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9\สรุปผลการใช้จ่าย\7. เม.ย.69\30.4.69\"/>
    </mc:Choice>
  </mc:AlternateContent>
  <xr:revisionPtr revIDLastSave="0" documentId="13_ncr:1_{85AD7F37-5E70-4E03-836A-A441AEAF65AC}" xr6:coauthVersionLast="47" xr6:coauthVersionMax="47" xr10:uidLastSave="{00000000-0000-0000-0000-000000000000}"/>
  <bookViews>
    <workbookView xWindow="-120" yWindow="-120" windowWidth="20730" windowHeight="11040" tabRatio="887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สรุปเงินกัน" sheetId="1062" r:id="rId8"/>
    <sheet name="รายละเอียดเงินกัน" sheetId="1063" r:id="rId9"/>
    <sheet name="งบเบิกแทน" sheetId="1065" r:id="rId10"/>
  </sheets>
  <externalReferences>
    <externalReference r:id="rId11"/>
    <externalReference r:id="rId12"/>
    <externalReference r:id="rId13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รายละเอียดงบลงทุน!$A$302:$B$786</definedName>
    <definedName name="_xlnm._FilterDatabase" localSheetId="2" hidden="1">ส่วนกลาง!$B$10:$I$23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9">งบเบิกแทน!$A$1:$J$16</definedName>
    <definedName name="_xlnm.Print_Area" localSheetId="4">'จังหวัด '!$A$1:$C$87</definedName>
    <definedName name="_xlnm.Print_Area" localSheetId="0">ภาพรวม!$A$1:$K$25</definedName>
    <definedName name="_xlnm.Print_Area" localSheetId="6">รายละเอียดงบลงทุน!$A$1:$D$107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7">สรุปเงินกัน!$A$1:$J$12</definedName>
    <definedName name="_xlnm.Print_Area" localSheetId="2">ส่วนกลาง!$A$1:$I$25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8">รายละเอียดเงินกัน!$4:$5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065" l="1"/>
  <c r="K19" i="1065" s="1"/>
  <c r="H19" i="1065"/>
  <c r="F19" i="1065"/>
  <c r="I18" i="1065"/>
  <c r="K18" i="1065" s="1"/>
  <c r="H18" i="1065"/>
  <c r="F18" i="1065"/>
  <c r="J17" i="1065"/>
  <c r="I17" i="1065"/>
  <c r="K17" i="1065" s="1"/>
  <c r="H17" i="1065"/>
  <c r="F17" i="1065"/>
  <c r="J18" i="1065" l="1"/>
  <c r="J19" i="1065"/>
  <c r="K11" i="1062" l="1"/>
  <c r="K10" i="1062"/>
  <c r="K12" i="1062" l="1"/>
  <c r="K9" i="1062"/>
  <c r="K7" i="1062" l="1"/>
  <c r="E29" i="1049" l="1"/>
  <c r="E26" i="1049"/>
  <c r="E23" i="1049"/>
  <c r="E30" i="1049" s="1"/>
  <c r="B22" i="1058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G35" i="1064" l="1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J26" i="1064"/>
  <c r="N26" i="1064" s="1"/>
  <c r="G26" i="1064"/>
  <c r="D26" i="1064"/>
  <c r="J25" i="1064"/>
  <c r="N25" i="1064" s="1"/>
  <c r="G25" i="1064"/>
  <c r="A38" i="1059" l="1"/>
  <c r="A35" i="1059"/>
  <c r="A32" i="1059"/>
  <c r="A31" i="1059"/>
  <c r="A29" i="1059"/>
  <c r="A28" i="1059"/>
  <c r="A26" i="1059"/>
  <c r="A22" i="1059"/>
  <c r="A19" i="1059"/>
  <c r="A15" i="1059"/>
  <c r="L7" i="1059"/>
</calcChain>
</file>

<file path=xl/sharedStrings.xml><?xml version="1.0" encoding="utf-8"?>
<sst xmlns="http://schemas.openxmlformats.org/spreadsheetml/2006/main" count="989" uniqueCount="600">
  <si>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</si>
  <si>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</si>
  <si>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</si>
  <si>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</si>
  <si>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</si>
  <si>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</si>
  <si>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</si>
  <si>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</si>
  <si>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</si>
  <si>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</si>
  <si>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</si>
  <si>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</si>
  <si>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</si>
  <si>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</si>
  <si>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</si>
  <si>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</si>
  <si>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</si>
  <si>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</si>
  <si>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</si>
  <si>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</si>
  <si>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</si>
  <si>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</si>
  <si>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</si>
  <si>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</si>
  <si>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</si>
  <si>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</si>
  <si>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</si>
  <si>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</si>
  <si>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</si>
  <si>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</si>
  <si>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</si>
  <si>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</si>
  <si>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</si>
  <si>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</si>
  <si>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</si>
  <si>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</si>
  <si>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</si>
  <si>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</si>
  <si>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</si>
  <si>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</si>
  <si>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</si>
  <si>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</si>
  <si>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</si>
  <si>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</si>
  <si>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</si>
  <si>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</si>
  <si>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</si>
  <si>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</si>
  <si>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</si>
  <si>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</si>
  <si>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</si>
  <si>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</si>
  <si>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</si>
  <si>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</si>
  <si>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</si>
  <si>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</si>
  <si>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</si>
  <si>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</si>
  <si>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</si>
  <si>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</si>
  <si>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</si>
  <si>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</si>
  <si>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</si>
  <si>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</si>
  <si>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</si>
  <si>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</si>
  <si>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</si>
  <si>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</si>
  <si>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</si>
  <si>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</si>
  <si>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</si>
  <si>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</si>
  <si>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</si>
  <si>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</si>
  <si>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</si>
  <si>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</si>
  <si>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</si>
  <si>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</si>
  <si>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</si>
  <si>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</si>
  <si>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</si>
  <si>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</si>
  <si>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</si>
  <si>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</si>
  <si>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</si>
  <si>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</si>
  <si>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</si>
  <si>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</si>
  <si>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</si>
  <si>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</si>
  <si>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</si>
  <si>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</si>
  <si>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</si>
  <si>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</si>
  <si>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</si>
  <si>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</si>
  <si>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</si>
  <si>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</si>
  <si>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</si>
  <si>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</si>
  <si>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</si>
  <si>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</si>
  <si>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</si>
  <si>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</si>
  <si>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</si>
  <si>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</si>
  <si>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</si>
  <si>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</si>
  <si>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</si>
  <si>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</si>
  <si>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</si>
  <si>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</si>
  <si>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</si>
  <si>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</si>
  <si>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</si>
  <si>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</si>
  <si>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</si>
  <si>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</si>
  <si>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</si>
  <si>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</si>
  <si>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</si>
  <si>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</si>
  <si>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</si>
  <si>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</si>
  <si>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</si>
  <si>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</si>
  <si>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</si>
  <si>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</si>
  <si>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</si>
  <si>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</si>
  <si>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</si>
  <si>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</si>
  <si>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</si>
  <si>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</si>
  <si>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โครงการ</t>
  </si>
  <si>
    <t>ศพช.อุบลราชธานี</t>
  </si>
  <si>
    <t xml:space="preserve">งบประมาณ
ทั้งสิ้น
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</si>
  <si>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</si>
  <si>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</si>
  <si>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</si>
  <si>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</si>
  <si>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</si>
  <si>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</si>
  <si>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</si>
  <si>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ใบสั่งซื้อสั่งจ้าง (PO)</t>
  </si>
  <si>
    <t>ศพช พิษณุโลก</t>
  </si>
  <si>
    <t>1. งบดำเนินงาน</t>
  </si>
  <si>
    <t xml:space="preserve">งบประมาณทั้งสิ้น
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</si>
  <si>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</si>
  <si>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</si>
  <si>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</si>
  <si>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</si>
  <si>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>ไตรมาสที่ 3</t>
  </si>
  <si>
    <t>สำนักงานพัฒนาชุมชนจังหวัด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</si>
  <si>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</si>
  <si>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</si>
  <si>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</si>
  <si>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</si>
  <si>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</si>
  <si>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</si>
  <si>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</si>
  <si>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</si>
  <si>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ไตรมาสที่ 4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</si>
  <si>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</si>
  <si>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>คิดเป็น
ร้อยละ</t>
  </si>
  <si>
    <t>ครบกำหนด</t>
  </si>
  <si>
    <t>ค่าสาธารณูปโภค-ค่าบริการสื่อสารโทรคมนาคม</t>
  </si>
  <si>
    <t xml:space="preserve"> 22 ม.ค.68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</si>
  <si>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</si>
  <si>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</si>
  <si>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</si>
  <si>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</si>
  <si>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</si>
  <si>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</si>
  <si>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</si>
  <si>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</si>
  <si>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</si>
  <si>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</si>
  <si>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</si>
  <si>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</si>
  <si>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</si>
  <si>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</si>
  <si>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</si>
  <si>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</si>
  <si>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</si>
  <si>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</si>
  <si>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</si>
  <si>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</si>
  <si>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</si>
  <si>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</si>
  <si>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</si>
  <si>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</si>
  <si>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สสช.</t>
  </si>
  <si>
    <t>สพจ.อุบลราชธานี</t>
  </si>
  <si>
    <t>สล.</t>
  </si>
  <si>
    <t>สทอ.</t>
  </si>
  <si>
    <t>ร้อยละ 98/ ร้อยละ 100</t>
  </si>
  <si>
    <t>งบประมาณหลังโอนเปลี่ยนแปลง</t>
  </si>
  <si>
    <t>รายจ่ายลงทุน - งบรายจ่ายอื่น</t>
  </si>
  <si>
    <t>2</t>
  </si>
  <si>
    <t>สพจ.ลำปาง</t>
  </si>
  <si>
    <t>ลำดับที่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</si>
  <si>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</si>
  <si>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 xml:space="preserve"> 15 ต.ค.68</t>
  </si>
  <si>
    <t>สพจ.เชียงใหม่</t>
  </si>
  <si>
    <t xml:space="preserve"> 30 ก.ย.68</t>
  </si>
  <si>
    <t>รายงานผลการใช้จ่ายงบประมาณรายจ่ายประจำปีงบประมาณ พ.ศ. 2569</t>
  </si>
  <si>
    <t>งบประมาณ
ตาม พ.ร.บ.</t>
  </si>
  <si>
    <t>รายจ่ายประจำ (งบบุคลากร และงบดำเนินงาน)</t>
  </si>
  <si>
    <t>รายจ่ายลงทุน (งบดำเนินงาน และงบลงทุน)</t>
  </si>
  <si>
    <t>เป้าหมายการเบิกจ่าย/ใช้จ่ายงบประมาณภาครัฐ ปีงบประมาณ พ.ศ. 2569 เป็นรายไตรมาส (สะสม) ดังนี้</t>
  </si>
  <si>
    <t xml:space="preserve">  ไตรมาที่ 2</t>
  </si>
  <si>
    <t>ร้อยละ 76/ ร้อยละ 81</t>
  </si>
  <si>
    <t>ร้อยละ 93/ ร้อยละ 100</t>
  </si>
  <si>
    <t>ร้อยละ 83/ ร้อยละ 84</t>
  </si>
  <si>
    <t>ร้อยละ 55/ ร้อยละ 69</t>
  </si>
  <si>
    <t>ร้อยละ 75/ ร้อยละ 100</t>
  </si>
  <si>
    <t>ผลการใช้จ่ายงบประมาณของหน่วยงานในสังกัดกระทรวงมหาดไทย ประจำปีงบประมาณ พ.ศ. 2569</t>
  </si>
  <si>
    <t>รวม (ผลการเบิกจ่าย + PO)</t>
  </si>
  <si>
    <t>รายงานผลการใช้จ่ายงบประมาณภาพรวม ประจำปีงบประมาณ พ.ศ. 2569</t>
  </si>
  <si>
    <t>รายงานผลการใช้จ่ายรายจ่ายลงทุน ประจำปีงบประมาณ พ.ศ. 2569</t>
  </si>
  <si>
    <t>รายงานผลการใช้จ่ายงบลงทุน ประจำปีงบประมาณ พ.ศ. 2569</t>
  </si>
  <si>
    <t>ค่าครุภัณฑ์</t>
  </si>
  <si>
    <t xml:space="preserve">เครื่องคอมพิวเตอร์ สำหรับงานประมวลผล แบบที่ 1 (จอแสดงภาพขนาดไม่น้อยกว่า 19 นิ้ว) พร้อมชุดโปรแกรมระบบปฏิบัติการสำหรับเครื่องคอมพิวเตอร์แบบสิทธิการใช้งานประเภทติดตั้งมาจากโรงงาน (OEM) และชุดโปรแกรมจัดการสำนักงาน แบบที่ 1 ที่มีลิขสิทธิ์ถูกต้องตามกฎหมาย จำนวน 815 ชุด </t>
  </si>
  <si>
    <t>สก.</t>
  </si>
  <si>
    <t xml:space="preserve">เครื่องถ่ายเอกสาร ระบบดิจิตอล (ขาว-ดำ) ความเร็ว 30 แผ่นต่อนาที 
จำนวน 279 เครื่อง </t>
  </si>
  <si>
    <t>เครื่องมัลติมีเดียโปรเจคเตอร์ ระดับ XGA ขนาด 4,000 ANSI Lumens 
จำนวน 676 เครื่อง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</si>
  <si>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เครื่องยนต์ดีเซลแบบขับเคลื่อน 
4 ล้อ จำนวน 4 คัน</t>
  </si>
  <si>
    <t>ค่าที่ดินและสิ่งก่อสร้าง</t>
  </si>
  <si>
    <t>ปรับปรุงอาคารโรงเก็บพัสดุ สำนักงานพัฒนาชุมชนจังหวัดลำปาง ตำบลพระบาท อำเภอเมืองลำปาง จังหวัดลำปาง</t>
  </si>
  <si>
    <t>ปรับปรุงโรงอาหารราชพฤกษ์ ศูนย์ศึกษาและพัฒนาชุมชนพิษณุโลก ตำบลวังทอง อำเภอวังทอง จังหวัดพิษณุโลก</t>
  </si>
  <si>
    <t>ปรับปรุงระบบประปาภายใน (หอถังสูง) Phase 1 ศูนย์ศึกษาและพัฒนาชุมชนพิษณุโลก ตำบลวังทอง อำเภอวังทอง จังหวัดพิษณุโลก</t>
  </si>
  <si>
    <t>ปรับปรุงอาคารบรรยายซุ้มการเวก ศูนย์ศึกษาและพัฒนาชุมชนสระบุรี 
ตำบลทับกวาง อำเภอแก่งคอย จังหวัดสระบุรี</t>
  </si>
  <si>
    <t>ปรับปรุงห้องประชุมนวัตวิถี ศูนย์ศึกษาและพัฒนาชุมชนสระบุรี ตำบลทับกวาง อำเภอแก่งคอย จังหวัดสระบุรี</t>
  </si>
  <si>
    <t>ปรับปรุงรั้ว ศูนย์ศึกษาและพัฒนาชุมชนสระบุรี ตำบลทับกวาง อำเภอแก่งคอย จังหวัดสระบุรี</t>
  </si>
  <si>
    <t>ปรับปรุงโรงจอดรถ ศูนย์ศึกษาและพัฒนาชุมชนสระบุรี ตำบลทับกวาง 
อำเภอแก่งคอย จังหวัดสระบุรี</t>
  </si>
  <si>
    <t>รื้อถอนอาคารหอประชุมสารภี 1 และอาคารสุขาชาย - หญิง (10 ห้อง) 
ศูนย์ศึกษาและพัฒนาชุมชนนครราชสีมา ตำบลแหลมทอง อำเภอหนองบุญมาก จังหวัดนครราชสีมา</t>
  </si>
  <si>
    <t>ปรับปรุงระบบบ่อบาดาล ศูนย์ศึกษาและพัฒนาชุมชนอุดรธานี ตำบลบ้านธาตุ อำเภอเพ็ญ จังหวัดอุดรธานี</t>
  </si>
  <si>
    <t>ปรับปรุงภูมิทัศน์ วิทยาลัยการพัฒนาชุมชน ตำบลบางละมุง อำเภอบางละมุง จังหวัดชลบุรี</t>
  </si>
  <si>
    <t>ปรับปรุงโรงอาหารบูรพาภิรมย์ วิทยาลัยการพัฒนาชุมชน ตำบลบางละมุง 
อำเภอบางละมุง จังหวัดชลบุรี</t>
  </si>
  <si>
    <t>ปรับปรุงห้องประชุม สำนักงานพัฒนาชุมชนอำเภอหนองหญ้าไซ 
ตำบลหนองหญ้าไซ อำเภอหนองหญ้าไซ จังหวัดสุพรรณบุรี</t>
  </si>
  <si>
    <t>สพจ.สุพรรณบุรี</t>
  </si>
  <si>
    <t>ปรับปรุงอาคารอำนวยการ ศูนย์ศึกษาและพัฒนาชุมชนลำปาง ตำบลปงแสนทอง อำเภอเมืองลำปาง จังหวัดลำปาง</t>
  </si>
  <si>
    <t>ปรับปรุงอาคารอำนวยการ ศูนย์ศึกษาและพัฒนาชุมชนนครศรีธรรมราช 
ตำบลหนองหงส์ อำเภอทุ่งสง จังหวัดนครศรีธรรมราช</t>
  </si>
  <si>
    <t>ปรับปรุงห้องประชุม สำนักงานพัฒนาชุมชนจังหวัดยโสธร ตำบลในเมือง 
อำเภอเมืองยโสธร จังหวัดยโสธร</t>
  </si>
  <si>
    <t>ปรับปรุงหลังคา สำนักงานพัฒนาชุมชนอำเภอแม่วาง ตำบลบ้านกาด อำเภอแม่วาง จังหวัดเชียงใหม่</t>
  </si>
  <si>
    <t>ปรับปรุงห้องประชุม สำนักงานพัฒนาชุมชนจังหวัดบุรีรัมย์ ตำบลในเมือง 
อำเภอเมืองบุรีรัมย์ จังหวัดบุรีรัมย์</t>
  </si>
  <si>
    <t>สพจ.บุรีรัมย์</t>
  </si>
  <si>
    <t>ปรับปรุงห้องประชุมอาคารพู่จอมพล ศูนย์ศึกษาและพัฒนาชุมชนนครนายก ตำบลสาริกา อำเภอเมืองนครนายก จังหวัดนครนายก</t>
  </si>
  <si>
    <t>ปรับปรุงโรงอาหารบางละมุง วิทยาลัยการพัฒนาชุมชน ตำบลบางละมุง 
อำเภอบางละมุง จังหวัดชลบุรี</t>
  </si>
  <si>
    <t>ปรับปรุงสำนักงานพัฒนาชุมชนอำเภอดอนเจดีย์ ตำบลดอนเจดีย์ อำเภอดอนเจดีย์ จังหวัดสุพรรณบุรี</t>
  </si>
  <si>
    <t>ปรับปรุงสำนักงานพัฒนาชุมชนอำเภออู่ทอง ตำบลอู่ทอง อำเภออู่ทอง 
จังหวัดสุพรรณบุรี</t>
  </si>
  <si>
    <t>ปรับปรุงสำนักงานพัฒนาชุมชนอำเภอบางปลาม้า ตำบลโคกคราม 
อำเภอบางปลาม้า จังหวัดสุพรรณบุรี</t>
  </si>
  <si>
    <t>ปรับปรุงสำนักงานพัฒนาชุมชนอำเภอถ้ำพรรณรา ตำบลถ้ำพรรณรา 
อำเภอถ้ำพรรณรา จังหวัดนครศรีธรรมราช</t>
  </si>
  <si>
    <t>ปรับปรุงสำนักงานพัฒนาชุมชนอำเภอไม้แก่น ตำบลไทรทอง อำเภอไม้แก่น จังหวัดปัตตานี</t>
  </si>
  <si>
    <t>ปรับปรุงสำนักงานพัฒนาชุมชนอำเภอหนองจิก ตำบลตุยง อำเภอหนองจิก จังหวัดปัตตานี</t>
  </si>
  <si>
    <t>ปรับปรุงสำนักงานพัฒนาชุมชนจังหวัดมหาสารคาม ตำบลแวงน่าง 
อำเภอเมืองมหาสารคาม จังหวัดมหาสารคาม</t>
  </si>
  <si>
    <t>สพจ.มหาสารคาม</t>
  </si>
  <si>
    <t>ปรับปรุงสำนักงานพัฒนาชุมชนอำเภอด่านช้าง ตำบลหนองมะค่าโมง 
อำเภอด่านช้าง จังหวัดสุพรรณบุรี</t>
  </si>
  <si>
    <t>ปรับปรุงสำนักงานพัฒนาชุมชนอำเภอศรีประจันต์ ตำบลศรีประจันต์ 
อำเภอศรีประจันต์ จังหวัดสุพรรณบุรี</t>
  </si>
  <si>
    <t>ปรับปรุงสำนักงานพัฒนาชุมชนอำเภอคุระบุรี ตำบลคุระบุ อำเภอคุระบุรี 
จังหวัดพังงา</t>
  </si>
  <si>
    <t>ปรับปรุงบ้านพักข้าราชการระดับ 5 - 6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</si>
  <si>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ปรับปรุงบ้านพักพัฒนาการจังหวัดราชบุรี สำนักงานพัฒนาชุมชนจังหวัดราชบุรี ตำบลหน้าเมือง อำเภอเมืองราชบุรี จังหวัดราชบุรี</t>
  </si>
  <si>
    <t>ปรับปรุงบ้านพักราชการ ระดับ 1-2 เลขที่ 807/16, 807/17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</si>
  <si>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ปรับปรุงบ้านพักราชการ ระดับ 5 - 6 เลขที่ 807/27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</si>
  <si>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ปรับปรุงบ้านพักพัฒนาการจังหวัดชุมพร สำนักงานพัฒนาชุมชนจังหวัดชุมพร ตำบลท่าตะเภา อำเภอเมืองชุมพร จังหวัดชุมพร</t>
  </si>
  <si>
    <t>ปรับปรุงบ้านพักข้าราชการ ระดับ 5-6 (เลขที่ 11, 12, 16, 21, 22, 26) ศูนย์ศึกษาและพัฒนาชุมชนสระบุรี ตำบลทับกวาง อำเภอแก่งคอย จังหวัดสระบุรี</t>
  </si>
  <si>
    <t>ปรับปรุงบ้านพักข้าราชการ ระดับ 9 ศูนย์ศึกษาและพัฒนาชุมชนอุดรธานี 
ตำบลบ้านธาตุ อำเภอเพ็ญ จังหวัดอุดรธานี</t>
  </si>
  <si>
    <t>ปรับปรุงบ้านพักพัฒนาการอำเภอเบตง สำนักงานพัฒนาชุมชนอำเภอเบตง ตำบลเบตง อำเภอเบตง จังหวัดยะลา</t>
  </si>
  <si>
    <t>ปรับปรุงบ้านพักพัฒนาการจังหวัดแพร่ สำนักงานพัฒนาชุมชนจังหวัดแพร่ 
ตำบลในเวียง อำเภอเมืองแพร่ จังหวัดแพร่</t>
  </si>
  <si>
    <t>สพจ.แพร่</t>
  </si>
  <si>
    <t>ปรับปรุงบ้านพักข้าราชการ สำนักงานพัฒนาชุมชนจังหวัดสตูล ตำบลพิมาน 
อำเภอเมืองสตูล จังหวัดสตูล</t>
  </si>
  <si>
    <t>สพจ.สตูล</t>
  </si>
  <si>
    <t>ปรับปรุงบ้านพักข้าราชการ สำนักงานพัฒนาชุมชนจังหวัดพังงา ตำบลท้ายช้าง อำเภอเมืองพังงา จังหวัดพังงา</t>
  </si>
  <si>
    <t>ปรับปรุงบ้านพักข้าราชการ สำนักงานพัฒนาชุมชนอำเภอตะกั่วป่า ตำบลตะกั่วป่า อำเภอตะกั่วป่า จังหวัดพังงา</t>
  </si>
  <si>
    <t>ปรับปรุงบ้านพักข้าราชการสองชั้น ระดับ 3 - 4 เลขที่ 271 สำนักงานพัฒนาชุมชนอำเภอนครไทย ตำบลนครไทย อำเภอนครไทย จังหวัดพิษณุโลก</t>
  </si>
  <si>
    <t>ปรับปรุงบ้านพักข้าราชการสองชั้น ระดับ 3 - 4 เลขที่ 272 สำนักงานพัฒนาชุมชนอำเภอนครไทย ตำบลนครไทย อำเภอนครไทย จังหวัดพิษณุโลก</t>
  </si>
  <si>
    <t>ปรับปรุงบ้านพักพัฒนาการจังหวัดยโสธร และห้องเก็บพัสดุ สำนักงานพัฒนาชุมชนจังหวัดยโสธร ตำบลในเมือง อำเภอเมืองยโสะร จังหวัดยโสธร</t>
  </si>
  <si>
    <t>ปรับปรุงหอพักเรือนขวัญ วิทยาลัยการพัฒนาชุมชน ตำบลบางละมุง 
อำเภอบางละมุง จังหวัดชลบุรี</t>
  </si>
  <si>
    <t>ก่อสร้างบ้านพักข้าราชการอำนวยการระดับสูง หรือเทียบเท่าพร้อมสิ่งประกอบ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</si>
  <si>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ก่อสร้างบ้านพักข้าราชการ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</si>
  <si>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ก่อสร้างบ้านพักพัฒนาการจังหวัดอำนาจเจริญ สำนักงานพัฒนาชุมชนจังหวัดอำนาจเจริญ ตำบลบุ่ง อำเภอเมืองอำนาจเจริญ จังหวัดอำนาจเจริญ</t>
  </si>
  <si>
    <t>ก่อสร้างอาคารเก็บพัสดุ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</si>
  <si>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ติดตั้งโคมไฟถนนระบบพลังงานแสงอาทิตย์ ศูนย์ศึกษาและพัฒนาชุมชนพิษณุโลก ตำบลวังทอง อำเภอวังทอง จังหวัดพิษณุโลก</t>
  </si>
  <si>
    <t>ก่อสร้างโรงจอดรถ อาคารหอพักเรือนสาธร ศูนย์ศึกษาและพัฒนาชุมชนนครราชสีมา ตำบลแหลมทอง อำเภอหนองบุญมาก จังหวัดนครราชสีมา</t>
  </si>
  <si>
    <t>ก่อสร้างอาคารบ้านพักเก็บเอกสารและอาคารจอดรถ สำนักงานพัฒนาชุมชนจังหวัดสตูล ตำบลพิมาน อำเภอเมืองสตูล จังหวัดสตูล</t>
  </si>
  <si>
    <t>พัฒนาศูนย์เรียนรู้ต้นแบบการพัฒนาคุณภาพชีวิตตามหลักทฤษฎีใหม่ประยุกต์สู่ โคก หนอง นา สุนทรียศาสตร์ ศูนย์ศึกษาและพัฒนาชุมชนนครนายก ตำบลสาริกา อำเภอเมืองนครนายก จังหวัดนครนายก</t>
  </si>
  <si>
    <t>ก่อสร้างรั้วคอนกรีตบล็อกสูง 1.83 เมตร ยาว 58 เมตร บ้านพักราชการสำนักงานพัฒนาชุมชนอำเภอนครไทย ตำบลนครไทย อำเภอนครไทย จังหวัดพิษณุโลก</t>
  </si>
  <si>
    <t>ก่อสร้างถนนคอนกรีตและปรับปรุงระบบระบายน้ำ วิทยาลัยการพัฒนาชุมชน ตำบลบางละมุง อำเภอบางละมุง จังหวัดชลบุรี</t>
  </si>
  <si>
    <t>ติดตั้งตะแกรงกันนก ศูนย์ศึกษาและพัฒนาชุมชนพิษณุโลก ตำบลวังทอง 
อำเภอวังทอง จังหวัดพิษณุโลก</t>
  </si>
  <si>
    <t>ปรับปรุงอาคารศูนย์เรียนรู้และขับเคลื่อนปรัชญาเศรษฐกิจพอเพียง ศูนย์สารภี ตำบลขัวมุง อำเภอสารภี จังหวัดเชียงใหม่</t>
  </si>
  <si>
    <t>ปรับปรุงโรงเรือนผลิตปุ๋ย ศูนย์สารภี ตำบลขัวมุง อำเภอสารภี จังหวัดเชียงใหม่</t>
  </si>
  <si>
    <t>ปรับปรุงรั้วและป้ายสำนักงาน ศูนย์สารภี ตำบลท่าช้าง อำเภอสว่างวีระวงศ์ จังหวัดอุบลราชธานี</t>
  </si>
  <si>
    <t>ปรับปรุงอาคารอำนวยการ วิทยาลัยการพัฒนาชุมชน ตำบลบางละมุง 
อำเภอบางละมุง จังหวัดชลบุรี</t>
  </si>
  <si>
    <t>ปรับปรุงหอพักกาสะลอง 1 ศูนย์ศึกษาและพัฒนาชุมชนนครนายก ตำบลสาริกา อำเภอเมืองนครนายก จังหวัดนครนายก</t>
  </si>
  <si>
    <t>รวมทั้งสิ้น 173 รายการ</t>
  </si>
  <si>
    <t>งบประมาณตาม พรบ. 169 รายการ</t>
  </si>
  <si>
    <t>ส่วนกลาง 50 รายการ</t>
  </si>
  <si>
    <t>จังหวัด 102 รายการ</t>
  </si>
  <si>
    <t>ศูนย์ศึกษาและพัฒนาชุมชน 17 รายการ</t>
  </si>
  <si>
    <t>งบกลาง 4 รายการ</t>
  </si>
  <si>
    <t>รายงานผลการเบิกจ่ายเงินกันไว้เบิกเหลื่อมปี ประจำปีงบประมาณ พ.ศ. 2568</t>
  </si>
  <si>
    <t>ส่วนกลาง จำนวน 50 รายการ</t>
  </si>
  <si>
    <t>ศึกษาและพัฒนาองค์ความรู้เพื่อการพัฒนาผลิตภัณฑ์สู่สากล ประจำปี 2568</t>
  </si>
  <si>
    <t xml:space="preserve"> 15 พ.ย.68</t>
  </si>
  <si>
    <t xml:space="preserve">สแกนเนอร์ สำหรับงานเก็บเอกสารระดับศูนย์บริการ แบบที่ 1 </t>
  </si>
  <si>
    <t>จ้างดำเนินโครงการยกระดับงานหัตถกรรมชุมชน "จักสาน" สู่ตลาดสากล ภายใต้โครงการผ้าไทยใส่ให้สนุก ประจำปีงบประมาณ พ.ศ. 2568</t>
  </si>
  <si>
    <t xml:space="preserve"> 26 ก.พ.69</t>
  </si>
  <si>
    <t>โครงการเพิ่มประสิทธิภาพระบบบริหารจัดการข้อมูลความจำเป็นพื้นฐาน (จปฐ.) และข้อมูลพื้นฐานระดับหมู่บ้าน (กชช.2ค.) สู่การขับเคลื่อนการพัฒนาด้วยข้อมูลสารสนเทศชุมชน</t>
  </si>
  <si>
    <t xml:space="preserve"> 26 ก.ค.69</t>
  </si>
  <si>
    <t>ระบบไฟฟ้าผังบริเวณรวม ศูนย์ศึกษาและพัฒนาชุมชนองครักษ์ จังหวัดนครนายก</t>
  </si>
  <si>
    <t>ผลิตสื่อสร้างการรับรู้ชุมชนท่องเที่ยว</t>
  </si>
  <si>
    <t xml:space="preserve"> 13 ธ.ค.68</t>
  </si>
  <si>
    <t>โครงการเพิ่มประสิทธิภาพการบริหารจัดการข้อมูลขนาดใหญ่ด้วยการประยุกต์ใช้เทคโนโลยีปัญญาประดิษฐ์เพื่อพัฒนาคุณภาพชีวิตอย่างยั่งยืน</t>
  </si>
  <si>
    <t xml:space="preserve"> 28 เม.ย.69</t>
  </si>
  <si>
    <t>นักออกแบบผ้าไทยใส่ให้สนุกรุ่นใหม่ 2568 (Young Designer 2025)</t>
  </si>
  <si>
    <t>พัฒนาต่อยอดภูมิปัญญาผลิตภัณฑ์ Young OTOP สู่สากล</t>
  </si>
  <si>
    <t xml:space="preserve"> 27 พ.ย.68</t>
  </si>
  <si>
    <t>จัดประกวดผ้าลายพระราชทานและงานหัตถกรรม ระดับภาค และรอบรองชนะเลิศระดับประเทศ (Semi Final)</t>
  </si>
  <si>
    <t xml:space="preserve"> 3 พ.ย.68</t>
  </si>
  <si>
    <t>การใช้นวัตกรรมสร้างสรรค์เพื่อการพัฒนาผลิตภัณฑ์สู่แฟชั่น แห่งความยั่งยืน (Future Fashion 2025)</t>
  </si>
  <si>
    <t xml:space="preserve"> 26 ต.ค.68</t>
  </si>
  <si>
    <t>ตลาดอะเมซิ่ง ของกินของใช้ ของดีทั่วไทย</t>
  </si>
  <si>
    <t xml:space="preserve"> 10 ม.ค.69</t>
  </si>
  <si>
    <t>ก่อสร้างศูนย์ส่งเสริม พัฒนา และยกระดับเศรษฐกิจฐานรากด้วยโมเดลเศรษฐกิจใหม่ (ก่อสร้างกลุ่มอาคารผลิตปุ๋ย)</t>
  </si>
  <si>
    <t>ประชุมเชิงปฏิบัติการพัฒนาศักยภาพคณะกรรมการบริหารจัดการชุมชนด้านการประชาสัมพันธ์ผ่านช่องทางออนไลน์</t>
  </si>
  <si>
    <t>ประกวดและเผยแพร่ผลการดำเนินงานเครือข่ายองค์ความรู้ (Knowledge - Based OTOP : KBO) จังหวัด</t>
  </si>
  <si>
    <t xml:space="preserve"> 24 พ.ย.68</t>
  </si>
  <si>
    <t>การ Coaching ผ้าลายพระราชทานและรับสมัครการประกวดผ้าลายพระราชทานและงานหัตถกรรม</t>
  </si>
  <si>
    <t xml:space="preserve"> 21 ต.ค.68</t>
  </si>
  <si>
    <t xml:space="preserve">โคก หนอง นา พื้นที่ 3 ไร่ สัดส่วนพื้นที่ 2:3 ศูนย์ศึกษาและพัฒนาชุมชนองครักษ์ จังหวัดนครนายก </t>
  </si>
  <si>
    <t>พัฒนารูปแบบชุมชนภูมิปัญญาเพื่อพัฒนาผลิตภัณฑ์</t>
  </si>
  <si>
    <t>ป้อมยาม ศูนย์ศึกษาและพัฒนาชุมชนองครักษ์ จังหวัดนครนายก</t>
  </si>
  <si>
    <t>จัดทำรายงานคุณภาพชีวิตของคนไทย จากข้อมูลความจำเป็นพื้นฐาน (จปฐ.) ปี 2568</t>
  </si>
  <si>
    <t xml:space="preserve"> 28 ธ.ค.68</t>
  </si>
  <si>
    <t>เที่ยวสุขใจไปอัมพวา</t>
  </si>
  <si>
    <t xml:space="preserve"> 24 ธ.ค.68</t>
  </si>
  <si>
    <t xml:space="preserve">ซื้อวัสดุสำนักงาน </t>
  </si>
  <si>
    <t xml:space="preserve"> 3 ต.ค.68</t>
  </si>
  <si>
    <t>การจัดทำสารสนเทศตำบลต้นแบบเพื่อพัฒนาคุณภาพชีวิต ประจำปีงบประมาณ พ.ศ. 2568</t>
  </si>
  <si>
    <t xml:space="preserve"> 12 ต.ค.68</t>
  </si>
  <si>
    <t>พัฒนาชุมชนดิจิทัล 4.0 ประจำปี 2568</t>
  </si>
  <si>
    <t xml:space="preserve"> 8 ธ.ค.68</t>
  </si>
  <si>
    <t>เพิ่มศักยภาพระบบบริหารจัดการข้อมูลกลางเพื่อการพัฒนาชุมชน ปีงบประมาณ พ.ศ. 2568</t>
  </si>
  <si>
    <t xml:space="preserve"> 27 ก.ย.68</t>
  </si>
  <si>
    <t>ระบบประปาผังบริเวณรวม ศูนย์ศึกษาและพัฒนาชุมชนองครักษ์ จังหวัดนครนายก</t>
  </si>
  <si>
    <t>จ้างทำเอกสารฝึกภาคสนาม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</si>
  <si>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26 ธ.ค.68</t>
  </si>
  <si>
    <t>ค่าบำรุงรักษาระบบตรวจสอบสิทธิ์ผู้ใช้งานอินเทอร์เน็ต</t>
  </si>
  <si>
    <t xml:space="preserve"> 4 ม.ค.69</t>
  </si>
  <si>
    <t>บำรุงรักษาอุปกรณ์รักษาความปลอดภัยระบบเครือข่าย</t>
  </si>
  <si>
    <t>จัดทำสื่อประชาสัมพันธ์ผู้นำการเปลี่ยนแปลง</t>
  </si>
  <si>
    <t xml:space="preserve"> 22 ต.ค.68</t>
  </si>
  <si>
    <t>ระบบสนับสนุนศูนย์ควบคุมระบบคอมพิวเตอร์ (Server and Control Room)</t>
  </si>
  <si>
    <t>จัดซื้อวัสดุสำนักงาน และวัสดุคอมพิวเตอร์</t>
  </si>
  <si>
    <t>จ้างพิมพ์ประกาศนียบัตร พร้อมปก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</si>
  <si>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28 ต.ค.68</t>
  </si>
  <si>
    <t>ค่าซักฟอกเครื่องนอน</t>
  </si>
  <si>
    <t xml:space="preserve"> 22 ก.ย.68</t>
  </si>
  <si>
    <t>พัฒนาผลิตภัณฑ์ OTOP Premium สู่สากล ประเภทอาหาร ประเภทเครื่องดื่ม และประเภทสมุนไพรที่ไม่ใช่อาหาร</t>
  </si>
  <si>
    <t xml:space="preserve"> 17 ต.ค.68</t>
  </si>
  <si>
    <t xml:space="preserve">ซื้อวัสดุงานบ้านงานครัว </t>
  </si>
  <si>
    <t xml:space="preserve">ซื้อวัสดุงานช่าง </t>
  </si>
  <si>
    <t>จ้างซ่อมบำรุงรถยนต์ราชการ หมายเลขทะเบียน 5 กม 6601 กทม.</t>
  </si>
  <si>
    <t xml:space="preserve"> 6 ต.ค.68</t>
  </si>
  <si>
    <t>ค่าซ่อมแซมครุภัณฑ์</t>
  </si>
  <si>
    <t xml:space="preserve"> 2 ต.ค.68</t>
  </si>
  <si>
    <t>จ้างดำเนินโครงการก้าวสู่ปีที่ 64 กรมการพัฒนาชุมชน ขับเคลื่อนอย่างสร้างสรรค์ พัฒนาอย่างยั่งยืน</t>
  </si>
  <si>
    <t xml:space="preserve"> 5 ต.ค.68</t>
  </si>
  <si>
    <t xml:space="preserve"> 1 ต.ค.68</t>
  </si>
  <si>
    <t>เช่าวางเครื่องคอมพิวเตอร์แม่ข่ายพร้อมระบบเชื่อมโยงอุปกรณ์การจัดเก็บและประมวลผลข้อมูลความจำเป็นพื้นฐาน (จปฐ.) และข้อมูลพื้นฐานระดับหมู่บ้าน (กชช. 2ค)</t>
  </si>
  <si>
    <t>เพิ่มประสิทธิภาพและมาตรฐานด้านการวิจัยและนวัตกรรมงานพัฒนาชุมชน</t>
  </si>
  <si>
    <t xml:space="preserve"> 13 ต.ค.68</t>
  </si>
  <si>
    <t>การประกวดองค์ความรู้และทักษะในงานพัฒนาชุมชน (CD KM Award)</t>
  </si>
  <si>
    <t xml:space="preserve"> 6 พ.ย.68</t>
  </si>
  <si>
    <t xml:space="preserve"> 7 ม.ค.69</t>
  </si>
  <si>
    <t xml:space="preserve"> 28 พ.ย.68</t>
  </si>
  <si>
    <t xml:space="preserve"> 22 พ.ย.68</t>
  </si>
  <si>
    <t xml:space="preserve"> 23 พ.ย.68</t>
  </si>
  <si>
    <t xml:space="preserve"> 2 ธ.ค.68</t>
  </si>
  <si>
    <t xml:space="preserve"> 9 พ.ย.68</t>
  </si>
  <si>
    <t xml:space="preserve"> 31 ต.ค.68</t>
  </si>
  <si>
    <t xml:space="preserve"> 18 พ.ย.68</t>
  </si>
  <si>
    <t xml:space="preserve"> 14 ต.ค.68</t>
  </si>
  <si>
    <t xml:space="preserve"> 4 ธ.ค.68</t>
  </si>
  <si>
    <t xml:space="preserve"> 25 ต.ค.68</t>
  </si>
  <si>
    <t xml:space="preserve"> 8 ต.ค.68</t>
  </si>
  <si>
    <t xml:space="preserve"> 17 พ.ย.68</t>
  </si>
  <si>
    <t xml:space="preserve"> 14 ธ.ค.68</t>
  </si>
  <si>
    <t xml:space="preserve"> 23 ก.ย.68</t>
  </si>
  <si>
    <t xml:space="preserve"> 24 ต.ค.68</t>
  </si>
  <si>
    <t xml:space="preserve"> 30 ต.ค.68</t>
  </si>
  <si>
    <t xml:space="preserve"> 20 ต.ค.68</t>
  </si>
  <si>
    <t xml:space="preserve"> 23 ธ.ค.68</t>
  </si>
  <si>
    <t xml:space="preserve"> 24 พ.ค.69</t>
  </si>
  <si>
    <t xml:space="preserve"> 4 เม.ย.69</t>
  </si>
  <si>
    <t xml:space="preserve"> 27 ต.ค.68</t>
  </si>
  <si>
    <t>สถาบันการพัฒนาชุมชน 2 รายการ</t>
  </si>
  <si>
    <t xml:space="preserve"> 10 มี.ค.69</t>
  </si>
  <si>
    <t xml:space="preserve"> 30 พ.ย.68</t>
  </si>
  <si>
    <t xml:space="preserve"> 29 ต.ค.68</t>
  </si>
  <si>
    <t xml:space="preserve"> 3 พ.ค.69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</si>
  <si>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พร้อมระบบส่งน้ำอันเนื่องมาจากพระราชดำริ ตำบลบ้านปิน อำเภอดอกคำใต้ จังหวัดพะเยา</t>
  </si>
  <si>
    <t>คงเหลือโอนกลับส่วนกลาง</t>
  </si>
  <si>
    <t>คงเหลือรับจัดสรร</t>
  </si>
  <si>
    <t>ผลการใช้จ่าย</t>
  </si>
  <si>
    <t>โอนกลับส่วนกลาง</t>
  </si>
  <si>
    <t>ปรับปรุงบ้านพักข้าราชการ B1, B2, B3, B4 วิทยาลัยการพัฒนาชุมชน ตำบลบางละมุง อำเภอบางละมุง จังหวัดชลบุรี</t>
  </si>
  <si>
    <t>PO ซ้ำ</t>
  </si>
  <si>
    <t>รั้ว พร้อมประตูเข้าออก และป้ายศูนย์ศึกษาและพัฒนาชุมชนองครักษ์ จังหวัดนครนายก</t>
  </si>
  <si>
    <t>จัดทำรายงานหมู่บ้านชนบทไทย จากข้อมูลพื้นฐานระดับหมู่บ้าน (กชช. 2ค) ปี 2568</t>
  </si>
  <si>
    <t>จัดนิทรรศการ และเผยแพร่การดำเนินงานโครงการอนุรักษ์พันธุกรรมพืชอันเนื่องมาจากพระราชดำริ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</si>
  <si>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จังหวัด 39 จังหวัด 102 รายการ</t>
  </si>
  <si>
    <t>ถนนคนเดินเที่ยวเพลินช้อปผลิตภัณฑ์ชุมชน ชิมผลไม้เมืองนนท์</t>
  </si>
  <si>
    <t>สพจ.นนทบุรี</t>
  </si>
  <si>
    <t>ส่งเสริมและพัฒนาหมู่บ้าน/ชุมชนท่องเที่ยวสู่ความยั่งยืน</t>
  </si>
  <si>
    <t>ส่งเสริมช่องทางการตลาดเครือข่ายเกษตรปลอดภัย</t>
  </si>
  <si>
    <t xml:space="preserve"> 29 ก.ย.68</t>
  </si>
  <si>
    <t>ปรับปรุงห้องทำงานสำนักงานพัฒนาชุมชนอำเภออุทัย จังหวัดพระนครศรีอยุธยา</t>
  </si>
  <si>
    <t>สพจ.พระนครศรีอยุธยา</t>
  </si>
  <si>
    <t>ยกระดับมูลค่าสินค้าผลิตภัณฑ์ชุมชน ด้วยกลยุทธ์การตลาดเชิงธุรกิจที่ทันสมัย (อ่างทอง)</t>
  </si>
  <si>
    <t>สพจ.อ่างทอง</t>
  </si>
  <si>
    <t xml:space="preserve"> 26 ก.ย.68</t>
  </si>
  <si>
    <t>สพจ.สระบุรี</t>
  </si>
  <si>
    <t>โรงเก็บพัสดุ ขนาด 65 ตารางเมตร (ฐานรากไม่ตอกเสาเข็ม) บ้านพักพัฒนาการจังหวัดสระบุรี อำเภอเมืองสระบุรี จังหวัดสระบุรี</t>
  </si>
  <si>
    <t xml:space="preserve"> 19 ก.ย.68</t>
  </si>
  <si>
    <t>สพจ.ชลบุรี</t>
  </si>
  <si>
    <t>ครุภัณฑ์สำนักงาน ปรับปรุงสำนักงานพัฒนาชุมชนอำเภอบางละุมง จังหวัดชลบุรี</t>
  </si>
  <si>
    <t>ครุภัณฑ์สำนักงาน ปรับปรุงสำนักงานพัฒนาชุมชนอำเภอหนองใหญ่ จังหวัดชลบุรี</t>
  </si>
  <si>
    <t>ปรับปรุงสำนักงานพัฒนาชุมชนจังหวัดจันทบุรี</t>
  </si>
  <si>
    <t>สพจ.จันทบุรี</t>
  </si>
  <si>
    <t>ปรับปรุงสำนักงานพัฒนาชุมชนจังหวัดฉะเชิงเทรา</t>
  </si>
  <si>
    <t>สพจ.ฉะเชิงเทรา</t>
  </si>
  <si>
    <t>ครุภัณฑ์สำนักงาน ปรับปรุงสำนักงานพัฒนาชุมชนจังหวัดปราจีนบุรี</t>
  </si>
  <si>
    <t>สพจ.ปราจีนบุรี</t>
  </si>
  <si>
    <t>รายการงบประจำ-งบดำเนินงาน จ้างเหมาจัดแสดงและจำหน่ายผลิตภัณฑ์ชุมชน OTOP กิจกรรม Road Show OTOP : Connecting Local &amp; Global ด้วยวิธีประกวดราคาอิเล็กทรอนิกส์ (e-bidding)</t>
  </si>
  <si>
    <t>สพจ.นครราชสีมา</t>
  </si>
  <si>
    <t>งานปรับปรุงพื้นที่ ตามแบบมาตรฐาน โคก หนอง นา ขนาด 3 ไร่ สำนักงานพัฒนาชุมชนอำเภอปักธงชัย ตำบลเมืองปัก อำเภอปักธงชัย จังหวัดนครราชสีมา</t>
  </si>
  <si>
    <t xml:space="preserve"> 16 ต.ค.68</t>
  </si>
  <si>
    <t>ปรับปรุงสำนักงานพัฒนาชุมชนอำเภอโนนดินแดง จังหวัดบุรีรัมย์</t>
  </si>
  <si>
    <t>ครุภัณฑ์สำนักงาน ปรับปรุงสำนักงานพัฒนาชุมชนจังหวัดศรีสะเกษ</t>
  </si>
  <si>
    <t>สพจ.ศรีสะเกษ</t>
  </si>
  <si>
    <t>ปรับปรุงสำนักงานพัฒนาชุมชนจังหวัดศรีสะเกษ</t>
  </si>
  <si>
    <t>ปรับปรุงสำนักงานพัฒนาชุมชนอำเภอวารินชำราบ จังหวัดอุบลราชธานี</t>
  </si>
  <si>
    <t>สพจ.ขอนแก่น</t>
  </si>
  <si>
    <t>ปรับปรุงสำนักงานพัฒนาชุมชนอำเภอภูเวียง จังหวัดขอนแก่น</t>
  </si>
  <si>
    <t>ปรับปรุงสำนักงานพัฒนาชุมชนอำเภอนาแห้ว จังหวัดเลย</t>
  </si>
  <si>
    <t>สพจ.เลย</t>
  </si>
  <si>
    <t>ต่อเติมผนังกั้นห้องสำนักงานพัฒนาชุมชนอำเภอกุดรัง จังหวัดมหาสารคาม</t>
  </si>
  <si>
    <t>ครุภัณฑ์สำนักงาน ปรับปรุงสำนักงานพัฒนาชุมชนจังหวัดร้อยเอ็ด</t>
  </si>
  <si>
    <t>สพจ.ร้อยเอ็ด</t>
  </si>
  <si>
    <t>โรงจอดรถบ้านพักข้าราชการ สำนักงานพัฒนาชุมชนจังหวัดสกลนคร</t>
  </si>
  <si>
    <t>สพจ.สกลนคร</t>
  </si>
  <si>
    <t>ปรับปรุงสำนักงานพัฒนาชุมชนอำเภอนาแก จังหวัดนครพนม</t>
  </si>
  <si>
    <t>สพจ.นครพนม</t>
  </si>
  <si>
    <t>ครุภัณฑ์สำนักงาน ปรับปรุงสำนักงานพัฒนาชุมชนจังหวัดนครพนม</t>
  </si>
  <si>
    <t xml:space="preserve"> 7 ต.ค.68</t>
  </si>
  <si>
    <t>กันเงินค่าวัสดุสำนักงานพัฒนาชุมชนจังหวัดเชียงใหม่</t>
  </si>
  <si>
    <t>ครุภัณฑ์สำนักงาน ปรับปรุงสำนักงานพัฒนาชุมชนอำเภอเมืองเชียงใหม่ จังหวัดเชียงใหม่</t>
  </si>
  <si>
    <t>ครุภัณฑ์สำนักงาน ปรับปรุงสำนักงานพัฒนาชุมชนอำเภอเวียงแหง จังหวัดเชียงใหม่</t>
  </si>
  <si>
    <t>ครุภัณฑ์ไฟฟ้าและวิทยุ ปรับปรุงระบบเครื่องเสียงห้องประชุมสำนักงานพัฒนาชุมชนจังหวัดเชียงใหม่</t>
  </si>
  <si>
    <t>ยกระดับผลิตภัณฑ์พื้นถิ่นผ้าย้อมครั่งลำปาง เพื่อสร้างเอกลักษณ์ของเมืองลำปาง</t>
  </si>
  <si>
    <t>ยกระดับผ้าทอแพร่ครบวงจรสู่ระดับสากลกิจกรรมจัดแสดงและจำหน่ายผลิตภัณฑ์ผ้าและ OTOP จังหวัดแพร่</t>
  </si>
  <si>
    <t>รพัฒนาเยาวชนสู่ความเป็นเลิศผู้ประกอบการด้านอาหาร</t>
  </si>
  <si>
    <t xml:space="preserve"> 29 ก.ค.68</t>
  </si>
  <si>
    <t>ยกระดับผ้าทอแพร่ครบวงจรสู่ระดับสากล</t>
  </si>
  <si>
    <t xml:space="preserve"> 24 ก.ย.68</t>
  </si>
  <si>
    <t>ค่าจ้างเหมาบริการ</t>
  </si>
  <si>
    <t>ค่าวัสดุสำนักงาน</t>
  </si>
  <si>
    <t>สพจ.น่าน</t>
  </si>
  <si>
    <t>ค่าวัสดุคอมพิวเตอร์</t>
  </si>
  <si>
    <t>ครุภัณฑ์สำนักงาน ปรับปรุงสำนักงานพัฒนาชุมชนอำเภอสองแคว จังหวัดน่าน</t>
  </si>
  <si>
    <t>สพจ.พะเยา</t>
  </si>
  <si>
    <t>ติดตั้งระบบไฟฟ้า สำนักงานพัฒนาชุมชนจังหวัดกำแพงเพชร</t>
  </si>
  <si>
    <t>สพจ.กำแพงเพชร</t>
  </si>
  <si>
    <t>ครุภัณฑ์สำนักงาน ปรับปรุงสำนักงานพัฒนาชุมชนจังหวัดกำแพงเพชร</t>
  </si>
  <si>
    <t>มหกรรม ช้อป ชิม ชม ของดี OTOP TAK</t>
  </si>
  <si>
    <t>สพจ.ตาก</t>
  </si>
  <si>
    <t>ครุภัณฑ์สำนักงาน ปรับปรุงสำนักงานพัฒนาชุมชนจังหวัดสุพรรณบุรี</t>
  </si>
  <si>
    <t>ปรับปรุงสำนักงานพัฒนาชุมชนจังหวัดสุพรรณบุรี</t>
  </si>
  <si>
    <t>ส่งเสริมการพัฒนาธุรกิจของกลุ่มผู้ผลิต ผู้ประกอบการ และเครือข่ายเกษตรปลอดภัย สู่ผู้ประกอบการชุมชน</t>
  </si>
  <si>
    <t>สพจ.นครปฐม</t>
  </si>
  <si>
    <t>ส่งเสริมการสร้างรายได้จากกิจการอาหารปลอดภัย</t>
  </si>
  <si>
    <t>ค่าจ้างเหมารถบัสปรับอากาศ</t>
  </si>
  <si>
    <t>สพจ.สมุทรสาคร</t>
  </si>
  <si>
    <t>สพจ.ประจวบคีรีขันธ์</t>
  </si>
  <si>
    <t xml:space="preserve"> 12 ก.ย.68</t>
  </si>
  <si>
    <t xml:space="preserve"> 18 ก.ย.68</t>
  </si>
  <si>
    <t>ปรับปรุงสำนักงานพัฒนาชุมชนจังหวัดประจวบคีรีขันธ์</t>
  </si>
  <si>
    <t>ครุภัณฑ์สำนักงาน ปรับปรุงสำนักงานพัฒนาชุมชนจังหวัดประจวบคีรีขันธ์</t>
  </si>
  <si>
    <t xml:space="preserve"> 16 ธ.ค.67</t>
  </si>
  <si>
    <t>สพจ.กระบี่</t>
  </si>
  <si>
    <t>ปรับปรุงบ้านพักเจ้าหน้าที่ สำนักงานพัฒนาชุมชนอำเภอเหนือคลอง จังหวัดกระบี่</t>
  </si>
  <si>
    <t>ปรับปรุงบ้านพักข้าราชการ เลขที่ 110/22 ถนนนริศร ตำบลตลาดใหญ่ อำเภอเมืองภูเก็ต จังหวัดภูเก็ต</t>
  </si>
  <si>
    <t>สพจ.ภูเก็ต</t>
  </si>
  <si>
    <t>จ้างล้างเครื่องปรับอากาศ 13เครื่อง ใบสั่งจ่าง 88/2568 ลว 30 กันยายน 2568</t>
  </si>
  <si>
    <t>สพจ.สุราษฎร์ธานี</t>
  </si>
  <si>
    <t>ซ่อมรถยนต์ อ.คีรีรัฐนิคม</t>
  </si>
  <si>
    <t>ซ่อมรถยนต์ อ.ดอนสัก ใบสั่งจ้าง 57/2568 ลว 30 กันยายน 2568</t>
  </si>
  <si>
    <t>ซื้อวัสดุสำนักงาน สพจ. ใบสั่งซื้อ 57/2568 ลว 30 กันยายน 2568</t>
  </si>
  <si>
    <t xml:space="preserve">วัสดุงานบ้านงานครัว สพจ. ใบสั่งซื้อ 58/2568 ลว 30 กันยายน 2568 </t>
  </si>
  <si>
    <t>ซื้อวัสดุสำนักงาน(กระดาษ A4) สพจ ใบสั่งซื้อ 56/2568 ลว 30 กันยายน 2568</t>
  </si>
  <si>
    <t>ซื้อเครื่องปรับอากาศ จำนวน 2 เครื่อง สพอ ดอนสัก ใบสั่งซื้อ 80/2568 ลว 30 กันยายน 2568</t>
  </si>
  <si>
    <t>ซื้อเครื่องปรับอากาศ จำนวน 1 เครื่อง สพอ บ้านตาขุน ใบสั่งซื้อ 47/2568 ลว 30 กันยายน 2568</t>
  </si>
  <si>
    <t>ปรับปรุงบ้านพักสำนักงานพัฒนาชุมชนอำเภอหนองเคียนซา จังหวัดสุราษฎร์ธานี</t>
  </si>
  <si>
    <t>ปรับปรุงห้องทำงานพัฒนาการจังหวัดสงขลา สำนักงานพัฒนาชุมชนจังหวัดสงขลา</t>
  </si>
  <si>
    <t>สพจ.สงขลา</t>
  </si>
  <si>
    <t>ปรับปรุงสำนักงานพัฒนาชุมชนจังหวัดสงขลา</t>
  </si>
  <si>
    <t>ปรับปรุงห้องประชุมสำนักงานพัฒนาชุมชนจังหวัดสงขลา</t>
  </si>
  <si>
    <t>ครุภัณฑ์สำนักงาน ปรับปรุงสำนักงานพัฒนาชุมชนอำเภอจะนะ จังหวัดสงขลา</t>
  </si>
  <si>
    <t>ปรับปรุงบ้านพักข้าราชการ สำนักงานพัฒนาชุมชนจังหวัดสตูล</t>
  </si>
  <si>
    <t>ปรับปรุงสำนักงานพัฒนาชุมชนอำเภอห้วยยอด จังหวัดตรัง</t>
  </si>
  <si>
    <t>สพจ.ตรัง</t>
  </si>
  <si>
    <t xml:space="preserve"> 25 ก.ย.68</t>
  </si>
  <si>
    <t>สพจ.พัทลุง</t>
  </si>
  <si>
    <t>ค่าน้ำมัน</t>
  </si>
  <si>
    <t>ครุภํณฑ์สำนักงาน ปรับปรุงสำนักงานพัฒนาชุมชนอำเภอสุไหงโกลก จังหวัดนราธิวาส</t>
  </si>
  <si>
    <t>สพจ.นราธิวาส</t>
  </si>
  <si>
    <t>ปรับปรุงสำนักงานพัฒนาชุมชนสุไหงโกลก จังหวัดนราธิวาส</t>
  </si>
  <si>
    <t>บิ้วอินตู้เก็บเอกสาร สำนักงานพัฒนาชุมชนอำเภอศรีสาคร จังหวัดนราธิวาส</t>
  </si>
  <si>
    <t xml:space="preserve"> 19 ต.ค.68</t>
  </si>
  <si>
    <t xml:space="preserve"> 21 ก.ย.68</t>
  </si>
  <si>
    <t>สพจ.บึงกาฬ</t>
  </si>
  <si>
    <t xml:space="preserve"> 6 ก.ย.68</t>
  </si>
  <si>
    <t>ศูนย์ศึกษาและพัฒนาชุมชน 
จำนวน 6 แห่ง 17 รายการ</t>
  </si>
  <si>
    <t>ก่อสร้างป้อมยาม ศูนย์ศึกษาและพัฒนาชุมชนสระบุรี จังหวัดสระบุรี</t>
  </si>
  <si>
    <t>ค่าซ่อมแซมสิ่งก่อสร้าง</t>
  </si>
  <si>
    <t>ติดตั้งตะแกรงและหนามไล่นกอาคารอำนวยการ ศูนย์ศึกษาและพัฒนาชุมชนชลบุรี</t>
  </si>
  <si>
    <t>ปรับปรุงรางระบายน้ำฝนอาคารโรงอาหาร ศูนย์ศึกษาและพัฒนาชุมชนชลบุรี</t>
  </si>
  <si>
    <t>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จังหวัดอุดรธานี</t>
  </si>
  <si>
    <t>ติดตั้งและวางท่อขยายเขตประปาเข้าบ่อพักส่วนกลางและบ้านพักข้าราชการ</t>
  </si>
  <si>
    <t xml:space="preserve"> 22 มี.ค.69</t>
  </si>
  <si>
    <t>ติดตั้งและวางท่อขยายเขตประปาเข้าบ่อพักส่วนกลางภายในศูนย์ศึกษาและพัฒนาชุมชนอุดรธานี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</si>
  <si>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</t>
  </si>
  <si>
    <t>ปรับปรุงบ้านพักรับรอง (บ้านระดับ 9) ศูนย์ศึกษาและพัฒนาชุมชนพิษณุโลก จังหวัดพิษณุโลก</t>
  </si>
  <si>
    <t xml:space="preserve"> 21 พ.ย.68</t>
  </si>
  <si>
    <t>ก่อสร้างถนนคอนกรีตเสริมเหล็ก ทางเข้า - ออก ขนาดกว้าง 5 ม. ยาว 48.5 ม. ศพช.พิษณุโลก</t>
  </si>
  <si>
    <t>ครุภัณฑ์สำนักงาน ศูนย์ศึกษาและพัฒนาชุมชนพิษณุโลก</t>
  </si>
  <si>
    <t>ครุภัณฑ์สำหรับก่อสร้างศูนย์เรียนรู้ พัฒนา และยกระดับเศรษฐกิจฐานรากด้</t>
  </si>
  <si>
    <t>ปรับปรุงบ้านพักข้าราชการ เลขที่ 78/14 ศูนย์ศึกษาและพัฒนาชุมชนยะลา</t>
  </si>
  <si>
    <t>ก่อสร้างศูนย์เรียนรู้ พัฒนา และยกระดับเศรษฐกิจฐานรากด้วยโมเดลเศรษฐกิ</t>
  </si>
  <si>
    <t xml:space="preserve">โครงการสร้างอัตลักษณ์เมือง (DNA) และ Marketing ภายใต้ 5 Must (Visit, Eat,Shop,Mu,Rest) </t>
  </si>
  <si>
    <t xml:space="preserve">โครงการศึกษาและพัฒนาองค์ความรู้ผ้าย้อมคราม เพื่อการพัฒนาผลิตภัณฑ์สู่สากล 2568 (Kraam International symposium </t>
  </si>
  <si>
    <t>ค่าซ่อมแซมครุภัณฑ์ (ยกเลิก PO ซ้ำ)</t>
  </si>
  <si>
    <t>โอนเปลี่ยนแปลง
ระหว่างปี</t>
  </si>
  <si>
    <t>งบประมาณถือจ่าย
หลังโอนเปลี่ยนแปลง</t>
  </si>
  <si>
    <t xml:space="preserve">                                                                  ไตรมาสที่ 1</t>
  </si>
  <si>
    <t>ภาพรวม                                             ร้อยละ 33/ ร้อยละ 38</t>
  </si>
  <si>
    <t>ร้อยละ 55/ ร้อยละ 61</t>
  </si>
  <si>
    <t>รายจ่ายประจำ                                     ร้อยละ 37/ ร้อยละ 38</t>
  </si>
  <si>
    <t>ร้อยละ 60/ ร้อยละ 61</t>
  </si>
  <si>
    <t>รายจ่ายลงทุน                                      ร้อยละ 20/ ร้อยละ 36</t>
  </si>
  <si>
    <t>ร้อยละ 38/ ร้อยละ 59</t>
  </si>
  <si>
    <t xml:space="preserve"> 17 ก.พ.69</t>
  </si>
  <si>
    <t xml:space="preserve"> 23 เม.ย.69</t>
  </si>
  <si>
    <t>สำนักงานพัฒนาชุมชนจังหวัด 33 รายการ</t>
  </si>
  <si>
    <t>โอนเปลี่ยนแปลงรายการงบลงทุน</t>
  </si>
  <si>
    <t>ก่อสร้างอาคารอเนกประสงค์ (ส่วนที่ทำไม่เสร็จ) ศูนย์ศึกษาและพัฒนาชุมชนองครักษ์ จังหวัดนครนายก</t>
  </si>
  <si>
    <t xml:space="preserve"> 4 ก.ค.69</t>
  </si>
  <si>
    <t xml:space="preserve"> 5 พ.ค.69</t>
  </si>
  <si>
    <t xml:space="preserve"> 9 ส.ค.69</t>
  </si>
  <si>
    <t>ก่อสร้างห้องน้ำรวม ชาย - หญิง บ้านพักข้าราชการสำนักงานพัฒนาชุมชนจังหวัดพัทลุง</t>
  </si>
  <si>
    <t>ก่อสร้างห้องเก็บของ - โรงรถ บ้านพักข้าราชการสำนักงานพัฒนาชุมชนจังหวัดพัทลุง</t>
  </si>
  <si>
    <t>ปรับปรุงสำนักงานอำเภอสันป่าตอง จังหวัดเชียงใหม่</t>
  </si>
  <si>
    <t xml:space="preserve"> 25 พ.ย.68</t>
  </si>
  <si>
    <t>รายงานผลการใช้จ่ายงบประมาณเบิกแทนกัน (เบิกแทนหน่วยงานอื่น)</t>
  </si>
  <si>
    <t>ประจำปีงบประมาณ พ.ศ. 2569</t>
  </si>
  <si>
    <t>หน่วยงาน/โครงการ</t>
  </si>
  <si>
    <t>งบประมาณ
รับจัดสรร</t>
  </si>
  <si>
    <t>ใบสั่งซื้อ/จ้าง 
(PO)</t>
  </si>
  <si>
    <t>หน่วย
ดำเนินการ</t>
  </si>
  <si>
    <t>กรมชลประทาน</t>
  </si>
  <si>
    <t>สพจ.เชียงราย</t>
  </si>
  <si>
    <t>โครงการอ่างเก็บน้ำแม่มอกอันเนื่องมาจากพระราชดำริ
จังหวัดลำปาง</t>
  </si>
  <si>
    <t>โครงการอ่างเก็บน้ำคลองโพล้ จังหวัดระยอง</t>
  </si>
  <si>
    <t>สพจ.ระยอง</t>
  </si>
  <si>
    <t>โครงการอ่างเก็บน้ำน้ำกิ จังหวัดน่าน</t>
  </si>
  <si>
    <t>โครงการคลองระบายน้ำหลากบางบาล - บางไทร 
จังหวัดพระนครศรีอยุธยา</t>
  </si>
  <si>
    <t>โครงการพัฒนาลุ่มน้ำห้วยหลวงตอนล่าง จังหวัดหนองคาย</t>
  </si>
  <si>
    <t>สพจ.อุดรธานี</t>
  </si>
  <si>
    <t xml:space="preserve"> 22 มิ.ย.69</t>
  </si>
  <si>
    <t>โครงการปรับปรุงคลองชักน้ำแม่น้ำยมฝั่งขวา จังหวัดสุโขทัย</t>
  </si>
  <si>
    <t>สพจ.สุโขทัย</t>
  </si>
  <si>
    <t>โครงการอ่างเก็บน้ำคลองขลุงอันเนื่องมาจากพระราชดำริ 
จังหวัดกำแพงเพชร</t>
  </si>
  <si>
    <t>ครุภัณฑ์สำนักงาน - ปรับปรุงสำนักงานพัฒนาชุมชนอำเภอนาทวี จังหวัดสงขลา</t>
  </si>
  <si>
    <t>โครงการอ่างเก็บน้ำแม่ตาช้าง ตำบลป่าแดด 
อำเภอแม่สรวย จังหวัดเชียงราย</t>
  </si>
  <si>
    <t>วันที่รับ
งบประมาณ</t>
  </si>
  <si>
    <t xml:space="preserve"> 16 ธ.ค.68</t>
  </si>
  <si>
    <t xml:space="preserve"> 25 ก.พ.69</t>
  </si>
  <si>
    <t xml:space="preserve"> 9 ม.ค.69</t>
  </si>
  <si>
    <t>ข้อมูลวันที่ 30 เมษายน 2569</t>
  </si>
  <si>
    <t xml:space="preserve">ข้อมูลสะสมตั้งแต่วันที่ 1 ตุลาคม 2568 ถึงวันที่ 30 เมษายน 2569 </t>
  </si>
  <si>
    <t xml:space="preserve">ข้อมูลสะสมตั้งแต่วันที่ 1 ตุลาคม 2568 ถึงวันที่ 30 เมษายน 2569  </t>
  </si>
  <si>
    <t>ข้อมูลสะสมตั้งแต่วันที่ 1 ตุลาคม 2568  ถึงวันที่ 30 เมษายน 2569</t>
  </si>
  <si>
    <t>ส่วนกลาง 20 รายการ</t>
  </si>
  <si>
    <t>ศูนย์ศึกษาและพัฒนาชุมชน 13 รายการ</t>
  </si>
  <si>
    <t>โครงการการนำเสนอผลงาน "AI Smart Village Solver" 
ในการแข่งขันระดับ Asia Pacific ICT Alliance Awards (APICTA) 2025 ณ เมืองเกาสง สาธารณรัฐจีน (ไต้หวัน)</t>
  </si>
  <si>
    <t xml:space="preserve">ข้อมูล ณ วันที่ 30 เมษายน 2569 </t>
  </si>
  <si>
    <t xml:space="preserve"> 29 ก.ย.69</t>
  </si>
  <si>
    <t>ข้อมูลสะสมตั้งแต่วันที่ 16 ธันวาคม 2568 ถึงวันที่ 30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</si>
</sst>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</numFmts>
  <fonts count="173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0"/>
      <color theme="1"/>
      <name val="Chulabhorn Likit Text Light"/>
      <family val="3"/>
    </font>
    <font>
      <sz val="10"/>
      <name val="Arial"/>
      <family val="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b/>
      <sz val="20"/>
      <name val="TH SarabunPSK"/>
      <family val="2"/>
    </font>
    <font>
      <b/>
      <sz val="13"/>
      <name val="Chulabhorn Likit Text Light"/>
      <family val="3"/>
      <charset val="222"/>
    </font>
    <font>
      <b/>
      <sz val="15"/>
      <name val="Chulabhorn Likit Text Light"/>
      <family val="3"/>
    </font>
    <font>
      <sz val="14"/>
      <name val="Chulabhorn Likit Text Light"/>
      <family val="3"/>
    </font>
    <font>
      <b/>
      <sz val="14"/>
      <name val="Chulabhorn Likit Text Light"/>
      <family val="3"/>
      <charset val="222"/>
    </font>
    <font>
      <sz val="17"/>
      <name val="TH SarabunPSK"/>
      <family val="2"/>
      <charset val="222"/>
    </font>
    <font>
      <sz val="14"/>
      <name val="TH SarabunPSK"/>
      <family val="2"/>
      <charset val="222"/>
    </font>
    <font>
      <b/>
      <sz val="18"/>
      <color theme="1"/>
      <name val="Chulabhorn Likit Text Light"/>
      <family val="3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3"/>
      <color theme="1"/>
      <name val="Chulabhorn Likit Text Light"/>
      <family val="3"/>
      <charset val="222"/>
    </font>
    <font>
      <b/>
      <sz val="13"/>
      <color theme="1"/>
      <name val="TH SarabunPSK"/>
      <family val="2"/>
      <charset val="222"/>
    </font>
    <font>
      <sz val="13"/>
      <color theme="1"/>
      <name val="TH SarabunPSK"/>
      <family val="2"/>
      <charset val="222"/>
    </font>
    <font>
      <sz val="13"/>
      <color theme="1"/>
      <name val="Chulabhorn Likit Text Light"/>
      <family val="3"/>
      <charset val="22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5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5" fillId="0" borderId="0" applyFont="0" applyFill="0" applyBorder="0" applyAlignment="0" applyProtection="0"/>
    <xf numFmtId="0" fontId="78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0" fillId="0" borderId="0"/>
    <xf numFmtId="0" fontId="80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1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5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0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1" fillId="0" borderId="0"/>
    <xf numFmtId="0" fontId="50" fillId="0" borderId="0"/>
    <xf numFmtId="0" fontId="50" fillId="0" borderId="0"/>
    <xf numFmtId="0" fontId="80" fillId="0" borderId="0"/>
    <xf numFmtId="43" fontId="8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2" fillId="0" borderId="0"/>
    <xf numFmtId="0" fontId="46" fillId="0" borderId="0"/>
    <xf numFmtId="0" fontId="46" fillId="0" borderId="0"/>
    <xf numFmtId="0" fontId="45" fillId="0" borderId="0"/>
    <xf numFmtId="0" fontId="83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84" fillId="0" borderId="0"/>
    <xf numFmtId="0" fontId="37" fillId="0" borderId="0"/>
    <xf numFmtId="0" fontId="59" fillId="0" borderId="0"/>
    <xf numFmtId="0" fontId="37" fillId="0" borderId="0"/>
    <xf numFmtId="0" fontId="85" fillId="0" borderId="0"/>
    <xf numFmtId="43" fontId="85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84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86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87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88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89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89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00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01" fillId="0" borderId="0"/>
    <xf numFmtId="0" fontId="17" fillId="9" borderId="36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02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03" fillId="0" borderId="0"/>
    <xf numFmtId="0" fontId="14" fillId="0" borderId="0"/>
    <xf numFmtId="43" fontId="14" fillId="0" borderId="0" applyFont="0" applyFill="0" applyBorder="0" applyAlignment="0" applyProtection="0"/>
    <xf numFmtId="0" fontId="105" fillId="0" borderId="0"/>
    <xf numFmtId="43" fontId="80" fillId="0" borderId="0" applyFont="0" applyFill="0" applyBorder="0" applyAlignment="0" applyProtection="0"/>
    <xf numFmtId="0" fontId="80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08" fillId="0" borderId="0"/>
    <xf numFmtId="0" fontId="108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36" applyNumberFormat="0" applyFont="0" applyAlignment="0" applyProtection="0"/>
    <xf numFmtId="0" fontId="6" fillId="9" borderId="36" applyNumberFormat="0" applyFont="0" applyAlignment="0" applyProtection="0"/>
    <xf numFmtId="43" fontId="7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10" fillId="0" borderId="0"/>
    <xf numFmtId="0" fontId="3" fillId="0" borderId="0"/>
    <xf numFmtId="0" fontId="75" fillId="0" borderId="0"/>
    <xf numFmtId="0" fontId="111" fillId="0" borderId="0"/>
    <xf numFmtId="0" fontId="112" fillId="0" borderId="0"/>
    <xf numFmtId="0" fontId="2" fillId="0" borderId="0"/>
    <xf numFmtId="0" fontId="114" fillId="0" borderId="0"/>
    <xf numFmtId="0" fontId="115" fillId="0" borderId="0"/>
    <xf numFmtId="0" fontId="116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18" fillId="0" borderId="0"/>
    <xf numFmtId="0" fontId="120" fillId="0" borderId="0"/>
    <xf numFmtId="0" fontId="59" fillId="0" borderId="0"/>
    <xf numFmtId="0" fontId="125" fillId="0" borderId="0"/>
    <xf numFmtId="0" fontId="128" fillId="0" borderId="0"/>
    <xf numFmtId="0" fontId="128" fillId="0" borderId="0"/>
    <xf numFmtId="0" fontId="130" fillId="0" borderId="0"/>
  </cellStyleXfs>
  <cellXfs count="664">
    <xf numFmtId="0" fontId="0" fillId="0" borderId="0" xfId="0"/>
    <xf numFmtId="0" fontId="70" fillId="0" borderId="0" xfId="0" applyFont="1"/>
    <xf numFmtId="0" fontId="71" fillId="0" borderId="0" xfId="0" applyFont="1"/>
    <xf numFmtId="0" fontId="71" fillId="6" borderId="0" xfId="0" applyFont="1" applyFill="1"/>
    <xf numFmtId="0" fontId="71" fillId="6" borderId="0" xfId="0" applyFont="1" applyFill="1" applyAlignment="1">
      <alignment horizontal="left" vertical="top"/>
    </xf>
    <xf numFmtId="0" fontId="76" fillId="0" borderId="0" xfId="0" applyFont="1"/>
    <xf numFmtId="43" fontId="104" fillId="0" borderId="0" xfId="55" applyFont="1" applyFill="1" applyAlignment="1">
      <alignment vertical="center"/>
    </xf>
    <xf numFmtId="43" fontId="74" fillId="0" borderId="0" xfId="55" applyFont="1"/>
    <xf numFmtId="0" fontId="92" fillId="0" borderId="0" xfId="0" applyFont="1"/>
    <xf numFmtId="165" fontId="131" fillId="0" borderId="3" xfId="3" applyFont="1" applyFill="1" applyBorder="1" applyAlignment="1">
      <alignment horizontal="center" vertical="center"/>
    </xf>
    <xf numFmtId="0" fontId="92" fillId="0" borderId="0" xfId="0" applyFont="1" applyAlignment="1">
      <alignment horizontal="left"/>
    </xf>
    <xf numFmtId="0" fontId="92" fillId="0" borderId="0" xfId="0" applyFont="1" applyAlignment="1">
      <alignment horizontal="center"/>
    </xf>
    <xf numFmtId="0" fontId="74" fillId="0" borderId="0" xfId="0" applyFont="1"/>
    <xf numFmtId="0" fontId="79" fillId="6" borderId="0" xfId="0" applyFont="1" applyFill="1"/>
    <xf numFmtId="0" fontId="98" fillId="6" borderId="0" xfId="0" applyFont="1" applyFill="1"/>
    <xf numFmtId="0" fontId="96" fillId="0" borderId="0" xfId="0" applyFont="1" applyAlignment="1">
      <alignment horizontal="center"/>
    </xf>
    <xf numFmtId="0" fontId="96" fillId="0" borderId="0" xfId="0" applyFont="1"/>
    <xf numFmtId="21" fontId="96" fillId="0" borderId="0" xfId="0" applyNumberFormat="1" applyFont="1"/>
    <xf numFmtId="0" fontId="98" fillId="6" borderId="0" xfId="0" applyFont="1" applyFill="1" applyAlignment="1">
      <alignment horizontal="left"/>
    </xf>
    <xf numFmtId="0" fontId="98" fillId="6" borderId="0" xfId="0" applyFont="1" applyFill="1" applyAlignment="1">
      <alignment horizontal="left" indent="2"/>
    </xf>
    <xf numFmtId="0" fontId="74" fillId="6" borderId="0" xfId="0" applyFont="1" applyFill="1"/>
    <xf numFmtId="0" fontId="96" fillId="6" borderId="0" xfId="0" applyFont="1" applyFill="1"/>
    <xf numFmtId="0" fontId="96" fillId="6" borderId="0" xfId="0" applyFont="1" applyFill="1" applyAlignment="1">
      <alignment horizontal="left"/>
    </xf>
    <xf numFmtId="0" fontId="96" fillId="0" borderId="0" xfId="0" applyFont="1" applyAlignment="1">
      <alignment horizontal="left"/>
    </xf>
    <xf numFmtId="0" fontId="93" fillId="6" borderId="0" xfId="0" applyFont="1" applyFill="1"/>
    <xf numFmtId="0" fontId="121" fillId="6" borderId="0" xfId="0" applyFont="1" applyFill="1"/>
    <xf numFmtId="0" fontId="70" fillId="6" borderId="0" xfId="0" applyFont="1" applyFill="1"/>
    <xf numFmtId="0" fontId="121" fillId="6" borderId="17" xfId="0" applyFont="1" applyFill="1" applyBorder="1"/>
    <xf numFmtId="0" fontId="93" fillId="6" borderId="0" xfId="0" applyFont="1" applyFill="1" applyAlignment="1">
      <alignment horizontal="left"/>
    </xf>
    <xf numFmtId="0" fontId="71" fillId="6" borderId="0" xfId="0" applyFont="1" applyFill="1" applyAlignment="1">
      <alignment horizontal="left" vertical="top" wrapText="1"/>
    </xf>
    <xf numFmtId="0" fontId="109" fillId="0" borderId="0" xfId="0" applyFont="1"/>
    <xf numFmtId="0" fontId="74" fillId="0" borderId="0" xfId="110" applyFont="1"/>
    <xf numFmtId="0" fontId="104" fillId="0" borderId="0" xfId="110" applyFont="1" applyAlignment="1">
      <alignment horizontal="center" vertical="center"/>
    </xf>
    <xf numFmtId="0" fontId="104" fillId="0" borderId="0" xfId="110" applyFont="1" applyAlignment="1">
      <alignment vertical="center"/>
    </xf>
    <xf numFmtId="43" fontId="104" fillId="0" borderId="0" xfId="55" applyFont="1" applyAlignment="1">
      <alignment vertical="center"/>
    </xf>
    <xf numFmtId="0" fontId="72" fillId="0" borderId="0" xfId="0" applyFont="1" applyAlignment="1">
      <alignment horizontal="center"/>
    </xf>
    <xf numFmtId="0" fontId="133" fillId="0" borderId="0" xfId="0" applyFont="1" applyAlignment="1">
      <alignment vertical="center"/>
    </xf>
    <xf numFmtId="165" fontId="134" fillId="0" borderId="0" xfId="3" applyFont="1" applyAlignment="1">
      <alignment vertical="center"/>
    </xf>
    <xf numFmtId="165" fontId="134" fillId="0" borderId="0" xfId="3" applyFont="1"/>
    <xf numFmtId="165" fontId="121" fillId="0" borderId="0" xfId="3" applyFont="1" applyFill="1" applyAlignment="1">
      <alignment horizontal="center" vertical="center"/>
    </xf>
    <xf numFmtId="165" fontId="121" fillId="0" borderId="0" xfId="3" applyFont="1"/>
    <xf numFmtId="0" fontId="133" fillId="0" borderId="0" xfId="0" applyFont="1"/>
    <xf numFmtId="0" fontId="135" fillId="0" borderId="0" xfId="0" applyFont="1" applyAlignment="1">
      <alignment horizontal="left" vertical="center"/>
    </xf>
    <xf numFmtId="0" fontId="135" fillId="0" borderId="0" xfId="0" applyFont="1" applyAlignment="1">
      <alignment horizontal="left"/>
    </xf>
    <xf numFmtId="0" fontId="135" fillId="0" borderId="0" xfId="0" applyFont="1" applyAlignment="1">
      <alignment horizontal="right"/>
    </xf>
    <xf numFmtId="0" fontId="136" fillId="0" borderId="0" xfId="0" applyFont="1"/>
    <xf numFmtId="165" fontId="135" fillId="0" borderId="0" xfId="3" applyFont="1"/>
    <xf numFmtId="0" fontId="121" fillId="0" borderId="0" xfId="0" applyFont="1"/>
    <xf numFmtId="165" fontId="121" fillId="0" borderId="0" xfId="3" applyFont="1" applyAlignment="1">
      <alignment vertical="center"/>
    </xf>
    <xf numFmtId="0" fontId="121" fillId="0" borderId="11" xfId="0" applyFont="1" applyBorder="1" applyAlignment="1">
      <alignment horizontal="center"/>
    </xf>
    <xf numFmtId="0" fontId="121" fillId="0" borderId="11" xfId="0" applyFont="1" applyBorder="1"/>
    <xf numFmtId="0" fontId="132" fillId="0" borderId="0" xfId="0" applyFont="1"/>
    <xf numFmtId="0" fontId="90" fillId="0" borderId="0" xfId="0" applyFont="1"/>
    <xf numFmtId="43" fontId="95" fillId="0" borderId="3" xfId="55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43" fontId="93" fillId="0" borderId="0" xfId="55" applyFont="1"/>
    <xf numFmtId="0" fontId="95" fillId="0" borderId="0" xfId="0" applyFont="1" applyAlignment="1">
      <alignment horizontal="center" vertical="center"/>
    </xf>
    <xf numFmtId="0" fontId="93" fillId="6" borderId="3" xfId="0" applyFont="1" applyFill="1" applyBorder="1" applyAlignment="1">
      <alignment horizontal="center" vertical="center"/>
    </xf>
    <xf numFmtId="0" fontId="93" fillId="6" borderId="3" xfId="0" applyFont="1" applyFill="1" applyBorder="1" applyAlignment="1">
      <alignment vertical="center" wrapText="1"/>
    </xf>
    <xf numFmtId="43" fontId="93" fillId="6" borderId="3" xfId="55" applyFont="1" applyFill="1" applyBorder="1" applyAlignment="1">
      <alignment vertical="center"/>
    </xf>
    <xf numFmtId="43" fontId="93" fillId="0" borderId="3" xfId="55" applyFont="1" applyBorder="1" applyAlignment="1">
      <alignment vertical="center"/>
    </xf>
    <xf numFmtId="43" fontId="93" fillId="0" borderId="3" xfId="55" applyFont="1" applyFill="1" applyBorder="1" applyAlignment="1">
      <alignment vertical="center"/>
    </xf>
    <xf numFmtId="0" fontId="93" fillId="6" borderId="0" xfId="0" applyFont="1" applyFill="1" applyAlignment="1">
      <alignment vertical="center"/>
    </xf>
    <xf numFmtId="0" fontId="93" fillId="0" borderId="3" xfId="0" applyFont="1" applyBorder="1" applyAlignment="1">
      <alignment horizontal="left" vertical="center" wrapText="1"/>
    </xf>
    <xf numFmtId="0" fontId="93" fillId="0" borderId="0" xfId="0" applyFont="1" applyAlignment="1">
      <alignment vertical="center"/>
    </xf>
    <xf numFmtId="0" fontId="93" fillId="0" borderId="0" xfId="0" applyFont="1"/>
    <xf numFmtId="0" fontId="93" fillId="0" borderId="3" xfId="0" applyFont="1" applyBorder="1" applyAlignment="1">
      <alignment vertical="center" wrapText="1"/>
    </xf>
    <xf numFmtId="0" fontId="95" fillId="6" borderId="0" xfId="0" applyFont="1" applyFill="1" applyAlignment="1">
      <alignment vertical="center"/>
    </xf>
    <xf numFmtId="0" fontId="93" fillId="6" borderId="3" xfId="0" applyFont="1" applyFill="1" applyBorder="1" applyAlignment="1">
      <alignment horizontal="left" vertical="center" wrapText="1"/>
    </xf>
    <xf numFmtId="0" fontId="93" fillId="0" borderId="0" xfId="0" applyFont="1" applyAlignment="1">
      <alignment horizontal="center"/>
    </xf>
    <xf numFmtId="0" fontId="77" fillId="0" borderId="0" xfId="0" applyFont="1"/>
    <xf numFmtId="0" fontId="137" fillId="0" borderId="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90" fillId="0" borderId="13" xfId="0" applyFont="1" applyBorder="1" applyAlignment="1">
      <alignment horizontal="center" vertical="center"/>
    </xf>
    <xf numFmtId="0" fontId="106" fillId="0" borderId="13" xfId="0" applyFont="1" applyBorder="1" applyAlignment="1">
      <alignment horizontal="left" vertical="center"/>
    </xf>
    <xf numFmtId="0" fontId="113" fillId="0" borderId="3" xfId="0" applyFont="1" applyBorder="1" applyAlignment="1">
      <alignment horizontal="left" vertical="center"/>
    </xf>
    <xf numFmtId="43" fontId="137" fillId="0" borderId="3" xfId="0" applyNumberFormat="1" applyFont="1" applyBorder="1" applyAlignment="1">
      <alignment horizontal="left" vertical="center"/>
    </xf>
    <xf numFmtId="0" fontId="138" fillId="0" borderId="3" xfId="0" applyFont="1" applyBorder="1" applyAlignment="1">
      <alignment horizontal="center" vertical="center"/>
    </xf>
    <xf numFmtId="49" fontId="139" fillId="0" borderId="3" xfId="0" applyNumberFormat="1" applyFont="1" applyBorder="1" applyAlignment="1">
      <alignment horizontal="left" vertical="center" wrapText="1"/>
    </xf>
    <xf numFmtId="0" fontId="140" fillId="0" borderId="0" xfId="0" applyFont="1" applyAlignment="1">
      <alignment vertical="center"/>
    </xf>
    <xf numFmtId="0" fontId="99" fillId="0" borderId="3" xfId="0" applyFont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109" fillId="6" borderId="0" xfId="0" applyFont="1" applyFill="1" applyAlignment="1">
      <alignment horizontal="center" vertical="top"/>
    </xf>
    <xf numFmtId="0" fontId="93" fillId="0" borderId="0" xfId="183" applyFont="1" applyAlignment="1">
      <alignment horizontal="left" vertical="center" wrapText="1"/>
    </xf>
    <xf numFmtId="0" fontId="98" fillId="0" borderId="0" xfId="0" applyFont="1" applyAlignment="1">
      <alignment vertical="center"/>
    </xf>
    <xf numFmtId="0" fontId="142" fillId="0" borderId="0" xfId="0" applyFont="1" applyAlignment="1">
      <alignment vertical="top"/>
    </xf>
    <xf numFmtId="0" fontId="109" fillId="6" borderId="0" xfId="0" applyFont="1" applyFill="1" applyAlignment="1">
      <alignment horizontal="center" vertical="center"/>
    </xf>
    <xf numFmtId="0" fontId="142" fillId="6" borderId="0" xfId="0" applyFont="1" applyFill="1" applyAlignment="1">
      <alignment vertical="top"/>
    </xf>
    <xf numFmtId="0" fontId="93" fillId="6" borderId="0" xfId="183" applyFont="1" applyFill="1" applyAlignment="1">
      <alignment horizontal="left" vertical="center" wrapText="1"/>
    </xf>
    <xf numFmtId="0" fontId="142" fillId="0" borderId="0" xfId="0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5" fillId="0" borderId="0" xfId="0" applyFont="1" applyAlignment="1">
      <alignment horizontal="center" vertical="top"/>
    </xf>
    <xf numFmtId="0" fontId="145" fillId="0" borderId="0" xfId="0" applyFont="1" applyAlignment="1">
      <alignment vertical="center" wrapText="1"/>
    </xf>
    <xf numFmtId="0" fontId="145" fillId="0" borderId="0" xfId="0" applyFont="1" applyAlignment="1">
      <alignment vertical="center"/>
    </xf>
    <xf numFmtId="0" fontId="142" fillId="0" borderId="0" xfId="0" applyFont="1"/>
    <xf numFmtId="0" fontId="145" fillId="0" borderId="0" xfId="0" applyFont="1" applyAlignment="1">
      <alignment horizontal="center" vertical="center"/>
    </xf>
    <xf numFmtId="0" fontId="109" fillId="0" borderId="0" xfId="0" quotePrefix="1" applyFont="1" applyAlignment="1">
      <alignment horizontal="center" vertical="center"/>
    </xf>
    <xf numFmtId="165" fontId="96" fillId="0" borderId="0" xfId="0" applyNumberFormat="1" applyFont="1" applyAlignment="1">
      <alignment vertical="center"/>
    </xf>
    <xf numFmtId="0" fontId="96" fillId="0" borderId="0" xfId="0" applyFont="1" applyAlignment="1">
      <alignment vertical="center"/>
    </xf>
    <xf numFmtId="0" fontId="109" fillId="0" borderId="0" xfId="0" applyFont="1" applyAlignment="1">
      <alignment horizontal="center" vertical="center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vertical="center"/>
    </xf>
    <xf numFmtId="0" fontId="119" fillId="0" borderId="0" xfId="0" applyFont="1" applyAlignment="1">
      <alignment vertical="center"/>
    </xf>
    <xf numFmtId="0" fontId="146" fillId="0" borderId="0" xfId="0" applyFont="1" applyAlignment="1">
      <alignment horizontal="center"/>
    </xf>
    <xf numFmtId="0" fontId="150" fillId="23" borderId="37" xfId="25" applyFont="1" applyFill="1" applyBorder="1" applyAlignment="1">
      <alignment horizontal="center" vertical="center" wrapText="1" readingOrder="1"/>
    </xf>
    <xf numFmtId="0" fontId="150" fillId="24" borderId="37" xfId="25" applyFont="1" applyFill="1" applyBorder="1" applyAlignment="1">
      <alignment horizontal="center" vertical="center" wrapText="1" readingOrder="1"/>
    </xf>
    <xf numFmtId="0" fontId="150" fillId="5" borderId="37" xfId="25" applyFont="1" applyFill="1" applyBorder="1" applyAlignment="1">
      <alignment horizontal="center" vertical="center" wrapText="1" readingOrder="1"/>
    </xf>
    <xf numFmtId="49" fontId="151" fillId="0" borderId="37" xfId="55" applyNumberFormat="1" applyFont="1" applyFill="1" applyBorder="1" applyAlignment="1">
      <alignment horizontal="center" vertical="center" wrapText="1" readingOrder="1"/>
    </xf>
    <xf numFmtId="167" fontId="91" fillId="0" borderId="37" xfId="55" applyNumberFormat="1" applyFont="1" applyFill="1" applyBorder="1" applyAlignment="1">
      <alignment vertical="center" wrapText="1"/>
    </xf>
    <xf numFmtId="168" fontId="146" fillId="0" borderId="37" xfId="15" applyNumberFormat="1" applyFont="1" applyBorder="1" applyAlignment="1">
      <alignment horizontal="right" vertical="center" wrapText="1"/>
    </xf>
    <xf numFmtId="167" fontId="91" fillId="0" borderId="37" xfId="55" applyNumberFormat="1" applyFont="1" applyFill="1" applyBorder="1" applyAlignment="1">
      <alignment horizontal="right" vertical="center" wrapText="1"/>
    </xf>
    <xf numFmtId="2" fontId="91" fillId="0" borderId="37" xfId="55" applyNumberFormat="1" applyFont="1" applyFill="1" applyBorder="1" applyAlignment="1">
      <alignment horizontal="center" vertical="center" wrapText="1"/>
    </xf>
    <xf numFmtId="167" fontId="91" fillId="0" borderId="37" xfId="55" applyNumberFormat="1" applyFont="1" applyFill="1" applyBorder="1" applyAlignment="1">
      <alignment horizontal="center" vertical="center" wrapText="1"/>
    </xf>
    <xf numFmtId="43" fontId="91" fillId="0" borderId="37" xfId="55" applyFont="1" applyFill="1" applyBorder="1" applyAlignment="1">
      <alignment vertical="center" wrapText="1"/>
    </xf>
    <xf numFmtId="0" fontId="152" fillId="0" borderId="0" xfId="0" applyFont="1"/>
    <xf numFmtId="0" fontId="153" fillId="0" borderId="0" xfId="0" applyFont="1"/>
    <xf numFmtId="167" fontId="153" fillId="0" borderId="0" xfId="0" applyNumberFormat="1" applyFont="1"/>
    <xf numFmtId="0" fontId="15" fillId="0" borderId="0" xfId="0" applyFont="1"/>
    <xf numFmtId="0" fontId="154" fillId="0" borderId="0" xfId="15" applyFont="1" applyAlignment="1">
      <alignment horizontal="left" vertical="center" wrapText="1"/>
    </xf>
    <xf numFmtId="0" fontId="154" fillId="0" borderId="0" xfId="15" applyFont="1" applyAlignment="1">
      <alignment vertical="center" wrapText="1"/>
    </xf>
    <xf numFmtId="43" fontId="152" fillId="0" borderId="0" xfId="0" applyNumberFormat="1" applyFont="1"/>
    <xf numFmtId="2" fontId="152" fillId="0" borderId="0" xfId="0" applyNumberFormat="1" applyFont="1"/>
    <xf numFmtId="167" fontId="152" fillId="0" borderId="0" xfId="0" applyNumberFormat="1" applyFont="1"/>
    <xf numFmtId="2" fontId="153" fillId="0" borderId="0" xfId="0" applyNumberFormat="1" applyFont="1"/>
    <xf numFmtId="43" fontId="153" fillId="0" borderId="0" xfId="0" applyNumberFormat="1" applyFont="1"/>
    <xf numFmtId="0" fontId="132" fillId="6" borderId="0" xfId="0" applyFont="1" applyFill="1"/>
    <xf numFmtId="0" fontId="155" fillId="6" borderId="0" xfId="0" applyFont="1" applyFill="1"/>
    <xf numFmtId="0" fontId="156" fillId="6" borderId="0" xfId="0" applyFont="1" applyFill="1"/>
    <xf numFmtId="0" fontId="124" fillId="6" borderId="10" xfId="0" applyFont="1" applyFill="1" applyBorder="1" applyAlignment="1">
      <alignment horizontal="center"/>
    </xf>
    <xf numFmtId="0" fontId="124" fillId="6" borderId="11" xfId="0" applyFont="1" applyFill="1" applyBorder="1" applyAlignment="1">
      <alignment horizontal="center"/>
    </xf>
    <xf numFmtId="0" fontId="124" fillId="6" borderId="32" xfId="0" applyFont="1" applyFill="1" applyBorder="1" applyAlignment="1">
      <alignment shrinkToFit="1"/>
    </xf>
    <xf numFmtId="0" fontId="124" fillId="6" borderId="14" xfId="0" applyFont="1" applyFill="1" applyBorder="1" applyAlignment="1">
      <alignment horizontal="center"/>
    </xf>
    <xf numFmtId="0" fontId="124" fillId="0" borderId="32" xfId="0" applyFont="1" applyBorder="1" applyAlignment="1">
      <alignment shrinkToFit="1"/>
    </xf>
    <xf numFmtId="0" fontId="121" fillId="6" borderId="11" xfId="0" applyFont="1" applyFill="1" applyBorder="1" applyAlignment="1">
      <alignment horizontal="center"/>
    </xf>
    <xf numFmtId="0" fontId="121" fillId="0" borderId="32" xfId="0" applyFont="1" applyBorder="1" applyAlignment="1">
      <alignment shrinkToFit="1"/>
    </xf>
    <xf numFmtId="0" fontId="121" fillId="6" borderId="17" xfId="0" applyFont="1" applyFill="1" applyBorder="1" applyAlignment="1">
      <alignment horizontal="left"/>
    </xf>
    <xf numFmtId="0" fontId="122" fillId="6" borderId="3" xfId="0" applyFont="1" applyFill="1" applyBorder="1" applyAlignment="1">
      <alignment horizontal="center" vertical="center"/>
    </xf>
    <xf numFmtId="0" fontId="155" fillId="0" borderId="0" xfId="0" applyFont="1"/>
    <xf numFmtId="0" fontId="155" fillId="0" borderId="0" xfId="0" applyFont="1" applyAlignment="1">
      <alignment vertical="center"/>
    </xf>
    <xf numFmtId="0" fontId="122" fillId="5" borderId="6" xfId="0" applyFont="1" applyFill="1" applyBorder="1"/>
    <xf numFmtId="0" fontId="122" fillId="5" borderId="6" xfId="0" applyFont="1" applyFill="1" applyBorder="1" applyAlignment="1">
      <alignment horizontal="center"/>
    </xf>
    <xf numFmtId="0" fontId="121" fillId="0" borderId="10" xfId="0" applyFont="1" applyBorder="1" applyAlignment="1">
      <alignment horizontal="center"/>
    </xf>
    <xf numFmtId="0" fontId="121" fillId="0" borderId="10" xfId="0" applyFont="1" applyBorder="1"/>
    <xf numFmtId="0" fontId="124" fillId="0" borderId="17" xfId="0" applyFont="1" applyBorder="1"/>
    <xf numFmtId="0" fontId="121" fillId="0" borderId="17" xfId="0" applyFont="1" applyBorder="1" applyAlignment="1">
      <alignment horizontal="center"/>
    </xf>
    <xf numFmtId="0" fontId="121" fillId="0" borderId="17" xfId="0" applyFont="1" applyBorder="1"/>
    <xf numFmtId="0" fontId="157" fillId="0" borderId="0" xfId="0" applyFont="1"/>
    <xf numFmtId="0" fontId="0" fillId="6" borderId="0" xfId="0" applyFill="1"/>
    <xf numFmtId="0" fontId="145" fillId="0" borderId="0" xfId="15" applyFont="1" applyAlignment="1">
      <alignment horizontal="left" vertical="center"/>
    </xf>
    <xf numFmtId="0" fontId="145" fillId="0" borderId="0" xfId="15" applyFont="1" applyAlignment="1">
      <alignment vertical="center" wrapText="1"/>
    </xf>
    <xf numFmtId="0" fontId="135" fillId="0" borderId="0" xfId="0" applyFont="1" applyAlignment="1">
      <alignment horizontal="center" vertical="center"/>
    </xf>
    <xf numFmtId="43" fontId="93" fillId="6" borderId="3" xfId="55" applyFont="1" applyFill="1" applyBorder="1" applyAlignment="1">
      <alignment vertical="center" wrapText="1"/>
    </xf>
    <xf numFmtId="0" fontId="93" fillId="6" borderId="0" xfId="0" applyFont="1" applyFill="1" applyAlignment="1">
      <alignment vertical="center" wrapText="1"/>
    </xf>
    <xf numFmtId="43" fontId="121" fillId="6" borderId="11" xfId="37" applyFont="1" applyFill="1" applyBorder="1" applyAlignment="1">
      <alignment horizontal="center"/>
    </xf>
    <xf numFmtId="0" fontId="94" fillId="0" borderId="0" xfId="0" applyFont="1" applyAlignment="1">
      <alignment vertical="center"/>
    </xf>
    <xf numFmtId="165" fontId="94" fillId="0" borderId="0" xfId="0" applyNumberFormat="1" applyFont="1" applyAlignment="1">
      <alignment vertical="center"/>
    </xf>
    <xf numFmtId="0" fontId="94" fillId="0" borderId="0" xfId="0" applyFont="1" applyAlignment="1">
      <alignment horizontal="center" vertical="center"/>
    </xf>
    <xf numFmtId="165" fontId="94" fillId="0" borderId="0" xfId="0" applyNumberFormat="1" applyFont="1" applyAlignment="1">
      <alignment horizontal="left" vertical="center"/>
    </xf>
    <xf numFmtId="0" fontId="121" fillId="0" borderId="11" xfId="0" applyFont="1" applyBorder="1" applyAlignment="1">
      <alignment horizontal="left"/>
    </xf>
    <xf numFmtId="0" fontId="158" fillId="0" borderId="0" xfId="0" applyFont="1"/>
    <xf numFmtId="0" fontId="147" fillId="0" borderId="0" xfId="0" applyFont="1" applyAlignment="1">
      <alignment vertical="center"/>
    </xf>
    <xf numFmtId="43" fontId="133" fillId="0" borderId="0" xfId="0" applyNumberFormat="1" applyFont="1" applyAlignment="1">
      <alignment vertical="center"/>
    </xf>
    <xf numFmtId="0" fontId="131" fillId="0" borderId="3" xfId="0" applyFont="1" applyBorder="1" applyAlignment="1">
      <alignment horizontal="left" vertical="center"/>
    </xf>
    <xf numFmtId="165" fontId="131" fillId="0" borderId="3" xfId="3" applyFont="1" applyBorder="1" applyAlignment="1">
      <alignment horizontal="center" vertical="center"/>
    </xf>
    <xf numFmtId="0" fontId="136" fillId="0" borderId="0" xfId="0" applyFont="1" applyAlignment="1">
      <alignment vertical="center"/>
    </xf>
    <xf numFmtId="165" fontId="131" fillId="0" borderId="3" xfId="3" applyFont="1" applyFill="1" applyBorder="1" applyAlignment="1">
      <alignment vertical="center"/>
    </xf>
    <xf numFmtId="0" fontId="133" fillId="0" borderId="16" xfId="0" applyFont="1" applyBorder="1" applyAlignment="1">
      <alignment vertical="center"/>
    </xf>
    <xf numFmtId="0" fontId="133" fillId="0" borderId="28" xfId="0" applyFont="1" applyBorder="1" applyAlignment="1">
      <alignment vertical="center"/>
    </xf>
    <xf numFmtId="165" fontId="131" fillId="0" borderId="2" xfId="3" applyFont="1" applyFill="1" applyBorder="1" applyAlignment="1">
      <alignment vertical="center"/>
    </xf>
    <xf numFmtId="0" fontId="131" fillId="0" borderId="11" xfId="0" applyFont="1" applyBorder="1" applyAlignment="1">
      <alignment horizontal="left" vertical="center"/>
    </xf>
    <xf numFmtId="165" fontId="131" fillId="0" borderId="11" xfId="3" applyFont="1" applyFill="1" applyBorder="1" applyAlignment="1">
      <alignment horizontal="center" vertical="center"/>
    </xf>
    <xf numFmtId="165" fontId="131" fillId="0" borderId="0" xfId="3" applyFont="1" applyFill="1" applyAlignment="1">
      <alignment vertical="center"/>
    </xf>
    <xf numFmtId="165" fontId="131" fillId="0" borderId="11" xfId="3" applyFont="1" applyFill="1" applyBorder="1" applyAlignment="1">
      <alignment vertical="center"/>
    </xf>
    <xf numFmtId="165" fontId="135" fillId="0" borderId="0" xfId="3" applyFont="1" applyFill="1" applyAlignment="1">
      <alignment horizontal="center" vertical="center"/>
    </xf>
    <xf numFmtId="165" fontId="131" fillId="0" borderId="21" xfId="3" applyFont="1" applyFill="1" applyBorder="1" applyAlignment="1">
      <alignment horizontal="center" vertical="center"/>
    </xf>
    <xf numFmtId="49" fontId="121" fillId="0" borderId="11" xfId="0" applyNumberFormat="1" applyFont="1" applyBorder="1" applyAlignment="1">
      <alignment horizontal="center"/>
    </xf>
    <xf numFmtId="0" fontId="160" fillId="5" borderId="3" xfId="0" applyFont="1" applyFill="1" applyBorder="1" applyAlignment="1">
      <alignment horizontal="center" vertical="center"/>
    </xf>
    <xf numFmtId="165" fontId="160" fillId="5" borderId="3" xfId="3" applyFont="1" applyFill="1" applyBorder="1" applyAlignment="1">
      <alignment horizontal="center" vertical="center"/>
    </xf>
    <xf numFmtId="0" fontId="160" fillId="5" borderId="3" xfId="0" applyFont="1" applyFill="1" applyBorder="1" applyAlignment="1">
      <alignment horizontal="left" vertical="center"/>
    </xf>
    <xf numFmtId="0" fontId="160" fillId="22" borderId="3" xfId="0" applyFont="1" applyFill="1" applyBorder="1" applyAlignment="1">
      <alignment vertical="center"/>
    </xf>
    <xf numFmtId="165" fontId="160" fillId="22" borderId="3" xfId="3" applyFont="1" applyFill="1" applyBorder="1" applyAlignment="1">
      <alignment horizontal="center" vertical="center"/>
    </xf>
    <xf numFmtId="165" fontId="160" fillId="22" borderId="3" xfId="3" applyFont="1" applyFill="1" applyBorder="1" applyAlignment="1">
      <alignment vertical="center"/>
    </xf>
    <xf numFmtId="0" fontId="160" fillId="7" borderId="3" xfId="0" applyFont="1" applyFill="1" applyBorder="1" applyAlignment="1">
      <alignment vertical="center" wrapText="1"/>
    </xf>
    <xf numFmtId="165" fontId="160" fillId="7" borderId="3" xfId="3" applyFont="1" applyFill="1" applyBorder="1" applyAlignment="1">
      <alignment horizontal="center" vertical="center"/>
    </xf>
    <xf numFmtId="165" fontId="160" fillId="7" borderId="3" xfId="3" applyFont="1" applyFill="1" applyBorder="1" applyAlignment="1">
      <alignment vertical="center"/>
    </xf>
    <xf numFmtId="0" fontId="160" fillId="22" borderId="3" xfId="0" applyFont="1" applyFill="1" applyBorder="1" applyAlignment="1">
      <alignment vertical="center" wrapText="1"/>
    </xf>
    <xf numFmtId="0" fontId="134" fillId="0" borderId="0" xfId="0" applyFont="1"/>
    <xf numFmtId="165" fontId="121" fillId="0" borderId="0" xfId="3" applyFont="1" applyAlignment="1">
      <alignment horizontal="center" vertical="center"/>
    </xf>
    <xf numFmtId="0" fontId="135" fillId="0" borderId="0" xfId="0" applyFont="1" applyAlignment="1">
      <alignment horizontal="left" vertical="center" indent="2"/>
    </xf>
    <xf numFmtId="165" fontId="135" fillId="0" borderId="0" xfId="3" applyFont="1" applyAlignment="1">
      <alignment horizontal="center" vertical="center"/>
    </xf>
    <xf numFmtId="165" fontId="122" fillId="6" borderId="3" xfId="211" applyFont="1" applyFill="1" applyBorder="1" applyAlignment="1" applyProtection="1">
      <alignment horizontal="center" vertical="center"/>
    </xf>
    <xf numFmtId="165" fontId="122" fillId="6" borderId="3" xfId="211" applyFont="1" applyFill="1" applyBorder="1" applyAlignment="1">
      <alignment horizontal="center" vertical="center"/>
    </xf>
    <xf numFmtId="165" fontId="123" fillId="5" borderId="6" xfId="211" applyFont="1" applyFill="1" applyBorder="1" applyAlignment="1"/>
    <xf numFmtId="165" fontId="122" fillId="5" borderId="6" xfId="211" applyFont="1" applyFill="1" applyBorder="1" applyAlignment="1" applyProtection="1">
      <alignment horizontal="center" shrinkToFit="1"/>
    </xf>
    <xf numFmtId="165" fontId="122" fillId="5" borderId="19" xfId="211" applyFont="1" applyFill="1" applyBorder="1" applyAlignment="1" applyProtection="1">
      <alignment horizontal="center" shrinkToFit="1"/>
    </xf>
    <xf numFmtId="165" fontId="124" fillId="0" borderId="10" xfId="211" applyFont="1" applyBorder="1" applyAlignment="1">
      <alignment wrapText="1"/>
    </xf>
    <xf numFmtId="165" fontId="124" fillId="0" borderId="35" xfId="211" applyFont="1" applyBorder="1" applyAlignment="1">
      <alignment horizontal="center" shrinkToFit="1"/>
    </xf>
    <xf numFmtId="165" fontId="124" fillId="6" borderId="10" xfId="211" applyFont="1" applyFill="1" applyBorder="1" applyAlignment="1" applyProtection="1">
      <alignment horizontal="center" shrinkToFit="1"/>
    </xf>
    <xf numFmtId="165" fontId="124" fillId="6" borderId="34" xfId="211" applyFont="1" applyFill="1" applyBorder="1" applyAlignment="1" applyProtection="1">
      <alignment horizontal="center" shrinkToFit="1"/>
    </xf>
    <xf numFmtId="165" fontId="124" fillId="6" borderId="10" xfId="211" applyFont="1" applyFill="1" applyBorder="1" applyAlignment="1"/>
    <xf numFmtId="165" fontId="124" fillId="0" borderId="11" xfId="211" applyFont="1" applyBorder="1" applyAlignment="1">
      <alignment wrapText="1"/>
    </xf>
    <xf numFmtId="165" fontId="124" fillId="0" borderId="27" xfId="211" applyFont="1" applyBorder="1" applyAlignment="1">
      <alignment horizontal="center" shrinkToFit="1"/>
    </xf>
    <xf numFmtId="165" fontId="124" fillId="6" borderId="14" xfId="211" applyFont="1" applyFill="1" applyBorder="1" applyAlignment="1" applyProtection="1">
      <alignment horizontal="center" shrinkToFit="1"/>
    </xf>
    <xf numFmtId="165" fontId="124" fillId="6" borderId="11" xfId="211" applyFont="1" applyFill="1" applyBorder="1" applyAlignment="1" applyProtection="1">
      <alignment horizontal="center" shrinkToFit="1"/>
    </xf>
    <xf numFmtId="165" fontId="124" fillId="6" borderId="15" xfId="211" applyFont="1" applyFill="1" applyBorder="1" applyAlignment="1" applyProtection="1">
      <alignment horizontal="center" shrinkToFit="1"/>
    </xf>
    <xf numFmtId="165" fontId="124" fillId="6" borderId="14" xfId="211" applyFont="1" applyFill="1" applyBorder="1" applyAlignment="1"/>
    <xf numFmtId="165" fontId="121" fillId="6" borderId="11" xfId="211" applyFont="1" applyFill="1" applyBorder="1" applyAlignment="1" applyProtection="1">
      <alignment horizontal="center" shrinkToFit="1"/>
    </xf>
    <xf numFmtId="165" fontId="124" fillId="0" borderId="27" xfId="211" applyFont="1" applyBorder="1" applyAlignment="1"/>
    <xf numFmtId="165" fontId="121" fillId="0" borderId="17" xfId="211" applyFont="1" applyFill="1" applyBorder="1" applyAlignment="1">
      <alignment horizontal="left"/>
    </xf>
    <xf numFmtId="165" fontId="121" fillId="6" borderId="17" xfId="211" applyFont="1" applyFill="1" applyBorder="1" applyAlignment="1">
      <alignment horizontal="left"/>
    </xf>
    <xf numFmtId="165" fontId="121" fillId="6" borderId="17" xfId="211" applyFont="1" applyFill="1" applyBorder="1"/>
    <xf numFmtId="165" fontId="122" fillId="6" borderId="17" xfId="211" applyFont="1" applyFill="1" applyBorder="1" applyAlignment="1" applyProtection="1">
      <alignment horizontal="center" shrinkToFit="1"/>
    </xf>
    <xf numFmtId="165" fontId="121" fillId="6" borderId="17" xfId="211" applyFont="1" applyFill="1" applyBorder="1" applyAlignment="1">
      <alignment horizontal="center"/>
    </xf>
    <xf numFmtId="165" fontId="121" fillId="0" borderId="0" xfId="211" applyFont="1" applyFill="1" applyBorder="1" applyAlignment="1">
      <alignment horizontal="left"/>
    </xf>
    <xf numFmtId="165" fontId="121" fillId="6" borderId="0" xfId="211" applyFont="1" applyFill="1" applyBorder="1" applyAlignment="1">
      <alignment horizontal="center"/>
    </xf>
    <xf numFmtId="165" fontId="121" fillId="0" borderId="0" xfId="211" applyFont="1"/>
    <xf numFmtId="165" fontId="71" fillId="6" borderId="0" xfId="211" applyFont="1" applyFill="1" applyAlignment="1">
      <alignment horizontal="left" vertical="top"/>
    </xf>
    <xf numFmtId="165" fontId="121" fillId="6" borderId="0" xfId="211" applyFont="1" applyFill="1" applyBorder="1" applyAlignment="1">
      <alignment horizontal="left"/>
    </xf>
    <xf numFmtId="165" fontId="121" fillId="6" borderId="0" xfId="211" applyFont="1" applyFill="1" applyBorder="1"/>
    <xf numFmtId="165" fontId="121" fillId="0" borderId="0" xfId="211" applyFont="1" applyFill="1" applyBorder="1"/>
    <xf numFmtId="165" fontId="122" fillId="0" borderId="3" xfId="211" applyFont="1" applyFill="1" applyBorder="1" applyAlignment="1" applyProtection="1">
      <alignment horizontal="center" vertical="center"/>
    </xf>
    <xf numFmtId="165" fontId="122" fillId="6" borderId="3" xfId="211" applyFont="1" applyFill="1" applyBorder="1" applyAlignment="1" applyProtection="1">
      <alignment horizontal="center" vertical="center" wrapText="1"/>
    </xf>
    <xf numFmtId="165" fontId="122" fillId="5" borderId="6" xfId="211" applyFont="1" applyFill="1" applyBorder="1" applyAlignment="1" applyProtection="1">
      <alignment horizontal="center"/>
    </xf>
    <xf numFmtId="165" fontId="124" fillId="0" borderId="10" xfId="211" applyFont="1" applyFill="1" applyBorder="1" applyAlignment="1"/>
    <xf numFmtId="165" fontId="124" fillId="0" borderId="35" xfId="211" applyFont="1" applyFill="1" applyBorder="1" applyAlignment="1"/>
    <xf numFmtId="165" fontId="121" fillId="0" borderId="10" xfId="211" applyFont="1" applyFill="1" applyBorder="1" applyAlignment="1" applyProtection="1">
      <alignment horizontal="center"/>
    </xf>
    <xf numFmtId="165" fontId="124" fillId="0" borderId="11" xfId="211" applyFont="1" applyFill="1" applyBorder="1" applyAlignment="1"/>
    <xf numFmtId="165" fontId="124" fillId="0" borderId="27" xfId="211" applyFont="1" applyFill="1" applyBorder="1" applyAlignment="1"/>
    <xf numFmtId="165" fontId="121" fillId="0" borderId="11" xfId="211" applyFont="1" applyFill="1" applyBorder="1" applyAlignment="1" applyProtection="1">
      <alignment horizontal="center"/>
    </xf>
    <xf numFmtId="165" fontId="121" fillId="0" borderId="14" xfId="211" applyFont="1" applyFill="1" applyBorder="1" applyAlignment="1" applyProtection="1">
      <alignment horizontal="center"/>
    </xf>
    <xf numFmtId="165" fontId="121" fillId="0" borderId="17" xfId="211" applyFont="1" applyFill="1" applyBorder="1" applyAlignment="1"/>
    <xf numFmtId="165" fontId="121" fillId="0" borderId="17" xfId="211" applyFont="1" applyFill="1" applyBorder="1" applyAlignment="1" applyProtection="1">
      <alignment horizontal="center"/>
    </xf>
    <xf numFmtId="165" fontId="121" fillId="0" borderId="17" xfId="211" applyFont="1" applyFill="1" applyBorder="1" applyAlignment="1">
      <alignment horizontal="center"/>
    </xf>
    <xf numFmtId="165" fontId="96" fillId="0" borderId="0" xfId="211" applyFont="1" applyFill="1" applyBorder="1"/>
    <xf numFmtId="165" fontId="96" fillId="0" borderId="0" xfId="211" applyFont="1" applyFill="1" applyBorder="1" applyAlignment="1" applyProtection="1">
      <alignment horizontal="center"/>
    </xf>
    <xf numFmtId="165" fontId="96" fillId="0" borderId="0" xfId="211" applyFont="1" applyAlignment="1">
      <alignment horizontal="center"/>
    </xf>
    <xf numFmtId="165" fontId="98" fillId="6" borderId="0" xfId="211" applyFont="1" applyFill="1" applyBorder="1" applyAlignment="1">
      <alignment horizontal="left"/>
    </xf>
    <xf numFmtId="165" fontId="98" fillId="6" borderId="0" xfId="211" applyFont="1" applyFill="1" applyBorder="1"/>
    <xf numFmtId="165" fontId="98" fillId="6" borderId="0" xfId="211" applyFont="1" applyFill="1" applyBorder="1" applyAlignment="1">
      <alignment horizontal="center"/>
    </xf>
    <xf numFmtId="165" fontId="126" fillId="6" borderId="0" xfId="211" applyFont="1" applyFill="1" applyBorder="1"/>
    <xf numFmtId="165" fontId="98" fillId="6" borderId="0" xfId="211" applyFont="1" applyFill="1"/>
    <xf numFmtId="165" fontId="94" fillId="6" borderId="0" xfId="211" applyFont="1" applyFill="1" applyBorder="1"/>
    <xf numFmtId="165" fontId="127" fillId="6" borderId="0" xfId="211" applyFont="1" applyFill="1" applyBorder="1"/>
    <xf numFmtId="165" fontId="96" fillId="6" borderId="0" xfId="211" applyFont="1" applyFill="1" applyBorder="1"/>
    <xf numFmtId="165" fontId="96" fillId="6" borderId="0" xfId="211" applyFont="1" applyFill="1" applyBorder="1" applyAlignment="1">
      <alignment horizontal="center"/>
    </xf>
    <xf numFmtId="165" fontId="96" fillId="0" borderId="0" xfId="211" applyFont="1" applyFill="1" applyBorder="1" applyAlignment="1">
      <alignment horizontal="center"/>
    </xf>
    <xf numFmtId="165" fontId="96" fillId="0" borderId="0" xfId="211" applyFont="1" applyFill="1" applyProtection="1">
      <protection locked="0"/>
    </xf>
    <xf numFmtId="165" fontId="92" fillId="0" borderId="0" xfId="211" applyFont="1" applyFill="1" applyProtection="1">
      <protection locked="0"/>
    </xf>
    <xf numFmtId="165" fontId="92" fillId="0" borderId="0" xfId="211" applyFont="1" applyFill="1" applyBorder="1"/>
    <xf numFmtId="165" fontId="92" fillId="0" borderId="0" xfId="211" applyFont="1" applyFill="1" applyBorder="1" applyAlignment="1">
      <alignment horizontal="center"/>
    </xf>
    <xf numFmtId="165" fontId="122" fillId="0" borderId="25" xfId="211" applyFont="1" applyFill="1" applyBorder="1" applyAlignment="1" applyProtection="1">
      <alignment horizontal="center"/>
    </xf>
    <xf numFmtId="165" fontId="122" fillId="0" borderId="3" xfId="211" applyFont="1" applyFill="1" applyBorder="1" applyAlignment="1" applyProtection="1">
      <alignment horizontal="center" vertical="center" wrapText="1"/>
    </xf>
    <xf numFmtId="165" fontId="121" fillId="0" borderId="10" xfId="211" applyFont="1" applyFill="1" applyBorder="1" applyAlignment="1"/>
    <xf numFmtId="165" fontId="121" fillId="0" borderId="10" xfId="211" applyFont="1" applyFill="1" applyBorder="1" applyAlignment="1">
      <alignment horizontal="center"/>
    </xf>
    <xf numFmtId="165" fontId="121" fillId="0" borderId="10" xfId="211" applyFont="1" applyFill="1" applyBorder="1" applyAlignment="1" applyProtection="1"/>
    <xf numFmtId="165" fontId="121" fillId="0" borderId="11" xfId="211" applyFont="1" applyFill="1" applyBorder="1" applyAlignment="1"/>
    <xf numFmtId="165" fontId="121" fillId="0" borderId="11" xfId="211" applyFont="1" applyFill="1" applyBorder="1" applyAlignment="1">
      <alignment horizontal="center"/>
    </xf>
    <xf numFmtId="165" fontId="121" fillId="0" borderId="11" xfId="211" applyFont="1" applyFill="1" applyBorder="1" applyAlignment="1" applyProtection="1"/>
    <xf numFmtId="165" fontId="121" fillId="0" borderId="17" xfId="211" applyFont="1" applyBorder="1" applyAlignment="1">
      <alignment horizontal="center"/>
    </xf>
    <xf numFmtId="2" fontId="121" fillId="0" borderId="17" xfId="211" applyNumberFormat="1" applyFont="1" applyFill="1" applyBorder="1" applyAlignment="1"/>
    <xf numFmtId="165" fontId="92" fillId="0" borderId="0" xfId="211" applyFont="1" applyFill="1" applyBorder="1" applyAlignment="1" applyProtection="1">
      <alignment horizontal="center"/>
    </xf>
    <xf numFmtId="165" fontId="92" fillId="0" borderId="0" xfId="211" applyFont="1" applyFill="1" applyBorder="1" applyAlignment="1" applyProtection="1">
      <alignment horizontal="center" vertical="center"/>
    </xf>
    <xf numFmtId="165" fontId="92" fillId="0" borderId="0" xfId="211" applyFont="1" applyAlignment="1">
      <alignment horizontal="center" vertical="center"/>
    </xf>
    <xf numFmtId="2" fontId="92" fillId="0" borderId="0" xfId="211" applyNumberFormat="1" applyFont="1" applyFill="1" applyBorder="1"/>
    <xf numFmtId="165" fontId="92" fillId="0" borderId="0" xfId="211" applyFont="1" applyFill="1" applyBorder="1" applyAlignment="1"/>
    <xf numFmtId="165" fontId="92" fillId="0" borderId="0" xfId="211" applyFont="1" applyFill="1" applyBorder="1" applyAlignment="1">
      <alignment horizontal="center" vertical="center"/>
    </xf>
    <xf numFmtId="43" fontId="104" fillId="0" borderId="0" xfId="37" applyFont="1" applyFill="1" applyAlignment="1">
      <alignment horizontal="center" vertical="top"/>
    </xf>
    <xf numFmtId="43" fontId="104" fillId="0" borderId="0" xfId="37" applyFont="1" applyFill="1" applyAlignment="1">
      <alignment vertical="center"/>
    </xf>
    <xf numFmtId="43" fontId="104" fillId="0" borderId="0" xfId="37" applyFont="1" applyFill="1" applyAlignment="1">
      <alignment horizontal="center" vertical="center"/>
    </xf>
    <xf numFmtId="43" fontId="104" fillId="0" borderId="0" xfId="37" applyFont="1" applyAlignment="1">
      <alignment horizontal="center" vertical="top"/>
    </xf>
    <xf numFmtId="43" fontId="104" fillId="0" borderId="0" xfId="37" applyFont="1" applyAlignment="1">
      <alignment vertical="center"/>
    </xf>
    <xf numFmtId="43" fontId="104" fillId="0" borderId="0" xfId="37" applyFont="1" applyAlignment="1">
      <alignment horizontal="center" vertical="center"/>
    </xf>
    <xf numFmtId="43" fontId="95" fillId="0" borderId="3" xfId="37" applyFont="1" applyBorder="1" applyAlignment="1">
      <alignment horizontal="center" vertical="center"/>
    </xf>
    <xf numFmtId="0" fontId="95" fillId="8" borderId="6" xfId="0" applyFont="1" applyFill="1" applyBorder="1" applyAlignment="1">
      <alignment horizontal="center" vertical="center"/>
    </xf>
    <xf numFmtId="0" fontId="95" fillId="8" borderId="6" xfId="0" applyFont="1" applyFill="1" applyBorder="1" applyAlignment="1">
      <alignment horizontal="left" vertical="center" wrapText="1"/>
    </xf>
    <xf numFmtId="43" fontId="95" fillId="8" borderId="6" xfId="55" applyFont="1" applyFill="1" applyBorder="1" applyAlignment="1">
      <alignment vertical="center"/>
    </xf>
    <xf numFmtId="43" fontId="95" fillId="8" borderId="6" xfId="37" applyFont="1" applyFill="1" applyBorder="1" applyAlignment="1">
      <alignment horizontal="center" vertical="center"/>
    </xf>
    <xf numFmtId="0" fontId="95" fillId="25" borderId="13" xfId="0" applyFont="1" applyFill="1" applyBorder="1" applyAlignment="1">
      <alignment horizontal="center" vertical="center"/>
    </xf>
    <xf numFmtId="0" fontId="95" fillId="25" borderId="13" xfId="0" applyFont="1" applyFill="1" applyBorder="1" applyAlignment="1">
      <alignment horizontal="left" vertical="center" wrapText="1"/>
    </xf>
    <xf numFmtId="43" fontId="95" fillId="25" borderId="13" xfId="55" applyFont="1" applyFill="1" applyBorder="1" applyAlignment="1">
      <alignment vertical="center"/>
    </xf>
    <xf numFmtId="43" fontId="95" fillId="25" borderId="13" xfId="37" applyFont="1" applyFill="1" applyBorder="1" applyAlignment="1">
      <alignment horizontal="center" vertical="center"/>
    </xf>
    <xf numFmtId="43" fontId="93" fillId="0" borderId="3" xfId="37" applyFont="1" applyFill="1" applyBorder="1" applyAlignment="1">
      <alignment vertical="center"/>
    </xf>
    <xf numFmtId="0" fontId="93" fillId="6" borderId="4" xfId="0" applyFont="1" applyFill="1" applyBorder="1" applyAlignment="1">
      <alignment horizontal="center" vertical="center"/>
    </xf>
    <xf numFmtId="0" fontId="93" fillId="0" borderId="4" xfId="0" applyFont="1" applyBorder="1" applyAlignment="1">
      <alignment horizontal="left" vertical="center" wrapText="1"/>
    </xf>
    <xf numFmtId="43" fontId="93" fillId="6" borderId="4" xfId="55" applyFont="1" applyFill="1" applyBorder="1" applyAlignment="1">
      <alignment vertical="center"/>
    </xf>
    <xf numFmtId="43" fontId="93" fillId="0" borderId="4" xfId="55" applyFont="1" applyFill="1" applyBorder="1" applyAlignment="1">
      <alignment vertical="center"/>
    </xf>
    <xf numFmtId="43" fontId="93" fillId="0" borderId="4" xfId="37" applyFont="1" applyFill="1" applyBorder="1" applyAlignment="1">
      <alignment vertical="center"/>
    </xf>
    <xf numFmtId="0" fontId="95" fillId="25" borderId="3" xfId="0" applyFont="1" applyFill="1" applyBorder="1" applyAlignment="1">
      <alignment horizontal="center" vertical="center"/>
    </xf>
    <xf numFmtId="0" fontId="95" fillId="25" borderId="3" xfId="0" applyFont="1" applyFill="1" applyBorder="1" applyAlignment="1">
      <alignment vertical="center" wrapText="1"/>
    </xf>
    <xf numFmtId="43" fontId="95" fillId="25" borderId="3" xfId="55" applyFont="1" applyFill="1" applyBorder="1" applyAlignment="1">
      <alignment vertical="center"/>
    </xf>
    <xf numFmtId="43" fontId="95" fillId="25" borderId="3" xfId="37" applyFont="1" applyFill="1" applyBorder="1" applyAlignment="1">
      <alignment vertical="center"/>
    </xf>
    <xf numFmtId="43" fontId="93" fillId="0" borderId="3" xfId="37" applyFont="1" applyBorder="1" applyAlignment="1">
      <alignment vertical="center"/>
    </xf>
    <xf numFmtId="0" fontId="93" fillId="0" borderId="0" xfId="0" applyFont="1" applyAlignment="1">
      <alignment wrapText="1"/>
    </xf>
    <xf numFmtId="43" fontId="93" fillId="0" borderId="0" xfId="37" applyFont="1"/>
    <xf numFmtId="49" fontId="159" fillId="0" borderId="0" xfId="211" applyNumberFormat="1" applyFont="1" applyFill="1" applyBorder="1"/>
    <xf numFmtId="43" fontId="137" fillId="0" borderId="25" xfId="211" applyNumberFormat="1" applyFont="1" applyFill="1" applyBorder="1" applyAlignment="1">
      <alignment horizontal="center" vertical="center" wrapText="1"/>
    </xf>
    <xf numFmtId="49" fontId="72" fillId="0" borderId="0" xfId="211" applyNumberFormat="1" applyFont="1" applyFill="1" applyBorder="1"/>
    <xf numFmtId="43" fontId="137" fillId="0" borderId="19" xfId="211" applyNumberFormat="1" applyFont="1" applyFill="1" applyBorder="1" applyAlignment="1">
      <alignment horizontal="center" vertical="center" wrapText="1"/>
    </xf>
    <xf numFmtId="49" fontId="72" fillId="0" borderId="0" xfId="211" applyNumberFormat="1" applyFont="1" applyFill="1" applyBorder="1" applyAlignment="1">
      <alignment horizontal="center" vertical="center"/>
    </xf>
    <xf numFmtId="49" fontId="72" fillId="0" borderId="0" xfId="211" applyNumberFormat="1" applyFont="1" applyFill="1" applyBorder="1" applyAlignment="1">
      <alignment horizontal="center"/>
    </xf>
    <xf numFmtId="165" fontId="90" fillId="0" borderId="13" xfId="211" applyFont="1" applyFill="1" applyBorder="1" applyAlignment="1">
      <alignment horizontal="center" vertical="center"/>
    </xf>
    <xf numFmtId="165" fontId="137" fillId="0" borderId="3" xfId="211" applyFont="1" applyFill="1" applyBorder="1" applyAlignment="1">
      <alignment horizontal="left" vertical="center"/>
    </xf>
    <xf numFmtId="165" fontId="138" fillId="0" borderId="3" xfId="211" applyFont="1" applyFill="1" applyBorder="1" applyAlignment="1">
      <alignment horizontal="center" vertical="center"/>
    </xf>
    <xf numFmtId="49" fontId="140" fillId="0" borderId="0" xfId="211" applyNumberFormat="1" applyFont="1" applyFill="1" applyBorder="1" applyAlignment="1">
      <alignment vertical="center"/>
    </xf>
    <xf numFmtId="165" fontId="99" fillId="0" borderId="3" xfId="211" applyFont="1" applyFill="1" applyBorder="1" applyAlignment="1">
      <alignment horizontal="center" vertical="center"/>
    </xf>
    <xf numFmtId="43" fontId="99" fillId="0" borderId="3" xfId="211" applyNumberFormat="1" applyFont="1" applyFill="1" applyBorder="1" applyAlignment="1">
      <alignment vertical="center" shrinkToFit="1"/>
    </xf>
    <xf numFmtId="49" fontId="73" fillId="0" borderId="0" xfId="211" applyNumberFormat="1" applyFont="1" applyFill="1" applyBorder="1" applyAlignment="1">
      <alignment vertical="center"/>
    </xf>
    <xf numFmtId="165" fontId="141" fillId="0" borderId="0" xfId="211" applyFont="1" applyFill="1" applyBorder="1" applyAlignment="1">
      <alignment horizontal="center" vertical="center" shrinkToFit="1"/>
    </xf>
    <xf numFmtId="43" fontId="141" fillId="0" borderId="0" xfId="211" applyNumberFormat="1" applyFont="1" applyFill="1" applyBorder="1" applyAlignment="1">
      <alignment horizontal="center" vertical="center" shrinkToFit="1"/>
    </xf>
    <xf numFmtId="43" fontId="141" fillId="0" borderId="0" xfId="211" applyNumberFormat="1" applyFont="1" applyFill="1" applyBorder="1" applyAlignment="1">
      <alignment horizontal="center" vertical="top" shrinkToFit="1"/>
    </xf>
    <xf numFmtId="49" fontId="71" fillId="0" borderId="0" xfId="211" applyNumberFormat="1" applyFont="1" applyFill="1" applyBorder="1" applyAlignment="1">
      <alignment vertical="top"/>
    </xf>
    <xf numFmtId="165" fontId="141" fillId="6" borderId="0" xfId="211" applyFont="1" applyFill="1" applyBorder="1" applyAlignment="1">
      <alignment horizontal="center" vertical="center" shrinkToFit="1"/>
    </xf>
    <xf numFmtId="43" fontId="141" fillId="6" borderId="0" xfId="211" applyNumberFormat="1" applyFont="1" applyFill="1" applyBorder="1" applyAlignment="1">
      <alignment horizontal="center" vertical="center" shrinkToFit="1"/>
    </xf>
    <xf numFmtId="43" fontId="141" fillId="6" borderId="0" xfId="211" applyNumberFormat="1" applyFont="1" applyFill="1" applyBorder="1" applyAlignment="1">
      <alignment horizontal="center" vertical="top" shrinkToFit="1"/>
    </xf>
    <xf numFmtId="165" fontId="141" fillId="0" borderId="0" xfId="211" applyFont="1" applyFill="1" applyBorder="1" applyAlignment="1">
      <alignment vertical="center"/>
    </xf>
    <xf numFmtId="43" fontId="141" fillId="0" borderId="0" xfId="211" applyNumberFormat="1" applyFont="1" applyFill="1" applyBorder="1" applyAlignment="1">
      <alignment horizontal="center" shrinkToFit="1"/>
    </xf>
    <xf numFmtId="43" fontId="97" fillId="0" borderId="0" xfId="211" applyNumberFormat="1" applyFont="1" applyFill="1" applyBorder="1" applyAlignment="1">
      <alignment horizontal="center" shrinkToFit="1"/>
    </xf>
    <xf numFmtId="49" fontId="71" fillId="0" borderId="0" xfId="211" applyNumberFormat="1" applyFont="1" applyFill="1" applyBorder="1" applyAlignment="1">
      <alignment vertical="center"/>
    </xf>
    <xf numFmtId="165" fontId="144" fillId="0" borderId="0" xfId="211" applyFont="1" applyFill="1" applyBorder="1" applyAlignment="1">
      <alignment vertical="center"/>
    </xf>
    <xf numFmtId="165" fontId="144" fillId="0" borderId="0" xfId="211" applyFont="1" applyFill="1" applyBorder="1"/>
    <xf numFmtId="165" fontId="141" fillId="0" borderId="0" xfId="211" applyFont="1" applyFill="1" applyBorder="1" applyAlignment="1">
      <alignment vertical="top"/>
    </xf>
    <xf numFmtId="165" fontId="141" fillId="0" borderId="0" xfId="211" applyFont="1" applyFill="1" applyBorder="1"/>
    <xf numFmtId="49" fontId="71" fillId="0" borderId="0" xfId="211" applyNumberFormat="1" applyFont="1" applyFill="1" applyBorder="1"/>
    <xf numFmtId="165" fontId="143" fillId="0" borderId="0" xfId="211" applyFont="1" applyFill="1" applyBorder="1" applyAlignment="1">
      <alignment horizontal="center" vertical="center"/>
    </xf>
    <xf numFmtId="165" fontId="98" fillId="0" borderId="0" xfId="211" applyFont="1" applyFill="1" applyBorder="1" applyAlignment="1">
      <alignment vertical="center"/>
    </xf>
    <xf numFmtId="165" fontId="71" fillId="0" borderId="0" xfId="211" applyFont="1" applyFill="1" applyBorder="1"/>
    <xf numFmtId="165" fontId="142" fillId="0" borderId="0" xfId="211" applyFont="1" applyFill="1"/>
    <xf numFmtId="165" fontId="143" fillId="0" borderId="0" xfId="211" applyFont="1" applyFill="1" applyBorder="1" applyAlignment="1">
      <alignment vertical="center"/>
    </xf>
    <xf numFmtId="165" fontId="96" fillId="0" borderId="0" xfId="211" applyFont="1" applyFill="1" applyBorder="1" applyAlignment="1">
      <alignment vertical="center"/>
    </xf>
    <xf numFmtId="165" fontId="98" fillId="0" borderId="0" xfId="211" applyFont="1" applyFill="1" applyBorder="1"/>
    <xf numFmtId="165" fontId="146" fillId="0" borderId="0" xfId="211" applyFont="1" applyFill="1"/>
    <xf numFmtId="165" fontId="141" fillId="0" borderId="7" xfId="211" applyFont="1" applyFill="1" applyBorder="1" applyAlignment="1">
      <alignment vertical="center"/>
    </xf>
    <xf numFmtId="165" fontId="141" fillId="0" borderId="20" xfId="211" applyFont="1" applyFill="1" applyBorder="1" applyAlignment="1">
      <alignment vertical="center"/>
    </xf>
    <xf numFmtId="165" fontId="141" fillId="0" borderId="0" xfId="211" applyFont="1" applyFill="1"/>
    <xf numFmtId="49" fontId="95" fillId="5" borderId="19" xfId="0" applyNumberFormat="1" applyFont="1" applyFill="1" applyBorder="1" applyAlignment="1">
      <alignment horizontal="center" vertical="center" wrapText="1"/>
    </xf>
    <xf numFmtId="43" fontId="121" fillId="6" borderId="17" xfId="37" applyFont="1" applyFill="1" applyBorder="1" applyAlignment="1">
      <alignment horizontal="center"/>
    </xf>
    <xf numFmtId="43" fontId="93" fillId="0" borderId="3" xfId="55" applyFont="1" applyFill="1" applyBorder="1" applyAlignment="1">
      <alignment vertical="center" wrapText="1"/>
    </xf>
    <xf numFmtId="0" fontId="161" fillId="0" borderId="0" xfId="0" applyFont="1"/>
    <xf numFmtId="0" fontId="93" fillId="0" borderId="24" xfId="0" applyFont="1" applyBorder="1"/>
    <xf numFmtId="165" fontId="93" fillId="0" borderId="24" xfId="211" applyFont="1" applyBorder="1"/>
    <xf numFmtId="165" fontId="93" fillId="0" borderId="24" xfId="211" applyFont="1" applyFill="1" applyBorder="1" applyAlignment="1"/>
    <xf numFmtId="0" fontId="93" fillId="0" borderId="24" xfId="0" applyFont="1" applyBorder="1" applyAlignment="1">
      <alignment horizontal="center"/>
    </xf>
    <xf numFmtId="165" fontId="95" fillId="0" borderId="3" xfId="211" applyFont="1" applyFill="1" applyBorder="1" applyAlignment="1">
      <alignment horizontal="center" vertical="center"/>
    </xf>
    <xf numFmtId="165" fontId="95" fillId="0" borderId="25" xfId="211" applyFont="1" applyFill="1" applyBorder="1" applyAlignment="1">
      <alignment horizontal="center" vertical="center" wrapText="1"/>
    </xf>
    <xf numFmtId="0" fontId="95" fillId="4" borderId="6" xfId="0" applyFont="1" applyFill="1" applyBorder="1" applyAlignment="1">
      <alignment horizontal="center" vertical="center"/>
    </xf>
    <xf numFmtId="165" fontId="95" fillId="4" borderId="6" xfId="211" applyFont="1" applyFill="1" applyBorder="1" applyAlignment="1">
      <alignment horizontal="center" vertical="center"/>
    </xf>
    <xf numFmtId="0" fontId="95" fillId="5" borderId="8" xfId="0" applyFont="1" applyFill="1" applyBorder="1" applyAlignment="1">
      <alignment horizontal="center" vertical="center"/>
    </xf>
    <xf numFmtId="0" fontId="95" fillId="5" borderId="8" xfId="0" applyFont="1" applyFill="1" applyBorder="1" applyAlignment="1">
      <alignment horizontal="center" vertical="center" shrinkToFit="1"/>
    </xf>
    <xf numFmtId="0" fontId="95" fillId="5" borderId="19" xfId="0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horizontal="center" vertical="center"/>
    </xf>
    <xf numFmtId="49" fontId="93" fillId="6" borderId="11" xfId="0" applyNumberFormat="1" applyFont="1" applyFill="1" applyBorder="1" applyAlignment="1">
      <alignment vertical="center" wrapText="1"/>
    </xf>
    <xf numFmtId="165" fontId="93" fillId="0" borderId="11" xfId="211" applyFont="1" applyFill="1" applyBorder="1" applyAlignment="1">
      <alignment horizontal="center" vertical="center"/>
    </xf>
    <xf numFmtId="165" fontId="93" fillId="6" borderId="11" xfId="211" applyFont="1" applyFill="1" applyBorder="1" applyAlignment="1">
      <alignment horizontal="center" vertical="center" shrinkToFit="1"/>
    </xf>
    <xf numFmtId="166" fontId="93" fillId="6" borderId="11" xfId="0" applyNumberFormat="1" applyFont="1" applyFill="1" applyBorder="1" applyAlignment="1">
      <alignment horizontal="center" vertical="center"/>
    </xf>
    <xf numFmtId="49" fontId="93" fillId="6" borderId="11" xfId="0" applyNumberFormat="1" applyFont="1" applyFill="1" applyBorder="1" applyAlignment="1">
      <alignment horizontal="left" vertical="center" wrapText="1"/>
    </xf>
    <xf numFmtId="49" fontId="93" fillId="6" borderId="11" xfId="0" applyNumberFormat="1" applyFont="1" applyFill="1" applyBorder="1" applyAlignment="1">
      <alignment vertical="center"/>
    </xf>
    <xf numFmtId="165" fontId="93" fillId="6" borderId="11" xfId="211" applyFont="1" applyFill="1" applyBorder="1" applyAlignment="1">
      <alignment horizontal="center" vertical="center"/>
    </xf>
    <xf numFmtId="0" fontId="93" fillId="6" borderId="17" xfId="0" applyFont="1" applyFill="1" applyBorder="1" applyAlignment="1">
      <alignment horizontal="center" vertical="center"/>
    </xf>
    <xf numFmtId="49" fontId="93" fillId="6" borderId="17" xfId="110" applyNumberFormat="1" applyFont="1" applyFill="1" applyBorder="1" applyAlignment="1">
      <alignment vertical="center" wrapText="1"/>
    </xf>
    <xf numFmtId="165" fontId="93" fillId="6" borderId="17" xfId="211" applyFont="1" applyFill="1" applyBorder="1" applyAlignment="1">
      <alignment horizontal="center" vertical="center"/>
    </xf>
    <xf numFmtId="165" fontId="93" fillId="6" borderId="17" xfId="211" applyFont="1" applyFill="1" applyBorder="1" applyAlignment="1">
      <alignment vertical="center"/>
    </xf>
    <xf numFmtId="165" fontId="93" fillId="6" borderId="17" xfId="211" applyFont="1" applyFill="1" applyBorder="1" applyAlignment="1">
      <alignment horizontal="center" vertical="center" shrinkToFit="1"/>
    </xf>
    <xf numFmtId="166" fontId="93" fillId="6" borderId="17" xfId="0" applyNumberFormat="1" applyFont="1" applyFill="1" applyBorder="1" applyAlignment="1">
      <alignment horizontal="center" vertical="center"/>
    </xf>
    <xf numFmtId="165" fontId="95" fillId="5" borderId="19" xfId="211" applyFont="1" applyFill="1" applyBorder="1" applyAlignment="1">
      <alignment horizontal="center" vertical="center"/>
    </xf>
    <xf numFmtId="166" fontId="95" fillId="5" borderId="19" xfId="0" applyNumberFormat="1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vertical="center"/>
    </xf>
    <xf numFmtId="165" fontId="93" fillId="6" borderId="11" xfId="211" applyFont="1" applyFill="1" applyBorder="1" applyAlignment="1">
      <alignment vertical="center"/>
    </xf>
    <xf numFmtId="0" fontId="93" fillId="6" borderId="11" xfId="0" applyFont="1" applyFill="1" applyBorder="1" applyAlignment="1">
      <alignment vertical="center" wrapText="1"/>
    </xf>
    <xf numFmtId="0" fontId="93" fillId="0" borderId="11" xfId="0" applyFont="1" applyBorder="1" applyAlignment="1">
      <alignment vertical="center" wrapText="1"/>
    </xf>
    <xf numFmtId="165" fontId="93" fillId="0" borderId="11" xfId="211" applyFont="1" applyFill="1" applyBorder="1" applyAlignment="1">
      <alignment vertical="center"/>
    </xf>
    <xf numFmtId="165" fontId="93" fillId="0" borderId="11" xfId="211" applyFont="1" applyFill="1" applyBorder="1" applyAlignment="1">
      <alignment horizontal="center" vertical="center" shrinkToFit="1"/>
    </xf>
    <xf numFmtId="0" fontId="93" fillId="0" borderId="11" xfId="0" applyFont="1" applyBorder="1" applyAlignment="1">
      <alignment horizontal="center" vertical="center"/>
    </xf>
    <xf numFmtId="0" fontId="93" fillId="0" borderId="11" xfId="0" applyFont="1" applyBorder="1" applyAlignment="1">
      <alignment vertical="center"/>
    </xf>
    <xf numFmtId="16" fontId="93" fillId="0" borderId="11" xfId="0" applyNumberFormat="1" applyFont="1" applyBorder="1" applyAlignment="1">
      <alignment horizontal="center" vertical="center"/>
    </xf>
    <xf numFmtId="0" fontId="93" fillId="0" borderId="17" xfId="0" applyFont="1" applyBorder="1" applyAlignment="1">
      <alignment horizontal="center" vertical="center"/>
    </xf>
    <xf numFmtId="0" fontId="93" fillId="0" borderId="17" xfId="0" applyFont="1" applyBorder="1" applyAlignment="1">
      <alignment vertical="center" wrapText="1"/>
    </xf>
    <xf numFmtId="165" fontId="93" fillId="0" borderId="17" xfId="211" applyFont="1" applyFill="1" applyBorder="1" applyAlignment="1">
      <alignment vertical="center"/>
    </xf>
    <xf numFmtId="0" fontId="95" fillId="5" borderId="3" xfId="0" applyFont="1" applyFill="1" applyBorder="1" applyAlignment="1">
      <alignment horizontal="center" vertical="center"/>
    </xf>
    <xf numFmtId="49" fontId="95" fillId="5" borderId="3" xfId="0" applyNumberFormat="1" applyFont="1" applyFill="1" applyBorder="1" applyAlignment="1">
      <alignment horizontal="left" vertical="center" wrapText="1"/>
    </xf>
    <xf numFmtId="165" fontId="95" fillId="5" borderId="3" xfId="211" applyFont="1" applyFill="1" applyBorder="1" applyAlignment="1">
      <alignment horizontal="center" vertical="center"/>
    </xf>
    <xf numFmtId="166" fontId="95" fillId="5" borderId="3" xfId="0" applyNumberFormat="1" applyFont="1" applyFill="1" applyBorder="1" applyAlignment="1">
      <alignment horizontal="center" vertical="center"/>
    </xf>
    <xf numFmtId="0" fontId="93" fillId="6" borderId="17" xfId="0" applyFont="1" applyFill="1" applyBorder="1" applyAlignment="1">
      <alignment vertical="center" wrapText="1"/>
    </xf>
    <xf numFmtId="165" fontId="95" fillId="5" borderId="3" xfId="211" applyFont="1" applyFill="1" applyBorder="1" applyAlignment="1">
      <alignment vertical="center"/>
    </xf>
    <xf numFmtId="165" fontId="93" fillId="6" borderId="11" xfId="211" applyFont="1" applyFill="1" applyBorder="1" applyAlignment="1">
      <alignment horizontal="right" vertical="center" wrapText="1"/>
    </xf>
    <xf numFmtId="0" fontId="93" fillId="0" borderId="17" xfId="0" applyFont="1" applyBorder="1" applyAlignment="1">
      <alignment vertical="center"/>
    </xf>
    <xf numFmtId="0" fontId="93" fillId="0" borderId="0" xfId="0" applyFont="1" applyAlignment="1">
      <alignment horizontal="center" vertical="center"/>
    </xf>
    <xf numFmtId="165" fontId="93" fillId="0" borderId="7" xfId="211" applyFont="1" applyFill="1" applyBorder="1" applyAlignment="1">
      <alignment vertical="center"/>
    </xf>
    <xf numFmtId="165" fontId="93" fillId="0" borderId="20" xfId="211" applyFont="1" applyFill="1" applyBorder="1" applyAlignment="1">
      <alignment vertical="center"/>
    </xf>
    <xf numFmtId="165" fontId="93" fillId="0" borderId="0" xfId="211" applyFont="1" applyFill="1"/>
    <xf numFmtId="165" fontId="93" fillId="0" borderId="0" xfId="211" applyFont="1" applyFill="1" applyAlignment="1"/>
    <xf numFmtId="0" fontId="93" fillId="6" borderId="0" xfId="0" applyFont="1" applyFill="1" applyAlignment="1">
      <alignment horizontal="center" vertical="center"/>
    </xf>
    <xf numFmtId="165" fontId="93" fillId="6" borderId="7" xfId="211" applyFont="1" applyFill="1" applyBorder="1" applyAlignment="1">
      <alignment vertical="center"/>
    </xf>
    <xf numFmtId="165" fontId="93" fillId="6" borderId="20" xfId="211" applyFont="1" applyFill="1" applyBorder="1" applyAlignment="1">
      <alignment vertical="center"/>
    </xf>
    <xf numFmtId="165" fontId="93" fillId="6" borderId="0" xfId="211" applyFont="1" applyFill="1"/>
    <xf numFmtId="165" fontId="93" fillId="6" borderId="0" xfId="211" applyFont="1" applyFill="1" applyAlignment="1"/>
    <xf numFmtId="0" fontId="93" fillId="6" borderId="0" xfId="0" applyFont="1" applyFill="1" applyAlignment="1">
      <alignment horizontal="center"/>
    </xf>
    <xf numFmtId="165" fontId="95" fillId="5" borderId="8" xfId="211" applyFont="1" applyFill="1" applyBorder="1" applyAlignment="1">
      <alignment horizontal="left" vertical="center"/>
    </xf>
    <xf numFmtId="43" fontId="162" fillId="0" borderId="0" xfId="55" applyFont="1"/>
    <xf numFmtId="43" fontId="93" fillId="0" borderId="0" xfId="55" applyFont="1" applyAlignment="1">
      <alignment horizontal="center" vertical="center"/>
    </xf>
    <xf numFmtId="43" fontId="93" fillId="0" borderId="0" xfId="55" applyFont="1" applyFill="1" applyAlignment="1">
      <alignment vertical="center"/>
    </xf>
    <xf numFmtId="43" fontId="95" fillId="6" borderId="0" xfId="55" applyFont="1" applyFill="1" applyAlignment="1">
      <alignment vertical="center"/>
    </xf>
    <xf numFmtId="43" fontId="93" fillId="6" borderId="0" xfId="55" applyFont="1" applyFill="1" applyAlignment="1">
      <alignment vertical="center"/>
    </xf>
    <xf numFmtId="43" fontId="93" fillId="0" borderId="3" xfId="37" applyFont="1" applyFill="1" applyBorder="1" applyAlignment="1">
      <alignment vertical="center" wrapText="1"/>
    </xf>
    <xf numFmtId="43" fontId="93" fillId="6" borderId="0" xfId="55" applyFont="1" applyFill="1" applyAlignment="1">
      <alignment vertical="center" wrapText="1"/>
    </xf>
    <xf numFmtId="43" fontId="93" fillId="0" borderId="0" xfId="55" applyFont="1" applyAlignment="1">
      <alignment vertical="center"/>
    </xf>
    <xf numFmtId="0" fontId="90" fillId="4" borderId="6" xfId="0" applyFont="1" applyFill="1" applyBorder="1" applyAlignment="1">
      <alignment horizontal="center" vertical="center"/>
    </xf>
    <xf numFmtId="0" fontId="106" fillId="4" borderId="6" xfId="0" applyFont="1" applyFill="1" applyBorder="1" applyAlignment="1">
      <alignment horizontal="center" vertical="center"/>
    </xf>
    <xf numFmtId="165" fontId="90" fillId="4" borderId="6" xfId="211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horizontal="center" vertical="center" wrapText="1"/>
    </xf>
    <xf numFmtId="0" fontId="158" fillId="6" borderId="0" xfId="27" applyFont="1" applyFill="1"/>
    <xf numFmtId="165" fontId="158" fillId="6" borderId="0" xfId="185" applyFont="1" applyFill="1" applyBorder="1" applyAlignment="1" applyProtection="1"/>
    <xf numFmtId="1" fontId="158" fillId="6" borderId="0" xfId="27" applyNumberFormat="1" applyFont="1" applyFill="1"/>
    <xf numFmtId="0" fontId="122" fillId="6" borderId="0" xfId="27" applyFont="1" applyFill="1" applyAlignment="1">
      <alignment horizontal="center" vertical="center"/>
    </xf>
    <xf numFmtId="0" fontId="135" fillId="6" borderId="0" xfId="27" applyFont="1" applyFill="1" applyAlignment="1">
      <alignment horizontal="center"/>
    </xf>
    <xf numFmtId="0" fontId="122" fillId="6" borderId="0" xfId="27" applyFont="1" applyFill="1" applyAlignment="1">
      <alignment horizontal="center"/>
    </xf>
    <xf numFmtId="43" fontId="122" fillId="6" borderId="0" xfId="38" applyFont="1" applyFill="1" applyAlignment="1">
      <alignment horizontal="center"/>
    </xf>
    <xf numFmtId="165" fontId="158" fillId="6" borderId="0" xfId="185" applyFont="1" applyFill="1" applyBorder="1" applyProtection="1"/>
    <xf numFmtId="0" fontId="164" fillId="6" borderId="0" xfId="27" applyFont="1" applyFill="1"/>
    <xf numFmtId="165" fontId="164" fillId="6" borderId="0" xfId="185" applyFont="1" applyFill="1" applyBorder="1" applyProtection="1"/>
    <xf numFmtId="1" fontId="164" fillId="6" borderId="0" xfId="27" applyNumberFormat="1" applyFont="1" applyFill="1"/>
    <xf numFmtId="0" fontId="147" fillId="6" borderId="0" xfId="27" applyFont="1" applyFill="1"/>
    <xf numFmtId="165" fontId="147" fillId="6" borderId="0" xfId="185" applyFont="1" applyFill="1" applyBorder="1" applyProtection="1"/>
    <xf numFmtId="1" fontId="147" fillId="6" borderId="0" xfId="27" applyNumberFormat="1" applyFont="1" applyFill="1"/>
    <xf numFmtId="43" fontId="163" fillId="6" borderId="3" xfId="37" applyFont="1" applyFill="1" applyBorder="1" applyAlignment="1" applyProtection="1">
      <alignment horizontal="center" vertical="center"/>
    </xf>
    <xf numFmtId="43" fontId="163" fillId="6" borderId="3" xfId="38" applyFont="1" applyFill="1" applyBorder="1" applyAlignment="1" applyProtection="1">
      <alignment horizontal="center" vertical="center" wrapText="1"/>
    </xf>
    <xf numFmtId="43" fontId="163" fillId="6" borderId="3" xfId="37" applyFont="1" applyFill="1" applyBorder="1" applyAlignment="1" applyProtection="1">
      <alignment horizontal="center" vertical="center" wrapText="1"/>
    </xf>
    <xf numFmtId="0" fontId="122" fillId="26" borderId="3" xfId="27" applyFont="1" applyFill="1" applyBorder="1" applyAlignment="1">
      <alignment horizontal="center"/>
    </xf>
    <xf numFmtId="0" fontId="122" fillId="26" borderId="3" xfId="27" applyFont="1" applyFill="1" applyBorder="1" applyAlignment="1">
      <alignment wrapText="1"/>
    </xf>
    <xf numFmtId="43" fontId="122" fillId="26" borderId="3" xfId="37" applyFont="1" applyFill="1" applyBorder="1" applyAlignment="1"/>
    <xf numFmtId="43" fontId="122" fillId="26" borderId="3" xfId="38" applyFont="1" applyFill="1" applyBorder="1" applyAlignment="1">
      <alignment horizontal="center"/>
    </xf>
    <xf numFmtId="0" fontId="156" fillId="6" borderId="0" xfId="27" applyFont="1" applyFill="1"/>
    <xf numFmtId="165" fontId="156" fillId="6" borderId="0" xfId="185" applyFont="1" applyFill="1" applyBorder="1" applyAlignment="1"/>
    <xf numFmtId="49" fontId="156" fillId="6" borderId="0" xfId="27" applyNumberFormat="1" applyFont="1" applyFill="1"/>
    <xf numFmtId="0" fontId="121" fillId="6" borderId="11" xfId="27" applyFont="1" applyFill="1" applyBorder="1" applyAlignment="1">
      <alignment horizontal="center" vertical="center"/>
    </xf>
    <xf numFmtId="0" fontId="121" fillId="6" borderId="11" xfId="27" applyFont="1" applyFill="1" applyBorder="1" applyAlignment="1">
      <alignment vertical="center" wrapText="1"/>
    </xf>
    <xf numFmtId="43" fontId="121" fillId="6" borderId="11" xfId="37" applyFont="1" applyFill="1" applyBorder="1" applyAlignment="1">
      <alignment vertical="center"/>
    </xf>
    <xf numFmtId="43" fontId="121" fillId="6" borderId="11" xfId="38" applyFont="1" applyFill="1" applyBorder="1" applyAlignment="1">
      <alignment horizontal="center" vertical="center"/>
    </xf>
    <xf numFmtId="43" fontId="121" fillId="6" borderId="11" xfId="37" applyFont="1" applyFill="1" applyBorder="1" applyAlignment="1">
      <alignment horizontal="center" vertical="center"/>
    </xf>
    <xf numFmtId="0" fontId="156" fillId="6" borderId="0" xfId="27" applyFont="1" applyFill="1" applyAlignment="1">
      <alignment vertical="center"/>
    </xf>
    <xf numFmtId="165" fontId="156" fillId="6" borderId="0" xfId="185" applyFont="1" applyFill="1" applyBorder="1" applyAlignment="1">
      <alignment vertical="center"/>
    </xf>
    <xf numFmtId="49" fontId="156" fillId="6" borderId="0" xfId="27" applyNumberFormat="1" applyFont="1" applyFill="1" applyAlignment="1">
      <alignment vertical="center"/>
    </xf>
    <xf numFmtId="0" fontId="121" fillId="6" borderId="11" xfId="27" applyFont="1" applyFill="1" applyBorder="1" applyAlignment="1">
      <alignment horizontal="center"/>
    </xf>
    <xf numFmtId="0" fontId="121" fillId="6" borderId="11" xfId="27" applyFont="1" applyFill="1" applyBorder="1" applyAlignment="1">
      <alignment wrapText="1"/>
    </xf>
    <xf numFmtId="43" fontId="121" fillId="6" borderId="11" xfId="37" applyFont="1" applyFill="1" applyBorder="1" applyAlignment="1"/>
    <xf numFmtId="43" fontId="121" fillId="6" borderId="11" xfId="38" applyFont="1" applyFill="1" applyBorder="1" applyAlignment="1">
      <alignment horizontal="center"/>
    </xf>
    <xf numFmtId="0" fontId="121" fillId="6" borderId="11" xfId="27" applyFont="1" applyFill="1" applyBorder="1"/>
    <xf numFmtId="0" fontId="121" fillId="6" borderId="11" xfId="27" applyFont="1" applyFill="1" applyBorder="1" applyAlignment="1">
      <alignment vertical="center"/>
    </xf>
    <xf numFmtId="0" fontId="121" fillId="6" borderId="17" xfId="27" applyFont="1" applyFill="1" applyBorder="1" applyAlignment="1">
      <alignment horizontal="center"/>
    </xf>
    <xf numFmtId="0" fontId="121" fillId="6" borderId="17" xfId="27" quotePrefix="1" applyFont="1" applyFill="1" applyBorder="1" applyAlignment="1">
      <alignment wrapText="1"/>
    </xf>
    <xf numFmtId="43" fontId="121" fillId="6" borderId="17" xfId="37" applyFont="1" applyFill="1" applyBorder="1" applyAlignment="1"/>
    <xf numFmtId="43" fontId="121" fillId="6" borderId="17" xfId="38" applyFont="1" applyFill="1" applyBorder="1" applyAlignment="1">
      <alignment horizontal="center"/>
    </xf>
    <xf numFmtId="0" fontId="155" fillId="6" borderId="0" xfId="27" applyFont="1" applyFill="1"/>
    <xf numFmtId="165" fontId="155" fillId="6" borderId="0" xfId="185" applyFont="1" applyFill="1" applyBorder="1" applyAlignment="1"/>
    <xf numFmtId="49" fontId="155" fillId="6" borderId="0" xfId="27" applyNumberFormat="1" applyFont="1" applyFill="1"/>
    <xf numFmtId="0" fontId="121" fillId="6" borderId="0" xfId="27" applyFont="1" applyFill="1" applyAlignment="1">
      <alignment horizontal="center" vertical="center"/>
    </xf>
    <xf numFmtId="0" fontId="135" fillId="6" borderId="0" xfId="27" applyFont="1" applyFill="1"/>
    <xf numFmtId="43" fontId="121" fillId="6" borderId="0" xfId="37" applyFont="1" applyFill="1" applyBorder="1"/>
    <xf numFmtId="43" fontId="121" fillId="6" borderId="0" xfId="38" applyFont="1" applyFill="1" applyBorder="1" applyAlignment="1">
      <alignment horizontal="center" wrapText="1"/>
    </xf>
    <xf numFmtId="43" fontId="121" fillId="6" borderId="0" xfId="37" applyFont="1" applyFill="1" applyBorder="1" applyAlignment="1">
      <alignment horizontal="center"/>
    </xf>
    <xf numFmtId="43" fontId="121" fillId="6" borderId="0" xfId="38" applyFont="1" applyFill="1" applyBorder="1" applyAlignment="1">
      <alignment horizontal="center"/>
    </xf>
    <xf numFmtId="0" fontId="121" fillId="6" borderId="0" xfId="27" applyFont="1" applyFill="1" applyAlignment="1">
      <alignment horizontal="center"/>
    </xf>
    <xf numFmtId="0" fontId="165" fillId="6" borderId="0" xfId="27" applyFont="1" applyFill="1"/>
    <xf numFmtId="165" fontId="165" fillId="6" borderId="0" xfId="185" applyFont="1" applyFill="1" applyBorder="1"/>
    <xf numFmtId="1" fontId="165" fillId="6" borderId="0" xfId="27" applyNumberFormat="1" applyFont="1" applyFill="1"/>
    <xf numFmtId="0" fontId="166" fillId="0" borderId="0" xfId="10" applyFont="1" applyAlignment="1">
      <alignment vertical="center"/>
    </xf>
    <xf numFmtId="43" fontId="167" fillId="0" borderId="0" xfId="55" applyFont="1"/>
    <xf numFmtId="0" fontId="167" fillId="0" borderId="0" xfId="110" applyFont="1"/>
    <xf numFmtId="0" fontId="168" fillId="0" borderId="0" xfId="110" applyFont="1"/>
    <xf numFmtId="165" fontId="122" fillId="0" borderId="3" xfId="3" applyFont="1" applyBorder="1" applyAlignment="1">
      <alignment horizontal="center" vertical="center"/>
    </xf>
    <xf numFmtId="165" fontId="122" fillId="0" borderId="3" xfId="3" applyFont="1" applyFill="1" applyBorder="1" applyAlignment="1">
      <alignment horizontal="center" vertical="center"/>
    </xf>
    <xf numFmtId="0" fontId="121" fillId="6" borderId="9" xfId="0" applyFont="1" applyFill="1" applyBorder="1" applyAlignment="1">
      <alignment horizontal="center"/>
    </xf>
    <xf numFmtId="0" fontId="121" fillId="0" borderId="33" xfId="0" applyFont="1" applyBorder="1" applyAlignment="1">
      <alignment shrinkToFit="1"/>
    </xf>
    <xf numFmtId="165" fontId="121" fillId="6" borderId="9" xfId="211" applyFont="1" applyFill="1" applyBorder="1" applyAlignment="1" applyProtection="1">
      <alignment horizontal="center" shrinkToFit="1"/>
    </xf>
    <xf numFmtId="0" fontId="124" fillId="0" borderId="11" xfId="0" applyFont="1" applyBorder="1" applyAlignment="1">
      <alignment horizontal="center"/>
    </xf>
    <xf numFmtId="0" fontId="124" fillId="0" borderId="11" xfId="0" applyFont="1" applyBorder="1"/>
    <xf numFmtId="165" fontId="160" fillId="0" borderId="3" xfId="317" applyFont="1" applyFill="1" applyBorder="1" applyAlignment="1">
      <alignment horizontal="center" vertical="center" wrapText="1"/>
    </xf>
    <xf numFmtId="43" fontId="169" fillId="0" borderId="19" xfId="55" applyFont="1" applyFill="1" applyBorder="1" applyAlignment="1">
      <alignment horizontal="center" vertical="center"/>
    </xf>
    <xf numFmtId="0" fontId="170" fillId="0" borderId="0" xfId="110" applyFont="1" applyAlignment="1">
      <alignment horizontal="center" vertical="center"/>
    </xf>
    <xf numFmtId="43" fontId="171" fillId="0" borderId="0" xfId="55" applyFont="1" applyAlignment="1">
      <alignment horizontal="center" vertical="center"/>
    </xf>
    <xf numFmtId="43" fontId="171" fillId="0" borderId="0" xfId="55" applyFont="1"/>
    <xf numFmtId="0" fontId="171" fillId="0" borderId="0" xfId="110" applyFont="1" applyAlignment="1">
      <alignment horizontal="center" vertical="center"/>
    </xf>
    <xf numFmtId="43" fontId="169" fillId="0" borderId="19" xfId="37" applyFont="1" applyFill="1" applyBorder="1" applyAlignment="1">
      <alignment horizontal="center" vertical="center"/>
    </xf>
    <xf numFmtId="43" fontId="169" fillId="22" borderId="3" xfId="110" applyNumberFormat="1" applyFont="1" applyFill="1" applyBorder="1" applyAlignment="1">
      <alignment vertical="center"/>
    </xf>
    <xf numFmtId="43" fontId="169" fillId="22" borderId="3" xfId="37" applyFont="1" applyFill="1" applyBorder="1" applyAlignment="1">
      <alignment horizontal="center" vertical="center"/>
    </xf>
    <xf numFmtId="0" fontId="171" fillId="0" borderId="0" xfId="110" applyFont="1" applyAlignment="1">
      <alignment vertical="center"/>
    </xf>
    <xf numFmtId="43" fontId="171" fillId="0" borderId="0" xfId="55" applyFont="1" applyFill="1" applyAlignment="1">
      <alignment vertical="center"/>
    </xf>
    <xf numFmtId="43" fontId="169" fillId="7" borderId="3" xfId="55" applyFont="1" applyFill="1" applyBorder="1" applyAlignment="1">
      <alignment vertical="center"/>
    </xf>
    <xf numFmtId="43" fontId="169" fillId="7" borderId="3" xfId="37" applyFont="1" applyFill="1" applyBorder="1" applyAlignment="1">
      <alignment horizontal="center" vertical="center" wrapText="1"/>
    </xf>
    <xf numFmtId="43" fontId="169" fillId="7" borderId="3" xfId="37" applyFont="1" applyFill="1" applyBorder="1" applyAlignment="1">
      <alignment horizontal="center" vertical="center"/>
    </xf>
    <xf numFmtId="43" fontId="169" fillId="0" borderId="3" xfId="55" applyFont="1" applyFill="1" applyBorder="1" applyAlignment="1">
      <alignment horizontal="center" vertical="center"/>
    </xf>
    <xf numFmtId="43" fontId="169" fillId="0" borderId="3" xfId="37" applyFont="1" applyFill="1" applyBorder="1" applyAlignment="1">
      <alignment horizontal="center" vertical="center"/>
    </xf>
    <xf numFmtId="0" fontId="172" fillId="0" borderId="3" xfId="110" applyFont="1" applyBorder="1" applyAlignment="1">
      <alignment horizontal="center" vertical="center"/>
    </xf>
    <xf numFmtId="0" fontId="172" fillId="0" borderId="3" xfId="110" applyFont="1" applyBorder="1" applyAlignment="1">
      <alignment vertical="center" wrapText="1"/>
    </xf>
    <xf numFmtId="43" fontId="172" fillId="0" borderId="3" xfId="55" applyFont="1" applyFill="1" applyBorder="1" applyAlignment="1">
      <alignment vertical="center"/>
    </xf>
    <xf numFmtId="43" fontId="172" fillId="0" borderId="3" xfId="110" applyNumberFormat="1" applyFont="1" applyBorder="1" applyAlignment="1">
      <alignment vertical="center"/>
    </xf>
    <xf numFmtId="43" fontId="172" fillId="0" borderId="3" xfId="37" applyFont="1" applyFill="1" applyBorder="1" applyAlignment="1">
      <alignment horizontal="center" vertical="center" readingOrder="1"/>
    </xf>
    <xf numFmtId="43" fontId="172" fillId="0" borderId="3" xfId="37" applyFont="1" applyFill="1" applyBorder="1" applyAlignment="1">
      <alignment vertical="center"/>
    </xf>
    <xf numFmtId="43" fontId="172" fillId="0" borderId="3" xfId="37" applyFont="1" applyFill="1" applyBorder="1" applyAlignment="1">
      <alignment horizontal="center" vertical="center"/>
    </xf>
    <xf numFmtId="43" fontId="169" fillId="0" borderId="3" xfId="55" applyFont="1" applyFill="1" applyBorder="1" applyAlignment="1">
      <alignment vertical="center"/>
    </xf>
    <xf numFmtId="43" fontId="169" fillId="0" borderId="3" xfId="110" applyNumberFormat="1" applyFont="1" applyBorder="1" applyAlignment="1">
      <alignment vertical="center"/>
    </xf>
    <xf numFmtId="43" fontId="131" fillId="0" borderId="3" xfId="37" applyFont="1" applyBorder="1" applyAlignment="1">
      <alignment vertical="center"/>
    </xf>
    <xf numFmtId="0" fontId="172" fillId="0" borderId="3" xfId="110" applyFont="1" applyBorder="1" applyAlignment="1">
      <alignment vertical="center"/>
    </xf>
    <xf numFmtId="0" fontId="172" fillId="0" borderId="3" xfId="110" applyFont="1" applyBorder="1" applyAlignment="1">
      <alignment horizontal="center" vertical="center" wrapText="1"/>
    </xf>
    <xf numFmtId="0" fontId="172" fillId="0" borderId="3" xfId="110" applyFont="1" applyBorder="1" applyAlignment="1">
      <alignment horizontal="left" vertical="center" wrapText="1"/>
    </xf>
    <xf numFmtId="49" fontId="151" fillId="27" borderId="37" xfId="55" applyNumberFormat="1" applyFont="1" applyFill="1" applyBorder="1" applyAlignment="1">
      <alignment horizontal="center" vertical="center" wrapText="1" readingOrder="1"/>
    </xf>
    <xf numFmtId="167" fontId="129" fillId="27" borderId="37" xfId="55" applyNumberFormat="1" applyFont="1" applyFill="1" applyBorder="1" applyAlignment="1">
      <alignment vertical="center" wrapText="1"/>
    </xf>
    <xf numFmtId="168" fontId="129" fillId="27" borderId="37" xfId="15" applyNumberFormat="1" applyFont="1" applyFill="1" applyBorder="1" applyAlignment="1">
      <alignment horizontal="right" vertical="center" wrapText="1"/>
    </xf>
    <xf numFmtId="167" fontId="129" fillId="27" borderId="37" xfId="55" applyNumberFormat="1" applyFont="1" applyFill="1" applyBorder="1" applyAlignment="1">
      <alignment horizontal="right" vertical="center" wrapText="1"/>
    </xf>
    <xf numFmtId="167" fontId="91" fillId="27" borderId="37" xfId="55" applyNumberFormat="1" applyFont="1" applyFill="1" applyBorder="1" applyAlignment="1">
      <alignment horizontal="right" vertical="center" wrapText="1"/>
    </xf>
    <xf numFmtId="2" fontId="91" fillId="27" borderId="37" xfId="55" applyNumberFormat="1" applyFont="1" applyFill="1" applyBorder="1" applyAlignment="1">
      <alignment horizontal="center" vertical="center" wrapText="1"/>
    </xf>
    <xf numFmtId="43" fontId="91" fillId="27" borderId="37" xfId="55" applyFont="1" applyFill="1" applyBorder="1" applyAlignment="1">
      <alignment vertical="center" wrapText="1"/>
    </xf>
    <xf numFmtId="0" fontId="95" fillId="25" borderId="8" xfId="0" applyFont="1" applyFill="1" applyBorder="1" applyAlignment="1">
      <alignment horizontal="center" vertical="center"/>
    </xf>
    <xf numFmtId="43" fontId="95" fillId="25" borderId="8" xfId="55" applyFont="1" applyFill="1" applyBorder="1" applyAlignment="1">
      <alignment vertical="center"/>
    </xf>
    <xf numFmtId="43" fontId="95" fillId="25" borderId="8" xfId="37" applyFont="1" applyFill="1" applyBorder="1" applyAlignment="1">
      <alignment horizontal="center" vertical="center"/>
    </xf>
    <xf numFmtId="43" fontId="95" fillId="25" borderId="8" xfId="37" applyFont="1" applyFill="1" applyBorder="1" applyAlignment="1">
      <alignment vertical="center"/>
    </xf>
    <xf numFmtId="43" fontId="95" fillId="0" borderId="0" xfId="55" applyFont="1" applyFill="1" applyAlignment="1">
      <alignment vertical="center"/>
    </xf>
    <xf numFmtId="0" fontId="93" fillId="0" borderId="3" xfId="0" applyFont="1" applyBorder="1" applyAlignment="1">
      <alignment horizontal="left" vertical="center"/>
    </xf>
    <xf numFmtId="49" fontId="122" fillId="26" borderId="3" xfId="47" applyNumberFormat="1" applyFont="1" applyFill="1" applyBorder="1" applyAlignment="1">
      <alignment horizontal="center"/>
    </xf>
    <xf numFmtId="49" fontId="121" fillId="6" borderId="11" xfId="47" applyNumberFormat="1" applyFont="1" applyFill="1" applyBorder="1" applyAlignment="1">
      <alignment horizontal="center" vertical="center"/>
    </xf>
    <xf numFmtId="49" fontId="121" fillId="6" borderId="11" xfId="47" applyNumberFormat="1" applyFont="1" applyFill="1" applyBorder="1" applyAlignment="1">
      <alignment horizontal="center"/>
    </xf>
    <xf numFmtId="49" fontId="121" fillId="0" borderId="17" xfId="47" applyNumberFormat="1" applyFont="1" applyBorder="1" applyAlignment="1">
      <alignment horizontal="center"/>
    </xf>
    <xf numFmtId="43" fontId="121" fillId="6" borderId="0" xfId="47" applyFont="1" applyFill="1" applyBorder="1" applyAlignment="1">
      <alignment horizontal="center"/>
    </xf>
    <xf numFmtId="0" fontId="148" fillId="0" borderId="0" xfId="0" applyFont="1" applyAlignment="1">
      <alignment horizontal="center"/>
    </xf>
    <xf numFmtId="0" fontId="148" fillId="0" borderId="24" xfId="0" applyFont="1" applyBorder="1" applyAlignment="1">
      <alignment horizontal="center"/>
    </xf>
    <xf numFmtId="165" fontId="122" fillId="0" borderId="19" xfId="3" applyFont="1" applyBorder="1" applyAlignment="1">
      <alignment horizontal="center" vertical="center" wrapText="1"/>
    </xf>
    <xf numFmtId="165" fontId="122" fillId="0" borderId="4" xfId="3" applyFont="1" applyBorder="1" applyAlignment="1">
      <alignment horizontal="center" vertical="center"/>
    </xf>
    <xf numFmtId="165" fontId="122" fillId="0" borderId="29" xfId="3" applyFont="1" applyBorder="1" applyAlignment="1">
      <alignment horizontal="center" vertical="center" wrapText="1"/>
    </xf>
    <xf numFmtId="165" fontId="122" fillId="0" borderId="23" xfId="3" applyFont="1" applyBorder="1" applyAlignment="1">
      <alignment horizontal="center" vertical="center"/>
    </xf>
    <xf numFmtId="165" fontId="122" fillId="0" borderId="19" xfId="3" applyFont="1" applyBorder="1" applyAlignment="1">
      <alignment horizontal="center" vertical="center"/>
    </xf>
    <xf numFmtId="165" fontId="122" fillId="0" borderId="29" xfId="3" applyFont="1" applyBorder="1" applyAlignment="1">
      <alignment horizontal="center" vertical="center"/>
    </xf>
    <xf numFmtId="0" fontId="122" fillId="0" borderId="19" xfId="0" applyFont="1" applyBorder="1" applyAlignment="1">
      <alignment horizontal="center" vertical="center"/>
    </xf>
    <xf numFmtId="0" fontId="122" fillId="0" borderId="4" xfId="0" applyFont="1" applyBorder="1" applyAlignment="1">
      <alignment horizontal="center" vertical="center"/>
    </xf>
    <xf numFmtId="165" fontId="122" fillId="0" borderId="23" xfId="3" applyFont="1" applyBorder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49" fillId="0" borderId="37" xfId="25" applyFont="1" applyBorder="1" applyAlignment="1">
      <alignment horizontal="center" vertical="center" wrapText="1" readingOrder="1"/>
    </xf>
    <xf numFmtId="0" fontId="149" fillId="0" borderId="37" xfId="25" applyFont="1" applyBorder="1" applyAlignment="1">
      <alignment horizontal="center" vertical="center" readingOrder="1"/>
    </xf>
    <xf numFmtId="0" fontId="149" fillId="23" borderId="38" xfId="25" applyFont="1" applyFill="1" applyBorder="1" applyAlignment="1">
      <alignment horizontal="center" vertical="center" wrapText="1" readingOrder="1"/>
    </xf>
    <xf numFmtId="0" fontId="149" fillId="23" borderId="39" xfId="25" applyFont="1" applyFill="1" applyBorder="1" applyAlignment="1">
      <alignment horizontal="center" vertical="center" wrapText="1" readingOrder="1"/>
    </xf>
    <xf numFmtId="0" fontId="149" fillId="23" borderId="40" xfId="25" applyFont="1" applyFill="1" applyBorder="1" applyAlignment="1">
      <alignment horizontal="center" vertical="center" wrapText="1" readingOrder="1"/>
    </xf>
    <xf numFmtId="0" fontId="144" fillId="0" borderId="0" xfId="0" applyFont="1" applyAlignment="1">
      <alignment horizontal="center"/>
    </xf>
    <xf numFmtId="0" fontId="149" fillId="24" borderId="38" xfId="25" applyFont="1" applyFill="1" applyBorder="1" applyAlignment="1">
      <alignment horizontal="center" vertical="center" wrapText="1" readingOrder="1"/>
    </xf>
    <xf numFmtId="0" fontId="149" fillId="24" borderId="39" xfId="25" applyFont="1" applyFill="1" applyBorder="1" applyAlignment="1">
      <alignment horizontal="center" vertical="center" wrapText="1" readingOrder="1"/>
    </xf>
    <xf numFmtId="0" fontId="149" fillId="24" borderId="40" xfId="25" applyFont="1" applyFill="1" applyBorder="1" applyAlignment="1">
      <alignment horizontal="center" vertical="center" wrapText="1" readingOrder="1"/>
    </xf>
    <xf numFmtId="0" fontId="149" fillId="5" borderId="38" xfId="25" applyFont="1" applyFill="1" applyBorder="1" applyAlignment="1">
      <alignment horizontal="center" vertical="center" wrapText="1" readingOrder="1"/>
    </xf>
    <xf numFmtId="0" fontId="149" fillId="5" borderId="39" xfId="25" applyFont="1" applyFill="1" applyBorder="1" applyAlignment="1">
      <alignment horizontal="center" vertical="center" wrapText="1" readingOrder="1"/>
    </xf>
    <xf numFmtId="0" fontId="149" fillId="5" borderId="40" xfId="25" applyFont="1" applyFill="1" applyBorder="1" applyAlignment="1">
      <alignment horizontal="center" vertical="center" wrapText="1" readingOrder="1"/>
    </xf>
    <xf numFmtId="0" fontId="122" fillId="5" borderId="30" xfId="0" applyFont="1" applyFill="1" applyBorder="1" applyAlignment="1">
      <alignment horizontal="center"/>
    </xf>
    <xf numFmtId="0" fontId="122" fillId="5" borderId="31" xfId="0" applyFont="1" applyFill="1" applyBorder="1" applyAlignment="1">
      <alignment horizontal="center"/>
    </xf>
    <xf numFmtId="0" fontId="122" fillId="5" borderId="5" xfId="0" applyFont="1" applyFill="1" applyBorder="1" applyAlignment="1">
      <alignment horizontal="center"/>
    </xf>
    <xf numFmtId="0" fontId="122" fillId="6" borderId="19" xfId="0" applyFont="1" applyFill="1" applyBorder="1" applyAlignment="1">
      <alignment horizontal="center" vertical="center" wrapText="1"/>
    </xf>
    <xf numFmtId="0" fontId="122" fillId="6" borderId="8" xfId="0" applyFont="1" applyFill="1" applyBorder="1" applyAlignment="1">
      <alignment horizontal="center" vertical="center" wrapText="1"/>
    </xf>
    <xf numFmtId="0" fontId="122" fillId="6" borderId="4" xfId="0" applyFont="1" applyFill="1" applyBorder="1" applyAlignment="1">
      <alignment horizontal="center" vertical="center" wrapText="1"/>
    </xf>
    <xf numFmtId="0" fontId="122" fillId="0" borderId="8" xfId="0" applyFont="1" applyBorder="1" applyAlignment="1">
      <alignment horizontal="center" vertical="center"/>
    </xf>
    <xf numFmtId="0" fontId="122" fillId="6" borderId="19" xfId="0" applyFont="1" applyFill="1" applyBorder="1" applyAlignment="1">
      <alignment horizontal="center" vertical="center"/>
    </xf>
    <xf numFmtId="0" fontId="122" fillId="6" borderId="8" xfId="0" applyFont="1" applyFill="1" applyBorder="1" applyAlignment="1">
      <alignment horizontal="center" vertical="center"/>
    </xf>
    <xf numFmtId="0" fontId="122" fillId="6" borderId="4" xfId="0" applyFont="1" applyFill="1" applyBorder="1" applyAlignment="1">
      <alignment horizontal="center" vertical="center"/>
    </xf>
    <xf numFmtId="165" fontId="122" fillId="0" borderId="19" xfId="211" applyFont="1" applyFill="1" applyBorder="1" applyAlignment="1" applyProtection="1">
      <alignment horizontal="center" vertical="center"/>
    </xf>
    <xf numFmtId="165" fontId="122" fillId="0" borderId="8" xfId="211" applyFont="1" applyFill="1" applyBorder="1" applyAlignment="1" applyProtection="1">
      <alignment horizontal="center" vertical="center"/>
    </xf>
    <xf numFmtId="165" fontId="122" fillId="0" borderId="4" xfId="211" applyFont="1" applyFill="1" applyBorder="1" applyAlignment="1" applyProtection="1">
      <alignment horizontal="center" vertical="center"/>
    </xf>
    <xf numFmtId="0" fontId="122" fillId="6" borderId="25" xfId="0" applyFont="1" applyFill="1" applyBorder="1" applyAlignment="1">
      <alignment horizontal="center" vertical="center" wrapText="1"/>
    </xf>
    <xf numFmtId="0" fontId="122" fillId="6" borderId="22" xfId="0" applyFont="1" applyFill="1" applyBorder="1" applyAlignment="1">
      <alignment horizontal="center" vertical="center" wrapText="1"/>
    </xf>
    <xf numFmtId="165" fontId="122" fillId="6" borderId="25" xfId="211" applyFont="1" applyFill="1" applyBorder="1" applyAlignment="1" applyProtection="1">
      <alignment horizontal="center" vertical="center" wrapText="1"/>
    </xf>
    <xf numFmtId="165" fontId="122" fillId="6" borderId="22" xfId="211" applyFont="1" applyFill="1" applyBorder="1" applyAlignment="1" applyProtection="1">
      <alignment horizontal="center" vertical="center" wrapText="1"/>
    </xf>
    <xf numFmtId="0" fontId="122" fillId="6" borderId="25" xfId="0" applyFont="1" applyFill="1" applyBorder="1" applyAlignment="1">
      <alignment horizontal="center" vertical="center"/>
    </xf>
    <xf numFmtId="0" fontId="122" fillId="6" borderId="2" xfId="0" applyFont="1" applyFill="1" applyBorder="1" applyAlignment="1">
      <alignment horizontal="center" vertical="center"/>
    </xf>
    <xf numFmtId="0" fontId="122" fillId="6" borderId="22" xfId="0" applyFont="1" applyFill="1" applyBorder="1" applyAlignment="1">
      <alignment horizontal="center" vertical="center"/>
    </xf>
    <xf numFmtId="0" fontId="148" fillId="6" borderId="0" xfId="0" applyFont="1" applyFill="1" applyAlignment="1">
      <alignment horizontal="center"/>
    </xf>
    <xf numFmtId="0" fontId="148" fillId="6" borderId="24" xfId="0" applyFont="1" applyFill="1" applyBorder="1" applyAlignment="1">
      <alignment horizontal="center" vertical="center"/>
    </xf>
    <xf numFmtId="0" fontId="148" fillId="0" borderId="0" xfId="0" applyFont="1" applyAlignment="1">
      <alignment horizontal="center" vertical="center"/>
    </xf>
    <xf numFmtId="0" fontId="148" fillId="6" borderId="24" xfId="0" applyFont="1" applyFill="1" applyBorder="1" applyAlignment="1">
      <alignment horizontal="center"/>
    </xf>
    <xf numFmtId="0" fontId="122" fillId="6" borderId="3" xfId="0" applyFont="1" applyFill="1" applyBorder="1" applyAlignment="1">
      <alignment horizontal="center" vertical="center" wrapText="1"/>
    </xf>
    <xf numFmtId="0" fontId="122" fillId="6" borderId="3" xfId="0" applyFont="1" applyFill="1" applyBorder="1" applyAlignment="1">
      <alignment horizontal="center" vertical="center"/>
    </xf>
    <xf numFmtId="0" fontId="122" fillId="0" borderId="26" xfId="0" applyFont="1" applyBorder="1" applyAlignment="1">
      <alignment horizontal="center" wrapText="1"/>
    </xf>
    <xf numFmtId="0" fontId="122" fillId="0" borderId="0" xfId="0" applyFont="1" applyAlignment="1">
      <alignment horizontal="center"/>
    </xf>
    <xf numFmtId="0" fontId="122" fillId="0" borderId="19" xfId="0" applyFont="1" applyBorder="1" applyAlignment="1">
      <alignment horizontal="center" vertical="center" wrapText="1"/>
    </xf>
    <xf numFmtId="0" fontId="122" fillId="0" borderId="8" xfId="0" applyFont="1" applyBorder="1" applyAlignment="1">
      <alignment horizontal="center" vertical="center" wrapText="1"/>
    </xf>
    <xf numFmtId="0" fontId="148" fillId="6" borderId="0" xfId="0" applyFont="1" applyFill="1" applyAlignment="1">
      <alignment horizontal="center" vertical="center"/>
    </xf>
    <xf numFmtId="165" fontId="122" fillId="6" borderId="25" xfId="211" applyFont="1" applyFill="1" applyBorder="1" applyAlignment="1" applyProtection="1">
      <alignment horizontal="center" wrapText="1"/>
    </xf>
    <xf numFmtId="165" fontId="122" fillId="6" borderId="2" xfId="211" applyFont="1" applyFill="1" applyBorder="1" applyAlignment="1" applyProtection="1">
      <alignment horizontal="center" wrapText="1"/>
    </xf>
    <xf numFmtId="165" fontId="122" fillId="6" borderId="22" xfId="211" applyFont="1" applyFill="1" applyBorder="1" applyAlignment="1" applyProtection="1">
      <alignment horizontal="center" wrapText="1"/>
    </xf>
    <xf numFmtId="2" fontId="122" fillId="0" borderId="19" xfId="211" applyNumberFormat="1" applyFont="1" applyFill="1" applyBorder="1" applyAlignment="1" applyProtection="1">
      <alignment horizontal="center" vertical="center"/>
    </xf>
    <xf numFmtId="2" fontId="122" fillId="0" borderId="8" xfId="211" applyNumberFormat="1" applyFont="1" applyFill="1" applyBorder="1" applyAlignment="1" applyProtection="1">
      <alignment horizontal="center" vertical="center"/>
    </xf>
    <xf numFmtId="2" fontId="122" fillId="0" borderId="4" xfId="211" applyNumberFormat="1" applyFont="1" applyFill="1" applyBorder="1" applyAlignment="1" applyProtection="1">
      <alignment horizontal="center" vertical="center"/>
    </xf>
    <xf numFmtId="165" fontId="122" fillId="6" borderId="25" xfId="211" applyFont="1" applyFill="1" applyBorder="1" applyAlignment="1" applyProtection="1">
      <alignment horizontal="center" vertical="center"/>
    </xf>
    <xf numFmtId="165" fontId="122" fillId="6" borderId="22" xfId="211" applyFont="1" applyFill="1" applyBorder="1" applyAlignment="1" applyProtection="1">
      <alignment horizontal="center" vertical="center"/>
    </xf>
    <xf numFmtId="0" fontId="122" fillId="0" borderId="4" xfId="0" applyFont="1" applyBorder="1" applyAlignment="1">
      <alignment horizontal="center" vertical="center" wrapText="1"/>
    </xf>
    <xf numFmtId="2" fontId="122" fillId="0" borderId="19" xfId="211" applyNumberFormat="1" applyFont="1" applyFill="1" applyBorder="1" applyAlignment="1" applyProtection="1">
      <alignment horizontal="center" vertical="center" wrapText="1"/>
    </xf>
    <xf numFmtId="2" fontId="122" fillId="0" borderId="8" xfId="211" applyNumberFormat="1" applyFont="1" applyFill="1" applyBorder="1" applyAlignment="1" applyProtection="1">
      <alignment horizontal="center" vertical="center" wrapText="1"/>
    </xf>
    <xf numFmtId="2" fontId="122" fillId="0" borderId="4" xfId="211" applyNumberFormat="1" applyFont="1" applyFill="1" applyBorder="1" applyAlignment="1" applyProtection="1">
      <alignment horizontal="center" vertical="center" wrapText="1"/>
    </xf>
    <xf numFmtId="0" fontId="166" fillId="0" borderId="0" xfId="10" applyFont="1" applyAlignment="1">
      <alignment horizontal="center" vertical="center"/>
    </xf>
    <xf numFmtId="0" fontId="166" fillId="0" borderId="24" xfId="110" applyFont="1" applyBorder="1" applyAlignment="1">
      <alignment horizontal="center" vertical="center"/>
    </xf>
    <xf numFmtId="43" fontId="169" fillId="0" borderId="3" xfId="55" applyFont="1" applyFill="1" applyBorder="1" applyAlignment="1">
      <alignment horizontal="center" vertical="center" wrapText="1"/>
    </xf>
    <xf numFmtId="43" fontId="169" fillId="0" borderId="19" xfId="55" applyFont="1" applyFill="1" applyBorder="1" applyAlignment="1">
      <alignment horizontal="center" vertical="center"/>
    </xf>
    <xf numFmtId="43" fontId="169" fillId="0" borderId="4" xfId="55" applyFont="1" applyFill="1" applyBorder="1" applyAlignment="1">
      <alignment horizontal="center" vertical="center"/>
    </xf>
    <xf numFmtId="0" fontId="169" fillId="0" borderId="3" xfId="110" applyFont="1" applyBorder="1" applyAlignment="1">
      <alignment horizontal="left" vertical="center" wrapText="1"/>
    </xf>
    <xf numFmtId="0" fontId="169" fillId="7" borderId="3" xfId="110" applyFont="1" applyFill="1" applyBorder="1" applyAlignment="1">
      <alignment horizontal="left" vertical="center"/>
    </xf>
    <xf numFmtId="0" fontId="169" fillId="0" borderId="25" xfId="110" applyFont="1" applyBorder="1" applyAlignment="1">
      <alignment horizontal="left" vertical="center"/>
    </xf>
    <xf numFmtId="0" fontId="169" fillId="0" borderId="22" xfId="110" applyFont="1" applyBorder="1" applyAlignment="1">
      <alignment horizontal="left" vertical="center"/>
    </xf>
    <xf numFmtId="0" fontId="169" fillId="0" borderId="29" xfId="110" applyFont="1" applyBorder="1" applyAlignment="1">
      <alignment horizontal="center" vertical="center"/>
    </xf>
    <xf numFmtId="0" fontId="169" fillId="0" borderId="23" xfId="110" applyFont="1" applyBorder="1" applyAlignment="1">
      <alignment horizontal="center" vertical="center"/>
    </xf>
    <xf numFmtId="0" fontId="169" fillId="0" borderId="12" xfId="110" applyFont="1" applyBorder="1" applyAlignment="1">
      <alignment horizontal="center" vertical="center"/>
    </xf>
    <xf numFmtId="0" fontId="169" fillId="0" borderId="18" xfId="110" applyFont="1" applyBorder="1" applyAlignment="1">
      <alignment horizontal="center" vertical="center"/>
    </xf>
    <xf numFmtId="0" fontId="169" fillId="22" borderId="3" xfId="110" applyFont="1" applyFill="1" applyBorder="1" applyAlignment="1">
      <alignment horizontal="center" vertical="center"/>
    </xf>
    <xf numFmtId="0" fontId="169" fillId="0" borderId="3" xfId="110" applyFont="1" applyBorder="1" applyAlignment="1">
      <alignment horizontal="left" vertical="center" wrapText="1" shrinkToFit="1"/>
    </xf>
    <xf numFmtId="0" fontId="169" fillId="0" borderId="3" xfId="110" applyFont="1" applyBorder="1" applyAlignment="1">
      <alignment horizontal="center" vertical="center"/>
    </xf>
    <xf numFmtId="43" fontId="95" fillId="0" borderId="3" xfId="55" applyFont="1" applyBorder="1" applyAlignment="1">
      <alignment horizontal="center" vertical="center" wrapText="1"/>
    </xf>
    <xf numFmtId="0" fontId="95" fillId="0" borderId="3" xfId="0" applyFont="1" applyBorder="1" applyAlignment="1">
      <alignment horizontal="center" vertical="center"/>
    </xf>
    <xf numFmtId="43" fontId="95" fillId="0" borderId="25" xfId="55" applyFont="1" applyBorder="1" applyAlignment="1">
      <alignment horizontal="center" vertical="center" wrapText="1"/>
    </xf>
    <xf numFmtId="43" fontId="95" fillId="0" borderId="22" xfId="55" applyFont="1" applyBorder="1" applyAlignment="1">
      <alignment horizontal="center" vertical="center" wrapText="1"/>
    </xf>
    <xf numFmtId="0" fontId="90" fillId="0" borderId="0" xfId="0" applyFont="1" applyAlignment="1">
      <alignment horizontal="center"/>
    </xf>
    <xf numFmtId="0" fontId="90" fillId="0" borderId="24" xfId="0" applyFont="1" applyBorder="1" applyAlignment="1">
      <alignment horizontal="center"/>
    </xf>
    <xf numFmtId="43" fontId="95" fillId="0" borderId="3" xfId="55" applyFont="1" applyBorder="1" applyAlignment="1">
      <alignment horizontal="center" vertical="center"/>
    </xf>
    <xf numFmtId="43" fontId="95" fillId="0" borderId="3" xfId="37" applyFont="1" applyBorder="1" applyAlignment="1">
      <alignment horizontal="center" vertical="center"/>
    </xf>
    <xf numFmtId="0" fontId="95" fillId="0" borderId="3" xfId="0" applyFont="1" applyBorder="1" applyAlignment="1">
      <alignment horizontal="center" vertical="center" wrapText="1"/>
    </xf>
    <xf numFmtId="43" fontId="95" fillId="0" borderId="25" xfId="55" applyFont="1" applyBorder="1" applyAlignment="1">
      <alignment horizontal="center" vertical="center"/>
    </xf>
    <xf numFmtId="0" fontId="113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17" fillId="0" borderId="24" xfId="0" applyFont="1" applyBorder="1" applyAlignment="1">
      <alignment horizontal="center"/>
    </xf>
    <xf numFmtId="0" fontId="137" fillId="0" borderId="3" xfId="0" applyFont="1" applyBorder="1" applyAlignment="1">
      <alignment horizontal="center" vertical="center"/>
    </xf>
    <xf numFmtId="43" fontId="137" fillId="0" borderId="25" xfId="211" applyNumberFormat="1" applyFont="1" applyFill="1" applyBorder="1" applyAlignment="1">
      <alignment horizontal="center" vertical="center" wrapText="1"/>
    </xf>
    <xf numFmtId="43" fontId="137" fillId="0" borderId="2" xfId="211" applyNumberFormat="1" applyFont="1" applyFill="1" applyBorder="1" applyAlignment="1">
      <alignment horizontal="center" vertical="center" wrapText="1"/>
    </xf>
    <xf numFmtId="43" fontId="137" fillId="0" borderId="22" xfId="211" applyNumberFormat="1" applyFont="1" applyFill="1" applyBorder="1" applyAlignment="1">
      <alignment horizontal="center" vertical="center" wrapText="1"/>
    </xf>
    <xf numFmtId="43" fontId="137" fillId="0" borderId="3" xfId="211" applyNumberFormat="1" applyFont="1" applyFill="1" applyBorder="1" applyAlignment="1">
      <alignment horizontal="center" vertical="center" wrapText="1"/>
    </xf>
    <xf numFmtId="165" fontId="137" fillId="0" borderId="3" xfId="211" applyFont="1" applyFill="1" applyBorder="1" applyAlignment="1">
      <alignment horizontal="center" vertical="center"/>
    </xf>
    <xf numFmtId="0" fontId="137" fillId="0" borderId="3" xfId="0" applyFont="1" applyBorder="1" applyAlignment="1">
      <alignment horizontal="center" vertical="center" wrapText="1"/>
    </xf>
    <xf numFmtId="0" fontId="137" fillId="0" borderId="19" xfId="0" applyFont="1" applyBorder="1" applyAlignment="1">
      <alignment horizontal="center" vertical="center" wrapText="1"/>
    </xf>
    <xf numFmtId="0" fontId="137" fillId="0" borderId="4" xfId="0" applyFont="1" applyBorder="1" applyAlignment="1">
      <alignment horizontal="center" vertical="center" wrapText="1"/>
    </xf>
    <xf numFmtId="0" fontId="161" fillId="0" borderId="0" xfId="0" applyFont="1" applyAlignment="1">
      <alignment horizontal="center"/>
    </xf>
    <xf numFmtId="165" fontId="95" fillId="0" borderId="3" xfId="211" applyFont="1" applyFill="1" applyBorder="1" applyAlignment="1">
      <alignment horizontal="center" vertical="center"/>
    </xf>
    <xf numFmtId="165" fontId="95" fillId="0" borderId="25" xfId="211" applyFont="1" applyFill="1" applyBorder="1" applyAlignment="1">
      <alignment horizontal="center" vertical="center" wrapText="1"/>
    </xf>
    <xf numFmtId="165" fontId="95" fillId="0" borderId="2" xfId="211" applyFont="1" applyFill="1" applyBorder="1" applyAlignment="1">
      <alignment horizontal="center" vertical="center" wrapText="1"/>
    </xf>
    <xf numFmtId="165" fontId="95" fillId="0" borderId="19" xfId="211" applyFont="1" applyFill="1" applyBorder="1" applyAlignment="1">
      <alignment horizontal="center" vertical="center" wrapText="1"/>
    </xf>
    <xf numFmtId="165" fontId="95" fillId="0" borderId="4" xfId="211" applyFont="1" applyFill="1" applyBorder="1" applyAlignment="1">
      <alignment horizontal="center" vertical="center" wrapText="1"/>
    </xf>
    <xf numFmtId="165" fontId="95" fillId="0" borderId="3" xfId="211" applyFont="1" applyBorder="1" applyAlignment="1">
      <alignment horizontal="center" vertical="center" wrapText="1"/>
    </xf>
    <xf numFmtId="165" fontId="95" fillId="0" borderId="3" xfId="211" applyFont="1" applyBorder="1" applyAlignment="1">
      <alignment horizontal="center" vertical="center"/>
    </xf>
    <xf numFmtId="165" fontId="95" fillId="0" borderId="19" xfId="211" applyFont="1" applyBorder="1" applyAlignment="1">
      <alignment horizontal="center" vertical="center" wrapText="1"/>
    </xf>
    <xf numFmtId="165" fontId="95" fillId="0" borderId="4" xfId="211" applyFont="1" applyBorder="1" applyAlignment="1">
      <alignment horizontal="center" vertical="center" wrapText="1"/>
    </xf>
    <xf numFmtId="0" fontId="148" fillId="6" borderId="0" xfId="27" applyFont="1" applyFill="1" applyAlignment="1">
      <alignment horizontal="center"/>
    </xf>
    <xf numFmtId="43" fontId="163" fillId="6" borderId="19" xfId="37" applyFont="1" applyFill="1" applyBorder="1" applyAlignment="1" applyProtection="1">
      <alignment horizontal="center" vertical="center" wrapText="1"/>
    </xf>
    <xf numFmtId="43" fontId="163" fillId="6" borderId="8" xfId="37" applyFont="1" applyFill="1" applyBorder="1" applyAlignment="1" applyProtection="1">
      <alignment horizontal="center" vertical="center" wrapText="1"/>
    </xf>
    <xf numFmtId="43" fontId="163" fillId="6" borderId="4" xfId="37" applyFont="1" applyFill="1" applyBorder="1" applyAlignment="1" applyProtection="1">
      <alignment horizontal="center" vertical="center" wrapText="1"/>
    </xf>
    <xf numFmtId="43" fontId="163" fillId="6" borderId="29" xfId="37" applyFont="1" applyFill="1" applyBorder="1" applyAlignment="1" applyProtection="1">
      <alignment horizontal="center" vertical="center"/>
    </xf>
    <xf numFmtId="43" fontId="163" fillId="6" borderId="23" xfId="37" applyFont="1" applyFill="1" applyBorder="1" applyAlignment="1" applyProtection="1">
      <alignment horizontal="center" vertical="center"/>
    </xf>
    <xf numFmtId="43" fontId="163" fillId="6" borderId="12" xfId="37" applyFont="1" applyFill="1" applyBorder="1" applyAlignment="1" applyProtection="1">
      <alignment horizontal="center" vertical="center"/>
    </xf>
    <xf numFmtId="43" fontId="163" fillId="6" borderId="18" xfId="37" applyFont="1" applyFill="1" applyBorder="1" applyAlignment="1" applyProtection="1">
      <alignment horizontal="center" vertical="center"/>
    </xf>
    <xf numFmtId="43" fontId="163" fillId="6" borderId="29" xfId="37" applyFont="1" applyFill="1" applyBorder="1" applyAlignment="1" applyProtection="1">
      <alignment horizontal="center" vertical="center" wrapText="1"/>
    </xf>
    <xf numFmtId="43" fontId="163" fillId="6" borderId="23" xfId="37" applyFont="1" applyFill="1" applyBorder="1" applyAlignment="1" applyProtection="1">
      <alignment horizontal="center" vertical="center" wrapText="1"/>
    </xf>
    <xf numFmtId="43" fontId="163" fillId="6" borderId="20" xfId="37" applyFont="1" applyFill="1" applyBorder="1" applyAlignment="1" applyProtection="1">
      <alignment horizontal="center" vertical="center" wrapText="1"/>
    </xf>
    <xf numFmtId="43" fontId="163" fillId="6" borderId="7" xfId="37" applyFont="1" applyFill="1" applyBorder="1" applyAlignment="1" applyProtection="1">
      <alignment horizontal="center" vertical="center" wrapText="1"/>
    </xf>
    <xf numFmtId="43" fontId="163" fillId="6" borderId="19" xfId="37" applyFont="1" applyFill="1" applyBorder="1" applyAlignment="1" applyProtection="1">
      <alignment horizontal="center" vertical="center"/>
    </xf>
    <xf numFmtId="43" fontId="163" fillId="6" borderId="4" xfId="37" applyFont="1" applyFill="1" applyBorder="1" applyAlignment="1" applyProtection="1">
      <alignment horizontal="center" vertical="center"/>
    </xf>
    <xf numFmtId="0" fontId="163" fillId="6" borderId="19" xfId="27" applyFont="1" applyFill="1" applyBorder="1" applyAlignment="1">
      <alignment horizontal="center" vertical="center" wrapText="1"/>
    </xf>
    <xf numFmtId="0" fontId="163" fillId="6" borderId="8" xfId="27" applyFont="1" applyFill="1" applyBorder="1" applyAlignment="1">
      <alignment horizontal="center" vertical="center" wrapText="1"/>
    </xf>
    <xf numFmtId="0" fontId="163" fillId="6" borderId="4" xfId="27" applyFont="1" applyFill="1" applyBorder="1" applyAlignment="1">
      <alignment horizontal="center" vertical="center" wrapText="1"/>
    </xf>
    <xf numFmtId="43" fontId="163" fillId="6" borderId="8" xfId="37" applyFont="1" applyFill="1" applyBorder="1" applyAlignment="1" applyProtection="1">
      <alignment horizontal="center" vertical="center"/>
    </xf>
    <xf numFmtId="0" fontId="163" fillId="6" borderId="19" xfId="27" applyFont="1" applyFill="1" applyBorder="1" applyAlignment="1">
      <alignment horizontal="center" vertical="center"/>
    </xf>
    <xf numFmtId="0" fontId="163" fillId="6" borderId="8" xfId="27" applyFont="1" applyFill="1" applyBorder="1" applyAlignment="1">
      <alignment horizontal="center" vertical="center"/>
    </xf>
    <xf numFmtId="0" fontId="163" fillId="6" borderId="4" xfId="27" applyFont="1" applyFill="1" applyBorder="1" applyAlignment="1">
      <alignment horizontal="center" vertical="center"/>
    </xf>
    <xf numFmtId="0" fontId="121" fillId="6" borderId="10" xfId="0" applyFont="1" applyFill="1" applyBorder="1" applyAlignment="1">
      <alignment horizontal="center"/>
    </xf>
    <xf numFmtId="0" fontId="121" fillId="0" borderId="10" xfId="0" applyFont="1" applyBorder="1" applyAlignment="1">
      <alignment shrinkToFit="1"/>
    </xf>
    <xf numFmtId="165" fontId="121" fillId="6" borderId="10" xfId="211" applyFont="1" applyFill="1" applyBorder="1" applyAlignment="1" applyProtection="1">
      <alignment horizontal="center" shrinkToFit="1"/>
    </xf>
    <xf numFmtId="0" fontId="124" fillId="6" borderId="15" xfId="0" applyFont="1" applyFill="1" applyBorder="1" applyAlignment="1">
      <alignment shrinkToFit="1"/>
    </xf>
    <xf numFmtId="0" fontId="93" fillId="6" borderId="3" xfId="0" applyFont="1" applyFill="1" applyBorder="1" applyAlignment="1">
      <alignment vertical="center"/>
    </xf>
    <xf numFmtId="0" fontId="121" fillId="6" borderId="11" xfId="27" applyFont="1" applyFill="1" applyBorder="1" applyAlignment="1">
      <alignment horizontal="left" vertical="center" wrapText="1"/>
    </xf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" xfId="3" builtinId="3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" xfId="0" builtinId="0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7.%20&#3648;&#3617;.&#3618;.69\30.4.69\2.%20&#3616;&#3634;&#3614;&#3619;&#3623;&#3617;%2030.4.69.xlsx" TargetMode="External"/><Relationship Id="rId1" Type="http://schemas.openxmlformats.org/officeDocument/2006/relationships/externalLinkPath" Target="2.%20&#3616;&#3634;&#3614;&#3619;&#3623;&#3617;%2030.4.6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7.%20&#3648;&#3617;.&#3618;.69\30.4.69\5.%20&#3619;&#3634;&#3618;&#3627;&#3609;&#3656;&#3623;&#3618;%2030.4.69.xlsx" TargetMode="External"/><Relationship Id="rId1" Type="http://schemas.openxmlformats.org/officeDocument/2006/relationships/externalLinkPath" Target="5.%20&#3619;&#3634;&#3618;&#3627;&#3609;&#3656;&#3623;&#3618;%2030.4.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"/>
      <sheetName val="รายงาน (เสนอ) ต.1-2"/>
      <sheetName val="NFMA46"/>
      <sheetName val="คีย์ข้อมูล"/>
      <sheetName val="โอนเปลี่ยนแปลง 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 xml:space="preserve">ข้อมูลสะสมตั้งแต่วันที่ 1 ตุลาคม 2568 ถึงวันที่ 30 เมษายน 2569 </v>
          </cell>
        </row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 (15004062009002000000)</v>
          </cell>
        </row>
      </sheetData>
      <sheetData sheetId="4">
        <row r="7">
          <cell r="B7" t="str">
            <v>รายการค่าใช้จ่ายบุคลากรภาครัฐ (15004140002001000000,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(15004381004002000000)</v>
          </cell>
        </row>
        <row r="27">
          <cell r="B27" t="str">
            <v>ผลผลิตเสริมสร้างขีดความสามารถในการบริหารจัดการชุมชน (15004382001002000000)</v>
          </cell>
        </row>
        <row r="38">
          <cell r="B38" t="str">
            <v>ผลผลิตสร้างความมั่นคงทางอาชีพและรายได้ 
(15004382005002000000)</v>
          </cell>
        </row>
        <row r="68">
          <cell r="B68" t="str">
            <v>โครงการส่งเสริมการท่องเที่ยวชุมชน 
(15004182024002000000)</v>
          </cell>
        </row>
        <row r="78">
          <cell r="B78" t="str">
            <v>โครงการส่งเสริมการพัฒนาชุมชนธรรมาภิบาล 
(15004602011002000000)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(รวม)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รวมสำนัก กองศูนย์ จังหวัด"/>
      <sheetName val="ZFMA47"/>
      <sheetName val="BPMส่วนกลาง"/>
      <sheetName val="ส่วนกลาง"/>
      <sheetName val="ส่วนกลาง (เสนอ)รวม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6" refreshError="1"/>
      <sheetData sheetId="17" refreshError="1"/>
      <sheetData sheetId="18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U58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A2" sqref="A2:K2"/>
    </sheetView>
  </sheetViews>
  <sheetFormatPr defaultRowHeight="23.25"/>
  <cols>
    <col min="1" max="1" width="64.85546875" style="47" customWidth="1"/>
    <col min="2" max="2" width="26.7109375" style="40" customWidth="1"/>
    <col min="3" max="3" width="23.7109375" style="40" customWidth="1"/>
    <col min="4" max="4" width="26.140625" style="40" customWidth="1"/>
    <col min="5" max="5" width="27.42578125" style="40" customWidth="1"/>
    <col min="6" max="6" width="11.28515625" style="48" customWidth="1"/>
    <col min="7" max="7" width="24.140625" style="40" customWidth="1"/>
    <col min="8" max="8" width="11.28515625" style="39" customWidth="1"/>
    <col min="9" max="9" width="26.42578125" style="40" customWidth="1"/>
    <col min="10" max="10" width="11.28515625" style="187" customWidth="1"/>
    <col min="11" max="11" width="26.42578125" style="40" customWidth="1"/>
    <col min="12" max="12" width="27.28515625" style="45" customWidth="1"/>
    <col min="13" max="14" width="10.140625" style="45" customWidth="1"/>
    <col min="15" max="16384" width="9.140625" style="45"/>
  </cols>
  <sheetData>
    <row r="1" spans="1:12" s="160" customFormat="1" ht="35.1" customHeight="1">
      <c r="A1" s="522" t="s">
        <v>206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</row>
    <row r="2" spans="1:12" s="160" customFormat="1" ht="35.1" customHeight="1">
      <c r="A2" s="522" t="s">
        <v>13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</row>
    <row r="3" spans="1:12" s="160" customFormat="1" ht="35.1" customHeight="1">
      <c r="A3" s="523" t="s">
        <v>591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</row>
    <row r="4" spans="1:12" s="41" customFormat="1" ht="42.75" customHeight="1">
      <c r="A4" s="530" t="s">
        <v>3</v>
      </c>
      <c r="B4" s="524" t="s">
        <v>207</v>
      </c>
      <c r="C4" s="524" t="s">
        <v>544</v>
      </c>
      <c r="D4" s="524" t="s">
        <v>545</v>
      </c>
      <c r="E4" s="529" t="s">
        <v>9</v>
      </c>
      <c r="F4" s="527"/>
      <c r="G4" s="526" t="s">
        <v>144</v>
      </c>
      <c r="H4" s="532"/>
      <c r="I4" s="526" t="s">
        <v>142</v>
      </c>
      <c r="J4" s="527"/>
      <c r="K4" s="528" t="s">
        <v>4</v>
      </c>
    </row>
    <row r="5" spans="1:12" s="36" customFormat="1" ht="35.1" customHeight="1">
      <c r="A5" s="531"/>
      <c r="B5" s="525"/>
      <c r="C5" s="525"/>
      <c r="D5" s="525"/>
      <c r="E5" s="468" t="s">
        <v>106</v>
      </c>
      <c r="F5" s="469" t="s">
        <v>7</v>
      </c>
      <c r="G5" s="468" t="s">
        <v>106</v>
      </c>
      <c r="H5" s="469" t="s">
        <v>7</v>
      </c>
      <c r="I5" s="468" t="s">
        <v>106</v>
      </c>
      <c r="J5" s="468" t="s">
        <v>7</v>
      </c>
      <c r="K5" s="525"/>
    </row>
    <row r="6" spans="1:12" s="36" customFormat="1" ht="35.1" customHeight="1">
      <c r="A6" s="176" t="s">
        <v>12</v>
      </c>
      <c r="B6" s="177">
        <v>5702594900</v>
      </c>
      <c r="C6" s="177">
        <v>0</v>
      </c>
      <c r="D6" s="177">
        <v>5702594900</v>
      </c>
      <c r="E6" s="177">
        <v>3029093489.3299999</v>
      </c>
      <c r="F6" s="177">
        <v>53.11780939112473</v>
      </c>
      <c r="G6" s="177">
        <v>390899353.21999997</v>
      </c>
      <c r="H6" s="177">
        <v>6.8547627891295591</v>
      </c>
      <c r="I6" s="177">
        <v>3419992842.5500002</v>
      </c>
      <c r="J6" s="177">
        <v>59.972572180254289</v>
      </c>
      <c r="K6" s="177">
        <v>2282602057.4499998</v>
      </c>
    </row>
    <row r="7" spans="1:12" s="36" customFormat="1" ht="35.1" customHeight="1">
      <c r="A7" s="178" t="s">
        <v>208</v>
      </c>
      <c r="B7" s="177">
        <v>5025007600</v>
      </c>
      <c r="C7" s="177">
        <v>0</v>
      </c>
      <c r="D7" s="177">
        <v>5025007600</v>
      </c>
      <c r="E7" s="177">
        <v>2625918383.9400001</v>
      </c>
      <c r="F7" s="177">
        <v>52.257003231995114</v>
      </c>
      <c r="G7" s="177">
        <v>314763379.26999998</v>
      </c>
      <c r="H7" s="177">
        <v>6.2639383723519142</v>
      </c>
      <c r="I7" s="177">
        <v>2940681763.21</v>
      </c>
      <c r="J7" s="177">
        <v>58.520941604347023</v>
      </c>
      <c r="K7" s="177">
        <v>2084325836.79</v>
      </c>
      <c r="L7" s="161" t="e">
        <f>+#REF!-#REF!-#REF!-#REF!</f>
        <v>#REF!</v>
      </c>
    </row>
    <row r="8" spans="1:12" s="164" customFormat="1" ht="35.1" customHeight="1">
      <c r="A8" s="162" t="s">
        <v>0</v>
      </c>
      <c r="B8" s="163">
        <v>2746197000</v>
      </c>
      <c r="C8" s="163">
        <v>0</v>
      </c>
      <c r="D8" s="163">
        <v>2746197000</v>
      </c>
      <c r="E8" s="163">
        <v>1736311449.3499999</v>
      </c>
      <c r="F8" s="163">
        <v>63.22603401540384</v>
      </c>
      <c r="G8" s="163">
        <v>0</v>
      </c>
      <c r="H8" s="9">
        <v>0</v>
      </c>
      <c r="I8" s="163">
        <v>1736311449.3499999</v>
      </c>
      <c r="J8" s="163">
        <v>63.22603401540384</v>
      </c>
      <c r="K8" s="9">
        <v>1009885550.6500001</v>
      </c>
    </row>
    <row r="9" spans="1:12" s="164" customFormat="1" ht="35.1" customHeight="1">
      <c r="A9" s="162" t="s">
        <v>1</v>
      </c>
      <c r="B9" s="163">
        <v>2278810600</v>
      </c>
      <c r="C9" s="163">
        <v>0</v>
      </c>
      <c r="D9" s="163">
        <v>2278810600</v>
      </c>
      <c r="E9" s="163">
        <v>889606934.59000003</v>
      </c>
      <c r="F9" s="163">
        <v>39.038212942751805</v>
      </c>
      <c r="G9" s="163">
        <v>314763379.26999998</v>
      </c>
      <c r="H9" s="9">
        <v>13.812616953335215</v>
      </c>
      <c r="I9" s="163">
        <v>1204370313.8600001</v>
      </c>
      <c r="J9" s="163">
        <v>52.850829896087028</v>
      </c>
      <c r="K9" s="9">
        <v>1074440286.1399999</v>
      </c>
    </row>
    <row r="10" spans="1:12" s="36" customFormat="1" ht="35.1" customHeight="1">
      <c r="A10" s="178" t="s">
        <v>209</v>
      </c>
      <c r="B10" s="177">
        <v>677587300</v>
      </c>
      <c r="C10" s="177">
        <v>0</v>
      </c>
      <c r="D10" s="177">
        <v>677587300</v>
      </c>
      <c r="E10" s="177">
        <v>403175105.38999999</v>
      </c>
      <c r="F10" s="177">
        <v>59.501573507945025</v>
      </c>
      <c r="G10" s="177">
        <v>76135973.950000003</v>
      </c>
      <c r="H10" s="177">
        <v>11.236334262758467</v>
      </c>
      <c r="I10" s="177">
        <v>479311079.34000003</v>
      </c>
      <c r="J10" s="177">
        <v>70.737907770703501</v>
      </c>
      <c r="K10" s="177">
        <v>198276220.65999997</v>
      </c>
    </row>
    <row r="11" spans="1:12" s="164" customFormat="1" ht="35.1" customHeight="1">
      <c r="A11" s="162" t="s">
        <v>1</v>
      </c>
      <c r="B11" s="163">
        <v>489595200</v>
      </c>
      <c r="C11" s="163">
        <v>-387000</v>
      </c>
      <c r="D11" s="163">
        <v>489208200</v>
      </c>
      <c r="E11" s="163">
        <v>387970472.36000001</v>
      </c>
      <c r="F11" s="163">
        <v>79.305799117839811</v>
      </c>
      <c r="G11" s="163">
        <v>26481957</v>
      </c>
      <c r="H11" s="9">
        <v>5.4132283555345149</v>
      </c>
      <c r="I11" s="163">
        <v>414452429.36000001</v>
      </c>
      <c r="J11" s="163">
        <v>84.719027473374325</v>
      </c>
      <c r="K11" s="9">
        <v>74755770.639999986</v>
      </c>
    </row>
    <row r="12" spans="1:12" s="164" customFormat="1" ht="35.1" customHeight="1">
      <c r="A12" s="162" t="s">
        <v>6</v>
      </c>
      <c r="B12" s="9">
        <v>187992100</v>
      </c>
      <c r="C12" s="9">
        <v>0</v>
      </c>
      <c r="D12" s="9">
        <v>187992100</v>
      </c>
      <c r="E12" s="9">
        <v>14920633.030000001</v>
      </c>
      <c r="F12" s="9">
        <v>7.9368404470187848</v>
      </c>
      <c r="G12" s="9">
        <v>49654016.950000003</v>
      </c>
      <c r="H12" s="9">
        <v>26.412821044075791</v>
      </c>
      <c r="I12" s="9">
        <v>64574649.980000004</v>
      </c>
      <c r="J12" s="9">
        <v>34.349661491094572</v>
      </c>
      <c r="K12" s="9">
        <v>123417450.02</v>
      </c>
    </row>
    <row r="13" spans="1:12" s="164" customFormat="1" ht="35.1" customHeight="1">
      <c r="A13" s="162" t="s">
        <v>5</v>
      </c>
      <c r="B13" s="9">
        <v>0</v>
      </c>
      <c r="C13" s="9">
        <v>387000</v>
      </c>
      <c r="D13" s="9">
        <v>387000</v>
      </c>
      <c r="E13" s="9">
        <v>284000</v>
      </c>
      <c r="F13" s="9">
        <v>73.385012919896639</v>
      </c>
      <c r="G13" s="9">
        <v>0</v>
      </c>
      <c r="H13" s="9">
        <v>0</v>
      </c>
      <c r="I13" s="9">
        <v>284000</v>
      </c>
      <c r="J13" s="9">
        <v>73.385012919896639</v>
      </c>
      <c r="K13" s="9">
        <v>103000</v>
      </c>
    </row>
    <row r="14" spans="1:12" s="160" customFormat="1" ht="35.1" customHeight="1">
      <c r="A14" s="179" t="s">
        <v>137</v>
      </c>
      <c r="B14" s="180">
        <v>3028086400</v>
      </c>
      <c r="C14" s="180">
        <v>0</v>
      </c>
      <c r="D14" s="180">
        <v>3028086400</v>
      </c>
      <c r="E14" s="181">
        <v>1888719056.6499999</v>
      </c>
      <c r="F14" s="180">
        <v>62.373354229588685</v>
      </c>
      <c r="G14" s="181">
        <v>0</v>
      </c>
      <c r="H14" s="180">
        <v>0</v>
      </c>
      <c r="I14" s="181">
        <v>1888719056.6499999</v>
      </c>
      <c r="J14" s="180">
        <v>62.373354229588685</v>
      </c>
      <c r="K14" s="180">
        <v>1139367343.3500001</v>
      </c>
    </row>
    <row r="15" spans="1:12" s="36" customFormat="1" ht="47.25" customHeight="1">
      <c r="A15" s="182" t="str">
        <f>'[2]โอนเปลี่ยนแปลง '!B7</f>
        <v>รายการค่าใช้จ่ายบุคลากรภาครัฐ (15004140002001000000, 15004142002002000000)</v>
      </c>
      <c r="B15" s="183">
        <v>3028086400</v>
      </c>
      <c r="C15" s="183">
        <v>0</v>
      </c>
      <c r="D15" s="183">
        <v>3028086400</v>
      </c>
      <c r="E15" s="184">
        <v>1888719056.6499999</v>
      </c>
      <c r="F15" s="183">
        <v>62.373354229588685</v>
      </c>
      <c r="G15" s="184">
        <v>0</v>
      </c>
      <c r="H15" s="183">
        <v>0</v>
      </c>
      <c r="I15" s="184">
        <v>1888719056.6499999</v>
      </c>
      <c r="J15" s="183">
        <v>62.373354229588685</v>
      </c>
      <c r="K15" s="183">
        <v>1139367343.3500001</v>
      </c>
    </row>
    <row r="16" spans="1:12" s="36" customFormat="1" ht="35.1" customHeight="1">
      <c r="A16" s="162" t="s">
        <v>0</v>
      </c>
      <c r="B16" s="9">
        <v>2746197000</v>
      </c>
      <c r="C16" s="9">
        <v>0</v>
      </c>
      <c r="D16" s="9">
        <v>2746197000</v>
      </c>
      <c r="E16" s="165">
        <v>1736311449.3499999</v>
      </c>
      <c r="F16" s="9">
        <v>63.22603401540384</v>
      </c>
      <c r="G16" s="165">
        <v>0</v>
      </c>
      <c r="H16" s="9">
        <v>0</v>
      </c>
      <c r="I16" s="165">
        <v>1736311449.3499999</v>
      </c>
      <c r="J16" s="9">
        <v>63.22603401540384</v>
      </c>
      <c r="K16" s="9">
        <v>1009885550.6500001</v>
      </c>
    </row>
    <row r="17" spans="1:73" s="36" customFormat="1" ht="35.1" customHeight="1">
      <c r="A17" s="162" t="s">
        <v>1</v>
      </c>
      <c r="B17" s="9">
        <v>281889400</v>
      </c>
      <c r="C17" s="9">
        <v>0</v>
      </c>
      <c r="D17" s="9">
        <v>281889400</v>
      </c>
      <c r="E17" s="165">
        <v>152407607.30000001</v>
      </c>
      <c r="F17" s="9">
        <v>54.066455602800254</v>
      </c>
      <c r="G17" s="165">
        <v>0</v>
      </c>
      <c r="H17" s="9">
        <v>0</v>
      </c>
      <c r="I17" s="165">
        <v>152407607.30000001</v>
      </c>
      <c r="J17" s="9">
        <v>54.066455602800254</v>
      </c>
      <c r="K17" s="9">
        <v>129481792.69999999</v>
      </c>
    </row>
    <row r="18" spans="1:73" s="160" customFormat="1" ht="35.1" customHeight="1">
      <c r="A18" s="185" t="s">
        <v>143</v>
      </c>
      <c r="B18" s="180">
        <v>1477013500</v>
      </c>
      <c r="C18" s="180">
        <v>0</v>
      </c>
      <c r="D18" s="180">
        <v>1477013500</v>
      </c>
      <c r="E18" s="181">
        <v>772962113.50999999</v>
      </c>
      <c r="F18" s="180">
        <v>52.332772416095047</v>
      </c>
      <c r="G18" s="181">
        <v>98729730.219999999</v>
      </c>
      <c r="H18" s="180">
        <v>6.6844162372246423</v>
      </c>
      <c r="I18" s="181">
        <v>871691843.73000002</v>
      </c>
      <c r="J18" s="180">
        <v>59.017188653319685</v>
      </c>
      <c r="K18" s="180">
        <v>605321656.26999998</v>
      </c>
    </row>
    <row r="19" spans="1:73" s="36" customFormat="1" ht="47.25" customHeight="1">
      <c r="A19" s="182" t="str">
        <f>'[2]โอนเปลี่ยนแปลง '!B17</f>
        <v>ผลผลิตการจัดการฐานข้อมูลเพื่อการพัฒนาชุมชน (15004381004002000000)</v>
      </c>
      <c r="B19" s="183">
        <v>467056700</v>
      </c>
      <c r="C19" s="183">
        <v>0</v>
      </c>
      <c r="D19" s="183">
        <v>467056700</v>
      </c>
      <c r="E19" s="184">
        <v>388254472.36000001</v>
      </c>
      <c r="F19" s="183">
        <v>83.12790981480407</v>
      </c>
      <c r="G19" s="184">
        <v>13981957</v>
      </c>
      <c r="H19" s="183">
        <v>2.9936316083250705</v>
      </c>
      <c r="I19" s="184">
        <v>402236429.36000001</v>
      </c>
      <c r="J19" s="183">
        <v>86.121541423129145</v>
      </c>
      <c r="K19" s="183">
        <v>64820270.639999986</v>
      </c>
    </row>
    <row r="20" spans="1:73" s="36" customFormat="1" ht="35.1" customHeight="1">
      <c r="A20" s="162" t="s">
        <v>151</v>
      </c>
      <c r="B20" s="9">
        <v>467056700</v>
      </c>
      <c r="C20" s="9">
        <v>-387000</v>
      </c>
      <c r="D20" s="9">
        <v>466669700</v>
      </c>
      <c r="E20" s="165">
        <v>387970472.36000001</v>
      </c>
      <c r="F20" s="9">
        <v>83.135989407497419</v>
      </c>
      <c r="G20" s="165">
        <v>13981957</v>
      </c>
      <c r="H20" s="9">
        <v>2.9961141681150503</v>
      </c>
      <c r="I20" s="165">
        <v>401952429.36000001</v>
      </c>
      <c r="J20" s="9">
        <v>86.132103575612476</v>
      </c>
      <c r="K20" s="9">
        <v>64717270.639999986</v>
      </c>
    </row>
    <row r="21" spans="1:73" s="36" customFormat="1" ht="35.1" customHeight="1">
      <c r="A21" s="162" t="s">
        <v>198</v>
      </c>
      <c r="B21" s="9">
        <v>0</v>
      </c>
      <c r="C21" s="9">
        <v>387000</v>
      </c>
      <c r="D21" s="9">
        <v>387000</v>
      </c>
      <c r="E21" s="165">
        <v>284000</v>
      </c>
      <c r="F21" s="9">
        <v>73.385012919896639</v>
      </c>
      <c r="G21" s="165">
        <v>0</v>
      </c>
      <c r="H21" s="9">
        <v>0</v>
      </c>
      <c r="I21" s="165">
        <v>284000</v>
      </c>
      <c r="J21" s="9">
        <v>73.385012919896639</v>
      </c>
      <c r="K21" s="9">
        <v>103000</v>
      </c>
    </row>
    <row r="22" spans="1:73" s="166" customFormat="1" ht="47.25" customHeight="1">
      <c r="A22" s="182" t="str">
        <f>'[2]โอนเปลี่ยนแปลง '!B27</f>
        <v>ผลผลิตเสริมสร้างขีดความสามารถในการบริหารจัดการชุมชน (15004382001002000000)</v>
      </c>
      <c r="B22" s="183">
        <v>552349100</v>
      </c>
      <c r="C22" s="183">
        <v>0</v>
      </c>
      <c r="D22" s="183">
        <v>552349100</v>
      </c>
      <c r="E22" s="184">
        <v>174098891.21000001</v>
      </c>
      <c r="F22" s="183">
        <v>31.519720265679801</v>
      </c>
      <c r="G22" s="184">
        <v>84348908.219999999</v>
      </c>
      <c r="H22" s="183">
        <v>15.270941551276177</v>
      </c>
      <c r="I22" s="184">
        <v>258447799.43000001</v>
      </c>
      <c r="J22" s="183">
        <v>46.790661816955982</v>
      </c>
      <c r="K22" s="183">
        <v>293901300.56999999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</row>
    <row r="23" spans="1:73" s="166" customFormat="1" ht="35.1" customHeight="1">
      <c r="A23" s="162" t="s">
        <v>1</v>
      </c>
      <c r="B23" s="9">
        <v>341818500</v>
      </c>
      <c r="C23" s="9">
        <v>0</v>
      </c>
      <c r="D23" s="9">
        <v>341818500</v>
      </c>
      <c r="E23" s="165">
        <v>159178258.18000001</v>
      </c>
      <c r="F23" s="9">
        <v>46.568064098344593</v>
      </c>
      <c r="G23" s="165">
        <v>22194891.27</v>
      </c>
      <c r="H23" s="9">
        <v>6.4931802316141454</v>
      </c>
      <c r="I23" s="165">
        <v>181373149.45000002</v>
      </c>
      <c r="J23" s="9">
        <v>53.061244329958733</v>
      </c>
      <c r="K23" s="9">
        <v>160445350.54999998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</row>
    <row r="24" spans="1:73" s="166" customFormat="1" ht="35.1" customHeight="1">
      <c r="A24" s="162" t="s">
        <v>151</v>
      </c>
      <c r="B24" s="9">
        <v>22538500</v>
      </c>
      <c r="C24" s="9"/>
      <c r="D24" s="9">
        <v>22538500</v>
      </c>
      <c r="E24" s="165">
        <v>0</v>
      </c>
      <c r="F24" s="9">
        <v>0</v>
      </c>
      <c r="G24" s="165">
        <v>12500000</v>
      </c>
      <c r="H24" s="9">
        <v>55.460656210484281</v>
      </c>
      <c r="I24" s="165">
        <v>12500000</v>
      </c>
      <c r="J24" s="9">
        <v>55.460656210484281</v>
      </c>
      <c r="K24" s="9">
        <v>10038500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</row>
    <row r="25" spans="1:73" s="167" customFormat="1" ht="35.1" customHeight="1">
      <c r="A25" s="162" t="s">
        <v>161</v>
      </c>
      <c r="B25" s="9">
        <v>187992100</v>
      </c>
      <c r="C25" s="9">
        <v>0</v>
      </c>
      <c r="D25" s="9">
        <v>187992100</v>
      </c>
      <c r="E25" s="165">
        <v>14920633.030000001</v>
      </c>
      <c r="F25" s="9">
        <v>7.9368404470187848</v>
      </c>
      <c r="G25" s="165">
        <v>49654016.950000003</v>
      </c>
      <c r="H25" s="9">
        <v>26.412821044075791</v>
      </c>
      <c r="I25" s="165">
        <v>64574649.980000004</v>
      </c>
      <c r="J25" s="9">
        <v>34.349661491094572</v>
      </c>
      <c r="K25" s="9">
        <v>123417450.02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</row>
    <row r="26" spans="1:73" s="166" customFormat="1" ht="47.25" customHeight="1">
      <c r="A26" s="182" t="str">
        <f>'[2]โอนเปลี่ยนแปลง '!B38</f>
        <v>ผลผลิตสร้างความมั่นคงทางอาชีพและรายได้ 
(15004382005002000000)</v>
      </c>
      <c r="B26" s="183">
        <v>457607700</v>
      </c>
      <c r="C26" s="183">
        <v>0</v>
      </c>
      <c r="D26" s="183">
        <v>457607700</v>
      </c>
      <c r="E26" s="184">
        <v>210608749.94</v>
      </c>
      <c r="F26" s="183">
        <v>46.023864969929484</v>
      </c>
      <c r="G26" s="184">
        <v>398865</v>
      </c>
      <c r="H26" s="183">
        <v>8.7163087509235529E-2</v>
      </c>
      <c r="I26" s="184">
        <v>211007614.94</v>
      </c>
      <c r="J26" s="183">
        <v>46.111028057438716</v>
      </c>
      <c r="K26" s="183">
        <v>246600085.06</v>
      </c>
      <c r="L26" s="161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</row>
    <row r="27" spans="1:73" s="166" customFormat="1" ht="35.1" customHeight="1">
      <c r="A27" s="162" t="s">
        <v>1</v>
      </c>
      <c r="B27" s="9">
        <v>457607700</v>
      </c>
      <c r="C27" s="9">
        <v>0</v>
      </c>
      <c r="D27" s="9">
        <v>457607700</v>
      </c>
      <c r="E27" s="168">
        <v>210608749.94</v>
      </c>
      <c r="F27" s="9">
        <v>46.023864969929484</v>
      </c>
      <c r="G27" s="165">
        <v>398865</v>
      </c>
      <c r="H27" s="9">
        <v>8.7163087509235529E-2</v>
      </c>
      <c r="I27" s="165">
        <v>211007614.94</v>
      </c>
      <c r="J27" s="9">
        <v>46.111028057438716</v>
      </c>
      <c r="K27" s="9">
        <v>246600085.06</v>
      </c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</row>
    <row r="28" spans="1:73" s="36" customFormat="1" ht="35.1" customHeight="1">
      <c r="A28" s="185" t="str">
        <f>[2]คีย์ข้อมูล!B48</f>
        <v>แผนงานยุทธศาสตร์พัฒนาและส่งเสริมเศรษฐกิจฐานราก</v>
      </c>
      <c r="B28" s="180">
        <v>1050716100</v>
      </c>
      <c r="C28" s="180"/>
      <c r="D28" s="180">
        <v>1050716100</v>
      </c>
      <c r="E28" s="181">
        <v>308596605</v>
      </c>
      <c r="F28" s="180">
        <v>29.370122433643115</v>
      </c>
      <c r="G28" s="181">
        <v>282241823</v>
      </c>
      <c r="H28" s="180">
        <v>26.861853834732329</v>
      </c>
      <c r="I28" s="181">
        <v>590838428</v>
      </c>
      <c r="J28" s="180">
        <v>56.23197626837544</v>
      </c>
      <c r="K28" s="180">
        <v>459877672</v>
      </c>
    </row>
    <row r="29" spans="1:73" s="36" customFormat="1" ht="47.25" customHeight="1">
      <c r="A29" s="182" t="str">
        <f>[2]คีย์ข้อมูล!B49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29" s="183">
        <v>1050716100</v>
      </c>
      <c r="C29" s="183"/>
      <c r="D29" s="183">
        <v>1050716100</v>
      </c>
      <c r="E29" s="184">
        <v>308596605</v>
      </c>
      <c r="F29" s="183">
        <v>29.370122433643115</v>
      </c>
      <c r="G29" s="184">
        <v>282241823</v>
      </c>
      <c r="H29" s="183">
        <v>26.861853834732329</v>
      </c>
      <c r="I29" s="184">
        <v>590838428</v>
      </c>
      <c r="J29" s="183">
        <v>56.23197626837544</v>
      </c>
      <c r="K29" s="183">
        <v>459877672</v>
      </c>
    </row>
    <row r="30" spans="1:73" s="36" customFormat="1" ht="35.1" customHeight="1">
      <c r="A30" s="162" t="s">
        <v>1</v>
      </c>
      <c r="B30" s="9">
        <v>1050716100</v>
      </c>
      <c r="C30" s="9">
        <v>0</v>
      </c>
      <c r="D30" s="9">
        <v>1050716100</v>
      </c>
      <c r="E30" s="165">
        <v>308596605</v>
      </c>
      <c r="F30" s="9">
        <v>29.370122433643115</v>
      </c>
      <c r="G30" s="165">
        <v>282241823</v>
      </c>
      <c r="H30" s="9">
        <v>26.861853834732329</v>
      </c>
      <c r="I30" s="165">
        <v>590838428</v>
      </c>
      <c r="J30" s="9">
        <v>56.23197626837544</v>
      </c>
      <c r="K30" s="9">
        <v>459877672</v>
      </c>
    </row>
    <row r="31" spans="1:73" s="160" customFormat="1" ht="35.1" customHeight="1">
      <c r="A31" s="179" t="str">
        <f>[2]คีย์ข้อมูล!B58</f>
        <v>แผนงานบูรณาการป้องกัน ปราบปราม และแก้ไขปัญหายาเสพติด</v>
      </c>
      <c r="B31" s="180">
        <v>38492300</v>
      </c>
      <c r="C31" s="180">
        <v>0</v>
      </c>
      <c r="D31" s="180">
        <v>38492300</v>
      </c>
      <c r="E31" s="181">
        <v>17923850</v>
      </c>
      <c r="F31" s="180">
        <v>46.564767498954339</v>
      </c>
      <c r="G31" s="181">
        <v>0</v>
      </c>
      <c r="H31" s="180">
        <v>0</v>
      </c>
      <c r="I31" s="181">
        <v>17923850</v>
      </c>
      <c r="J31" s="180">
        <v>46.564767498954332</v>
      </c>
      <c r="K31" s="180">
        <v>20568450</v>
      </c>
    </row>
    <row r="32" spans="1:73" s="36" customFormat="1" ht="47.25" customHeight="1">
      <c r="A32" s="182" t="str">
        <f>[2]คีย์ข้อมูล!B59</f>
        <v>โครงการป้องกันและแก้ไขปัญหายาเสพติดโดยกองทุนแม่ของแผ่นดิน (15004062009002000000)</v>
      </c>
      <c r="B32" s="183">
        <v>38492300</v>
      </c>
      <c r="C32" s="183">
        <v>0</v>
      </c>
      <c r="D32" s="183">
        <v>38492300</v>
      </c>
      <c r="E32" s="184">
        <v>17923850</v>
      </c>
      <c r="F32" s="183">
        <v>46.564767498954332</v>
      </c>
      <c r="G32" s="184">
        <v>0</v>
      </c>
      <c r="H32" s="183">
        <v>0</v>
      </c>
      <c r="I32" s="184">
        <v>17923850</v>
      </c>
      <c r="J32" s="183">
        <v>46.564767498954332</v>
      </c>
      <c r="K32" s="183">
        <v>20568450</v>
      </c>
    </row>
    <row r="33" spans="1:11" s="36" customFormat="1" ht="35.1" customHeight="1">
      <c r="A33" s="162" t="s">
        <v>1</v>
      </c>
      <c r="B33" s="9">
        <v>38492300</v>
      </c>
      <c r="C33" s="9">
        <v>0</v>
      </c>
      <c r="D33" s="9">
        <v>38492300</v>
      </c>
      <c r="E33" s="168">
        <v>17923850</v>
      </c>
      <c r="F33" s="9">
        <v>46.564767498954332</v>
      </c>
      <c r="G33" s="165">
        <v>0</v>
      </c>
      <c r="H33" s="9">
        <v>0</v>
      </c>
      <c r="I33" s="165">
        <v>17923850</v>
      </c>
      <c r="J33" s="9">
        <v>46.564767498954332</v>
      </c>
      <c r="K33" s="9">
        <v>20568450</v>
      </c>
    </row>
    <row r="34" spans="1:11" s="160" customFormat="1" ht="35.1" customHeight="1">
      <c r="A34" s="185" t="s">
        <v>138</v>
      </c>
      <c r="B34" s="180">
        <v>38500000</v>
      </c>
      <c r="C34" s="180">
        <v>0</v>
      </c>
      <c r="D34" s="180">
        <v>38500000</v>
      </c>
      <c r="E34" s="181">
        <v>6874500</v>
      </c>
      <c r="F34" s="180">
        <v>17.855844155844157</v>
      </c>
      <c r="G34" s="181">
        <v>9770000</v>
      </c>
      <c r="H34" s="180">
        <v>25.376623376623375</v>
      </c>
      <c r="I34" s="181">
        <v>16644500</v>
      </c>
      <c r="J34" s="180">
        <v>43.232467532467531</v>
      </c>
      <c r="K34" s="180">
        <v>21855500</v>
      </c>
    </row>
    <row r="35" spans="1:11" s="36" customFormat="1" ht="47.25" customHeight="1">
      <c r="A35" s="182" t="str">
        <f>'[2]โอนเปลี่ยนแปลง '!B68</f>
        <v>โครงการส่งเสริมการท่องเที่ยวชุมชน 
(15004182024002000000)</v>
      </c>
      <c r="B35" s="183">
        <v>38500000</v>
      </c>
      <c r="C35" s="183">
        <v>0</v>
      </c>
      <c r="D35" s="183">
        <v>38500000</v>
      </c>
      <c r="E35" s="184">
        <v>6874500</v>
      </c>
      <c r="F35" s="183">
        <v>17.855844155844157</v>
      </c>
      <c r="G35" s="184">
        <v>9770000</v>
      </c>
      <c r="H35" s="183">
        <v>25.376623376623375</v>
      </c>
      <c r="I35" s="184">
        <v>16644500</v>
      </c>
      <c r="J35" s="183">
        <v>43.232467532467531</v>
      </c>
      <c r="K35" s="183">
        <v>21855500</v>
      </c>
    </row>
    <row r="36" spans="1:11" s="36" customFormat="1" ht="35.1" customHeight="1">
      <c r="A36" s="169" t="s">
        <v>1</v>
      </c>
      <c r="B36" s="170">
        <v>38500000</v>
      </c>
      <c r="C36" s="170">
        <v>0</v>
      </c>
      <c r="D36" s="170">
        <v>38500000</v>
      </c>
      <c r="E36" s="171">
        <v>6874500</v>
      </c>
      <c r="F36" s="170">
        <v>17.855844155844157</v>
      </c>
      <c r="G36" s="172">
        <v>9770000</v>
      </c>
      <c r="H36" s="174">
        <v>25.376623376623375</v>
      </c>
      <c r="I36" s="172">
        <v>16644500</v>
      </c>
      <c r="J36" s="170">
        <v>43.232467532467531</v>
      </c>
      <c r="K36" s="9">
        <v>21855500</v>
      </c>
    </row>
    <row r="37" spans="1:11" s="160" customFormat="1" ht="35.1" customHeight="1">
      <c r="A37" s="185" t="s">
        <v>139</v>
      </c>
      <c r="B37" s="180">
        <v>69786600</v>
      </c>
      <c r="C37" s="180">
        <v>0</v>
      </c>
      <c r="D37" s="180">
        <v>69786600</v>
      </c>
      <c r="E37" s="181">
        <v>34017364.170000002</v>
      </c>
      <c r="F37" s="180">
        <v>48.744836644857322</v>
      </c>
      <c r="G37" s="181">
        <v>157800</v>
      </c>
      <c r="H37" s="180">
        <v>0.22611790802245704</v>
      </c>
      <c r="I37" s="181">
        <v>34175164.170000002</v>
      </c>
      <c r="J37" s="180">
        <v>48.970954552879782</v>
      </c>
      <c r="K37" s="180">
        <v>35611435.829999998</v>
      </c>
    </row>
    <row r="38" spans="1:11" s="36" customFormat="1" ht="47.25" customHeight="1">
      <c r="A38" s="182" t="str">
        <f>'[2]โอนเปลี่ยนแปลง '!B78</f>
        <v>โครงการส่งเสริมการพัฒนาชุมชนธรรมาภิบาล 
(15004602011002000000)</v>
      </c>
      <c r="B38" s="183">
        <v>69786600</v>
      </c>
      <c r="C38" s="183">
        <v>0</v>
      </c>
      <c r="D38" s="183">
        <v>69786600</v>
      </c>
      <c r="E38" s="184">
        <v>34017364.170000002</v>
      </c>
      <c r="F38" s="183">
        <v>48.744836644857322</v>
      </c>
      <c r="G38" s="184">
        <v>157800</v>
      </c>
      <c r="H38" s="183">
        <v>0.22611790802245704</v>
      </c>
      <c r="I38" s="184">
        <v>34175164.170000002</v>
      </c>
      <c r="J38" s="183">
        <v>48.970954552879782</v>
      </c>
      <c r="K38" s="183">
        <v>35611435.829999998</v>
      </c>
    </row>
    <row r="39" spans="1:11" s="36" customFormat="1" ht="35.1" customHeight="1">
      <c r="A39" s="162" t="s">
        <v>1</v>
      </c>
      <c r="B39" s="9">
        <v>69786600</v>
      </c>
      <c r="C39" s="9">
        <v>0</v>
      </c>
      <c r="D39" s="9">
        <v>69786600</v>
      </c>
      <c r="E39" s="165">
        <v>34017364.170000002</v>
      </c>
      <c r="F39" s="9">
        <v>48.744836644857322</v>
      </c>
      <c r="G39" s="165">
        <v>157800</v>
      </c>
      <c r="H39" s="9">
        <v>0.22611790802245704</v>
      </c>
      <c r="I39" s="165">
        <v>34175164.170000002</v>
      </c>
      <c r="J39" s="9">
        <v>48.970954552879782</v>
      </c>
      <c r="K39" s="9">
        <v>35611435.829999998</v>
      </c>
    </row>
    <row r="40" spans="1:11" s="41" customFormat="1" ht="33" customHeight="1">
      <c r="A40" s="186" t="s">
        <v>210</v>
      </c>
      <c r="B40" s="186"/>
      <c r="C40" s="186"/>
      <c r="D40" s="186"/>
      <c r="E40" s="186"/>
      <c r="F40" s="37"/>
      <c r="G40" s="38"/>
      <c r="H40" s="39"/>
      <c r="I40" s="40"/>
      <c r="J40" s="187"/>
      <c r="K40" s="40"/>
    </row>
    <row r="41" spans="1:11" s="41" customFormat="1" ht="30" customHeight="1">
      <c r="A41" s="42" t="s">
        <v>546</v>
      </c>
      <c r="B41" s="150" t="s">
        <v>211</v>
      </c>
      <c r="C41" s="188" t="s">
        <v>152</v>
      </c>
      <c r="D41" s="188" t="s">
        <v>162</v>
      </c>
      <c r="H41" s="39"/>
      <c r="I41" s="40"/>
      <c r="J41" s="187"/>
      <c r="K41" s="40"/>
    </row>
    <row r="42" spans="1:11" ht="30.75" customHeight="1">
      <c r="A42" s="43" t="s">
        <v>547</v>
      </c>
      <c r="B42" s="44" t="s">
        <v>548</v>
      </c>
      <c r="C42" s="43" t="s">
        <v>212</v>
      </c>
      <c r="D42" s="43" t="s">
        <v>213</v>
      </c>
    </row>
    <row r="43" spans="1:11" ht="30.75" customHeight="1">
      <c r="A43" s="43" t="s">
        <v>549</v>
      </c>
      <c r="B43" s="44" t="s">
        <v>550</v>
      </c>
      <c r="C43" s="43" t="s">
        <v>214</v>
      </c>
      <c r="D43" s="43" t="s">
        <v>196</v>
      </c>
      <c r="I43" s="46"/>
    </row>
    <row r="44" spans="1:11" ht="30.75" customHeight="1">
      <c r="A44" s="43" t="s">
        <v>551</v>
      </c>
      <c r="B44" s="44" t="s">
        <v>552</v>
      </c>
      <c r="C44" s="43" t="s">
        <v>215</v>
      </c>
      <c r="D44" s="43" t="s">
        <v>216</v>
      </c>
    </row>
    <row r="45" spans="1:11" ht="24" customHeight="1"/>
    <row r="46" spans="1:11" ht="26.25" customHeight="1">
      <c r="A46" s="533"/>
      <c r="B46" s="533"/>
      <c r="C46" s="533"/>
      <c r="D46" s="533"/>
      <c r="E46" s="533"/>
      <c r="F46" s="533"/>
      <c r="G46" s="533"/>
      <c r="H46" s="533"/>
      <c r="I46" s="533"/>
      <c r="J46" s="533"/>
      <c r="K46" s="533"/>
    </row>
    <row r="47" spans="1:11" ht="24" customHeight="1">
      <c r="A47" s="533"/>
      <c r="B47" s="533"/>
      <c r="C47" s="533"/>
      <c r="D47" s="533"/>
      <c r="E47" s="533"/>
      <c r="F47" s="533"/>
      <c r="G47" s="533"/>
      <c r="H47" s="173"/>
      <c r="I47" s="46"/>
      <c r="J47" s="189"/>
      <c r="K47" s="46"/>
    </row>
    <row r="48" spans="1:11" ht="24" customHeight="1">
      <c r="A48" s="533"/>
      <c r="B48" s="533"/>
      <c r="C48" s="533"/>
      <c r="D48" s="533"/>
      <c r="E48" s="533"/>
      <c r="F48" s="533"/>
      <c r="G48" s="533"/>
      <c r="H48" s="533"/>
      <c r="I48" s="533"/>
      <c r="J48" s="533"/>
      <c r="K48" s="533"/>
    </row>
    <row r="49" spans="1:73" ht="24" customHeight="1">
      <c r="A49" s="533"/>
      <c r="B49" s="533"/>
      <c r="C49" s="533"/>
      <c r="D49" s="533"/>
      <c r="E49" s="533"/>
      <c r="F49" s="533"/>
      <c r="G49" s="533"/>
      <c r="H49" s="533"/>
      <c r="I49" s="533"/>
      <c r="J49" s="533"/>
      <c r="K49" s="533"/>
    </row>
    <row r="50" spans="1:73" ht="24" customHeight="1">
      <c r="A50" s="533"/>
      <c r="B50" s="533"/>
      <c r="C50" s="533"/>
      <c r="D50" s="533"/>
      <c r="E50" s="533"/>
      <c r="F50" s="533"/>
      <c r="G50" s="533"/>
      <c r="H50" s="533"/>
      <c r="I50" s="533"/>
      <c r="J50" s="533"/>
      <c r="K50" s="533"/>
    </row>
    <row r="51" spans="1:73" ht="24" customHeight="1">
      <c r="A51" s="533"/>
      <c r="B51" s="533"/>
      <c r="C51" s="533"/>
      <c r="D51" s="533"/>
      <c r="E51" s="533"/>
      <c r="F51" s="533"/>
      <c r="G51" s="533"/>
      <c r="H51" s="533"/>
      <c r="I51" s="533"/>
      <c r="J51" s="533"/>
      <c r="K51" s="533"/>
    </row>
    <row r="52" spans="1:73" ht="24" customHeight="1">
      <c r="A52" s="533"/>
      <c r="B52" s="533"/>
      <c r="C52" s="533"/>
      <c r="D52" s="533"/>
      <c r="E52" s="533"/>
    </row>
    <row r="58" spans="1:73" s="40" customFormat="1">
      <c r="A58" s="47"/>
      <c r="F58" s="48"/>
      <c r="H58" s="39"/>
      <c r="J58" s="187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</row>
  </sheetData>
  <mergeCells count="18">
    <mergeCell ref="A51:K51"/>
    <mergeCell ref="A52:E52"/>
    <mergeCell ref="A46:K46"/>
    <mergeCell ref="A47:G47"/>
    <mergeCell ref="A48:K48"/>
    <mergeCell ref="A49:K49"/>
    <mergeCell ref="A50:K50"/>
    <mergeCell ref="A1:K1"/>
    <mergeCell ref="A2:K2"/>
    <mergeCell ref="A3:K3"/>
    <mergeCell ref="C4:C5"/>
    <mergeCell ref="D4:D5"/>
    <mergeCell ref="I4:J4"/>
    <mergeCell ref="K4:K5"/>
    <mergeCell ref="E4:F4"/>
    <mergeCell ref="A4:A5"/>
    <mergeCell ref="B4:B5"/>
    <mergeCell ref="G4:H4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55" fitToHeight="3" orientation="landscape" r:id="rId1"/>
  <headerFooter alignWithMargins="0">
    <oddHeader>&amp;R&amp;P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6B79-D06B-4AEE-9CB7-1ECCCECB1324}">
  <sheetPr>
    <tabColor theme="5"/>
  </sheetPr>
  <dimension ref="A1:R20"/>
  <sheetViews>
    <sheetView zoomScale="80" zoomScaleNormal="80" workbookViewId="0">
      <selection activeCell="N9" sqref="N9"/>
    </sheetView>
  </sheetViews>
  <sheetFormatPr defaultColWidth="10.42578125" defaultRowHeight="26.25"/>
  <cols>
    <col min="1" max="1" width="9.28515625" style="454" customWidth="1"/>
    <col min="2" max="2" width="53.28515625" style="455" customWidth="1"/>
    <col min="3" max="3" width="14.42578125" style="521" customWidth="1"/>
    <col min="4" max="5" width="19.7109375" style="456" customWidth="1"/>
    <col min="6" max="6" width="11.85546875" style="457" customWidth="1"/>
    <col min="7" max="7" width="19.7109375" style="458" customWidth="1"/>
    <col min="8" max="8" width="11.85546875" style="458" customWidth="1"/>
    <col min="9" max="9" width="19.7109375" style="458" customWidth="1"/>
    <col min="10" max="10" width="11.85546875" style="459" customWidth="1"/>
    <col min="11" max="11" width="19.7109375" style="456" customWidth="1"/>
    <col min="12" max="12" width="22.140625" style="460" bestFit="1" customWidth="1"/>
    <col min="13" max="13" width="19.42578125" style="461" customWidth="1"/>
    <col min="14" max="14" width="19" style="462" customWidth="1"/>
    <col min="15" max="16" width="10.42578125" style="461"/>
    <col min="17" max="17" width="26.7109375" style="463" bestFit="1" customWidth="1"/>
    <col min="18" max="18" width="14.5703125" style="461" bestFit="1" customWidth="1"/>
    <col min="19" max="16384" width="10.42578125" style="461"/>
  </cols>
  <sheetData>
    <row r="1" spans="1:18" s="409" customFormat="1" ht="28.5">
      <c r="A1" s="637" t="s">
        <v>565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N1" s="410"/>
      <c r="Q1" s="411"/>
    </row>
    <row r="2" spans="1:18" s="409" customFormat="1" ht="28.5">
      <c r="A2" s="637" t="s">
        <v>566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N2" s="410"/>
      <c r="Q2" s="411"/>
    </row>
    <row r="3" spans="1:18" s="409" customFormat="1" ht="28.5">
      <c r="A3" s="637" t="s">
        <v>599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N3" s="410"/>
      <c r="Q3" s="411"/>
    </row>
    <row r="4" spans="1:18" s="409" customFormat="1" ht="27.75">
      <c r="A4" s="412"/>
      <c r="B4" s="413"/>
      <c r="C4" s="414"/>
      <c r="D4" s="414"/>
      <c r="E4" s="414"/>
      <c r="F4" s="415"/>
      <c r="G4" s="414"/>
      <c r="H4" s="414"/>
      <c r="I4" s="414"/>
      <c r="J4" s="415"/>
      <c r="K4" s="414"/>
      <c r="L4" s="414"/>
      <c r="N4" s="416"/>
      <c r="Q4" s="411"/>
    </row>
    <row r="5" spans="1:18" s="417" customFormat="1" ht="27" customHeight="1">
      <c r="A5" s="651" t="s">
        <v>108</v>
      </c>
      <c r="B5" s="655" t="s">
        <v>567</v>
      </c>
      <c r="C5" s="651" t="s">
        <v>586</v>
      </c>
      <c r="D5" s="638" t="s">
        <v>568</v>
      </c>
      <c r="E5" s="641" t="s">
        <v>9</v>
      </c>
      <c r="F5" s="642"/>
      <c r="G5" s="645" t="s">
        <v>569</v>
      </c>
      <c r="H5" s="646"/>
      <c r="I5" s="638" t="s">
        <v>133</v>
      </c>
      <c r="J5" s="649"/>
      <c r="K5" s="649" t="s">
        <v>4</v>
      </c>
      <c r="L5" s="651" t="s">
        <v>570</v>
      </c>
      <c r="N5" s="418"/>
      <c r="Q5" s="419"/>
    </row>
    <row r="6" spans="1:18" s="420" customFormat="1" ht="27" customHeight="1">
      <c r="A6" s="652"/>
      <c r="B6" s="656"/>
      <c r="C6" s="652"/>
      <c r="D6" s="639"/>
      <c r="E6" s="643"/>
      <c r="F6" s="644"/>
      <c r="G6" s="647"/>
      <c r="H6" s="648"/>
      <c r="I6" s="650"/>
      <c r="J6" s="650"/>
      <c r="K6" s="654"/>
      <c r="L6" s="652"/>
      <c r="N6" s="421"/>
      <c r="Q6" s="422"/>
    </row>
    <row r="7" spans="1:18" s="420" customFormat="1" ht="27" customHeight="1">
      <c r="A7" s="653"/>
      <c r="B7" s="657"/>
      <c r="C7" s="653"/>
      <c r="D7" s="640"/>
      <c r="E7" s="423" t="s">
        <v>106</v>
      </c>
      <c r="F7" s="424" t="s">
        <v>7</v>
      </c>
      <c r="G7" s="423" t="s">
        <v>106</v>
      </c>
      <c r="H7" s="424" t="s">
        <v>7</v>
      </c>
      <c r="I7" s="425" t="s">
        <v>106</v>
      </c>
      <c r="J7" s="424" t="s">
        <v>7</v>
      </c>
      <c r="K7" s="650"/>
      <c r="L7" s="653"/>
      <c r="N7" s="421"/>
      <c r="Q7" s="422"/>
    </row>
    <row r="8" spans="1:18" s="430" customFormat="1" ht="27" customHeight="1">
      <c r="A8" s="426"/>
      <c r="B8" s="427" t="s">
        <v>571</v>
      </c>
      <c r="C8" s="517"/>
      <c r="D8" s="428">
        <v>2800000</v>
      </c>
      <c r="E8" s="428">
        <v>1272645</v>
      </c>
      <c r="F8" s="429">
        <v>45.451607142857142</v>
      </c>
      <c r="G8" s="428">
        <v>944825</v>
      </c>
      <c r="H8" s="428">
        <v>33.743749999999999</v>
      </c>
      <c r="I8" s="428">
        <v>2217470</v>
      </c>
      <c r="J8" s="429">
        <v>79.195357142857148</v>
      </c>
      <c r="K8" s="428">
        <v>582530</v>
      </c>
      <c r="L8" s="426"/>
      <c r="N8" s="431"/>
      <c r="Q8" s="432"/>
    </row>
    <row r="9" spans="1:18" s="438" customFormat="1" ht="45">
      <c r="A9" s="433">
        <v>1</v>
      </c>
      <c r="B9" s="434" t="s">
        <v>573</v>
      </c>
      <c r="C9" s="518" t="s">
        <v>587</v>
      </c>
      <c r="D9" s="435">
        <v>500000</v>
      </c>
      <c r="E9" s="435">
        <v>0</v>
      </c>
      <c r="F9" s="436">
        <v>0</v>
      </c>
      <c r="G9" s="437">
        <v>0</v>
      </c>
      <c r="H9" s="437">
        <v>0</v>
      </c>
      <c r="I9" s="437">
        <v>0</v>
      </c>
      <c r="J9" s="436">
        <v>0</v>
      </c>
      <c r="K9" s="435">
        <v>500000</v>
      </c>
      <c r="L9" s="433" t="s">
        <v>200</v>
      </c>
      <c r="N9" s="439"/>
      <c r="Q9" s="440"/>
    </row>
    <row r="10" spans="1:18" s="438" customFormat="1" ht="27" customHeight="1">
      <c r="A10" s="433">
        <v>2</v>
      </c>
      <c r="B10" s="446" t="s">
        <v>581</v>
      </c>
      <c r="C10" s="518" t="s">
        <v>588</v>
      </c>
      <c r="D10" s="435">
        <v>300000</v>
      </c>
      <c r="E10" s="435">
        <v>245650</v>
      </c>
      <c r="F10" s="436">
        <v>81.883333333333326</v>
      </c>
      <c r="G10" s="437"/>
      <c r="H10" s="437">
        <v>0</v>
      </c>
      <c r="I10" s="437">
        <v>245650</v>
      </c>
      <c r="J10" s="436">
        <v>81.883333333333326</v>
      </c>
      <c r="K10" s="435">
        <v>54350</v>
      </c>
      <c r="L10" s="433" t="s">
        <v>582</v>
      </c>
      <c r="N10" s="439"/>
      <c r="Q10" s="440"/>
    </row>
    <row r="11" spans="1:18" s="438" customFormat="1" ht="27" customHeight="1">
      <c r="A11" s="433">
        <v>3</v>
      </c>
      <c r="B11" s="434" t="s">
        <v>578</v>
      </c>
      <c r="C11" s="518" t="s">
        <v>589</v>
      </c>
      <c r="D11" s="435">
        <v>300000</v>
      </c>
      <c r="E11" s="435">
        <v>279000</v>
      </c>
      <c r="F11" s="436">
        <v>93</v>
      </c>
      <c r="G11" s="437"/>
      <c r="H11" s="437">
        <v>0</v>
      </c>
      <c r="I11" s="437">
        <v>279000</v>
      </c>
      <c r="J11" s="436">
        <v>93</v>
      </c>
      <c r="K11" s="435">
        <v>21000</v>
      </c>
      <c r="L11" s="433" t="s">
        <v>579</v>
      </c>
      <c r="N11" s="439"/>
      <c r="Q11" s="440"/>
    </row>
    <row r="12" spans="1:18" s="430" customFormat="1" ht="45">
      <c r="A12" s="433">
        <v>4</v>
      </c>
      <c r="B12" s="434" t="s">
        <v>583</v>
      </c>
      <c r="C12" s="518" t="s">
        <v>588</v>
      </c>
      <c r="D12" s="435">
        <v>500000</v>
      </c>
      <c r="E12" s="435">
        <v>62995</v>
      </c>
      <c r="F12" s="436">
        <v>12.598999999999998</v>
      </c>
      <c r="G12" s="437">
        <v>429825</v>
      </c>
      <c r="H12" s="437">
        <v>85.965000000000003</v>
      </c>
      <c r="I12" s="437">
        <v>492820</v>
      </c>
      <c r="J12" s="436">
        <v>98.563999999999993</v>
      </c>
      <c r="K12" s="435">
        <v>7180</v>
      </c>
      <c r="L12" s="433" t="s">
        <v>474</v>
      </c>
      <c r="M12" s="438"/>
      <c r="N12" s="439"/>
      <c r="O12" s="438"/>
      <c r="P12" s="438"/>
      <c r="Q12" s="440"/>
      <c r="R12" s="438"/>
    </row>
    <row r="13" spans="1:18" s="430" customFormat="1" ht="27" customHeight="1">
      <c r="A13" s="441">
        <v>5</v>
      </c>
      <c r="B13" s="442" t="s">
        <v>574</v>
      </c>
      <c r="C13" s="519" t="s">
        <v>589</v>
      </c>
      <c r="D13" s="443">
        <v>300000</v>
      </c>
      <c r="E13" s="443">
        <v>30000</v>
      </c>
      <c r="F13" s="444">
        <v>10</v>
      </c>
      <c r="G13" s="153">
        <v>270000</v>
      </c>
      <c r="H13" s="153">
        <v>90</v>
      </c>
      <c r="I13" s="153">
        <v>300000</v>
      </c>
      <c r="J13" s="444">
        <v>100</v>
      </c>
      <c r="K13" s="443">
        <v>0</v>
      </c>
      <c r="L13" s="441" t="s">
        <v>575</v>
      </c>
      <c r="N13" s="431"/>
      <c r="Q13" s="432"/>
    </row>
    <row r="14" spans="1:18" s="430" customFormat="1" ht="27" customHeight="1">
      <c r="A14" s="441">
        <v>6</v>
      </c>
      <c r="B14" s="445" t="s">
        <v>576</v>
      </c>
      <c r="C14" s="519" t="s">
        <v>589</v>
      </c>
      <c r="D14" s="443">
        <v>300000</v>
      </c>
      <c r="E14" s="443">
        <v>55000</v>
      </c>
      <c r="F14" s="444">
        <v>18.333333333333332</v>
      </c>
      <c r="G14" s="153">
        <v>245000</v>
      </c>
      <c r="H14" s="153">
        <v>81.666666666666671</v>
      </c>
      <c r="I14" s="153">
        <v>300000</v>
      </c>
      <c r="J14" s="444">
        <v>100</v>
      </c>
      <c r="K14" s="443">
        <v>0</v>
      </c>
      <c r="L14" s="441" t="s">
        <v>469</v>
      </c>
      <c r="N14" s="431"/>
      <c r="Q14" s="432"/>
    </row>
    <row r="15" spans="1:18" s="438" customFormat="1" ht="45">
      <c r="A15" s="433">
        <v>7</v>
      </c>
      <c r="B15" s="434" t="s">
        <v>577</v>
      </c>
      <c r="C15" s="518" t="s">
        <v>589</v>
      </c>
      <c r="D15" s="435">
        <v>300000</v>
      </c>
      <c r="E15" s="435">
        <v>300000</v>
      </c>
      <c r="F15" s="436">
        <v>100</v>
      </c>
      <c r="G15" s="437"/>
      <c r="H15" s="437">
        <v>0</v>
      </c>
      <c r="I15" s="437">
        <v>300000</v>
      </c>
      <c r="J15" s="436">
        <v>100</v>
      </c>
      <c r="K15" s="435">
        <v>0</v>
      </c>
      <c r="L15" s="433" t="s">
        <v>419</v>
      </c>
      <c r="N15" s="439"/>
      <c r="Q15" s="440"/>
    </row>
    <row r="16" spans="1:18" s="438" customFormat="1" ht="40.5" customHeight="1">
      <c r="A16" s="433">
        <v>8</v>
      </c>
      <c r="B16" s="434" t="s">
        <v>585</v>
      </c>
      <c r="C16" s="518" t="s">
        <v>587</v>
      </c>
      <c r="D16" s="435">
        <v>300000</v>
      </c>
      <c r="E16" s="435">
        <v>300000</v>
      </c>
      <c r="F16" s="436">
        <v>100</v>
      </c>
      <c r="G16" s="437"/>
      <c r="H16" s="437">
        <v>0</v>
      </c>
      <c r="I16" s="437">
        <v>300000</v>
      </c>
      <c r="J16" s="436">
        <v>100</v>
      </c>
      <c r="K16" s="435">
        <v>0</v>
      </c>
      <c r="L16" s="433" t="s">
        <v>572</v>
      </c>
      <c r="N16" s="439"/>
      <c r="Q16" s="440"/>
    </row>
    <row r="17" spans="1:17" s="438" customFormat="1" ht="27" hidden="1" customHeight="1">
      <c r="A17" s="433"/>
      <c r="B17" s="663"/>
      <c r="C17" s="518"/>
      <c r="D17" s="435"/>
      <c r="E17" s="435"/>
      <c r="F17" s="436" t="e">
        <f t="shared" ref="F17:F19" si="0">E17/D17*100</f>
        <v>#DIV/0!</v>
      </c>
      <c r="G17" s="437"/>
      <c r="H17" s="437" t="e">
        <f t="shared" ref="H17:H19" si="1">+G17*100/D17</f>
        <v>#DIV/0!</v>
      </c>
      <c r="I17" s="437">
        <f t="shared" ref="I17:I19" si="2">+E17+G17</f>
        <v>0</v>
      </c>
      <c r="J17" s="436" t="e">
        <f t="shared" ref="J17:J19" si="3">I17/D17*100</f>
        <v>#DIV/0!</v>
      </c>
      <c r="K17" s="435">
        <f t="shared" ref="K17:K19" si="4">D17-I17</f>
        <v>0</v>
      </c>
      <c r="L17" s="433"/>
      <c r="N17" s="439"/>
      <c r="Q17" s="440"/>
    </row>
    <row r="18" spans="1:17" s="438" customFormat="1" ht="22.5" hidden="1">
      <c r="A18" s="433"/>
      <c r="B18" s="434"/>
      <c r="C18" s="518"/>
      <c r="D18" s="435"/>
      <c r="E18" s="435"/>
      <c r="F18" s="436" t="e">
        <f t="shared" si="0"/>
        <v>#DIV/0!</v>
      </c>
      <c r="G18" s="437"/>
      <c r="H18" s="437" t="e">
        <f t="shared" si="1"/>
        <v>#DIV/0!</v>
      </c>
      <c r="I18" s="437">
        <f t="shared" si="2"/>
        <v>0</v>
      </c>
      <c r="J18" s="436" t="e">
        <f t="shared" si="3"/>
        <v>#DIV/0!</v>
      </c>
      <c r="K18" s="435">
        <f t="shared" si="4"/>
        <v>0</v>
      </c>
      <c r="L18" s="433"/>
      <c r="N18" s="439"/>
      <c r="Q18" s="440"/>
    </row>
    <row r="19" spans="1:17" s="438" customFormat="1" ht="22.5" hidden="1">
      <c r="A19" s="433"/>
      <c r="B19" s="434"/>
      <c r="C19" s="518"/>
      <c r="D19" s="435"/>
      <c r="E19" s="435"/>
      <c r="F19" s="436" t="e">
        <f t="shared" si="0"/>
        <v>#DIV/0!</v>
      </c>
      <c r="G19" s="437"/>
      <c r="H19" s="437" t="e">
        <f t="shared" si="1"/>
        <v>#DIV/0!</v>
      </c>
      <c r="I19" s="437">
        <f t="shared" si="2"/>
        <v>0</v>
      </c>
      <c r="J19" s="436" t="e">
        <f t="shared" si="3"/>
        <v>#DIV/0!</v>
      </c>
      <c r="K19" s="435">
        <f t="shared" si="4"/>
        <v>0</v>
      </c>
      <c r="L19" s="433"/>
      <c r="N19" s="439"/>
      <c r="Q19" s="440"/>
    </row>
    <row r="20" spans="1:17" s="451" customFormat="1" ht="22.5">
      <c r="A20" s="447"/>
      <c r="B20" s="448"/>
      <c r="C20" s="520"/>
      <c r="D20" s="449"/>
      <c r="E20" s="335"/>
      <c r="F20" s="450"/>
      <c r="G20" s="335"/>
      <c r="H20" s="335"/>
      <c r="I20" s="335"/>
      <c r="J20" s="450"/>
      <c r="K20" s="335"/>
      <c r="L20" s="449"/>
      <c r="N20" s="452"/>
      <c r="Q20" s="453"/>
    </row>
  </sheetData>
  <mergeCells count="12">
    <mergeCell ref="A1:L1"/>
    <mergeCell ref="A2:L2"/>
    <mergeCell ref="A3:L3"/>
    <mergeCell ref="D5:D7"/>
    <mergeCell ref="E5:F6"/>
    <mergeCell ref="G5:H6"/>
    <mergeCell ref="I5:J6"/>
    <mergeCell ref="L5:L7"/>
    <mergeCell ref="K5:K7"/>
    <mergeCell ref="A5:A7"/>
    <mergeCell ref="B5:B7"/>
    <mergeCell ref="C5:C7"/>
  </mergeCells>
  <pageMargins left="0.31496062992125984" right="0.31496062992125984" top="0.55118110236220474" bottom="0.74803149606299213" header="0.31496062992125984" footer="0.31496062992125984"/>
  <pageSetup paperSize="9" scale="6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Normal="100" workbookViewId="0">
      <selection activeCell="C5" sqref="C5:E5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539" t="s">
        <v>217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8" ht="26.25" customHeight="1">
      <c r="A2" s="539" t="s">
        <v>168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8" ht="26.25" customHeight="1">
      <c r="A3" s="539" t="s">
        <v>590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</row>
    <row r="4" spans="1:18" ht="19.5" customHeight="1"/>
    <row r="5" spans="1:18" ht="32.25" customHeight="1">
      <c r="A5" s="534" t="s">
        <v>169</v>
      </c>
      <c r="B5" s="534" t="s">
        <v>170</v>
      </c>
      <c r="C5" s="536" t="s">
        <v>171</v>
      </c>
      <c r="D5" s="537"/>
      <c r="E5" s="538"/>
      <c r="F5" s="540" t="s">
        <v>172</v>
      </c>
      <c r="G5" s="541"/>
      <c r="H5" s="542"/>
      <c r="I5" s="543" t="s">
        <v>173</v>
      </c>
      <c r="J5" s="544"/>
      <c r="K5" s="544"/>
      <c r="L5" s="544"/>
      <c r="M5" s="544"/>
      <c r="N5" s="545"/>
    </row>
    <row r="6" spans="1:18" ht="39.75" customHeight="1">
      <c r="A6" s="535"/>
      <c r="B6" s="534"/>
      <c r="C6" s="104" t="s">
        <v>174</v>
      </c>
      <c r="D6" s="104" t="s">
        <v>176</v>
      </c>
      <c r="E6" s="104" t="s">
        <v>175</v>
      </c>
      <c r="F6" s="105" t="s">
        <v>174</v>
      </c>
      <c r="G6" s="105" t="s">
        <v>176</v>
      </c>
      <c r="H6" s="105" t="s">
        <v>175</v>
      </c>
      <c r="I6" s="106" t="s">
        <v>174</v>
      </c>
      <c r="J6" s="106" t="s">
        <v>176</v>
      </c>
      <c r="K6" s="106" t="s">
        <v>175</v>
      </c>
      <c r="L6" s="106" t="s">
        <v>2</v>
      </c>
      <c r="M6" s="106" t="s">
        <v>177</v>
      </c>
      <c r="N6" s="106" t="s">
        <v>178</v>
      </c>
    </row>
    <row r="7" spans="1:18" ht="30" customHeight="1">
      <c r="A7" s="107" t="s">
        <v>179</v>
      </c>
      <c r="B7" s="108" t="s">
        <v>180</v>
      </c>
      <c r="C7" s="109">
        <v>1543.0800999999999</v>
      </c>
      <c r="D7" s="110">
        <v>8.9248971699999995</v>
      </c>
      <c r="E7" s="110">
        <v>919.51391186000001</v>
      </c>
      <c r="F7" s="110">
        <v>40580.933900000004</v>
      </c>
      <c r="G7" s="112">
        <v>22867.47038486</v>
      </c>
      <c r="H7" s="112">
        <v>6681.6521630099996</v>
      </c>
      <c r="I7" s="110">
        <v>42124.014000000003</v>
      </c>
      <c r="J7" s="110">
        <v>22876.39528203</v>
      </c>
      <c r="K7" s="110">
        <v>7601.1660748699996</v>
      </c>
      <c r="L7" s="110">
        <v>30477.561356899998</v>
      </c>
      <c r="M7" s="111">
        <v>18.044733521525274</v>
      </c>
      <c r="N7" s="113">
        <v>72.351987531150272</v>
      </c>
    </row>
    <row r="8" spans="1:18" ht="30" customHeight="1">
      <c r="A8" s="107" t="s">
        <v>199</v>
      </c>
      <c r="B8" s="108" t="s">
        <v>181</v>
      </c>
      <c r="C8" s="109">
        <v>126469.97969222</v>
      </c>
      <c r="D8" s="110">
        <v>23.08689734</v>
      </c>
      <c r="E8" s="110">
        <v>85316.441413199995</v>
      </c>
      <c r="F8" s="110">
        <v>51439.949607779999</v>
      </c>
      <c r="G8" s="112">
        <v>268.75127368</v>
      </c>
      <c r="H8" s="112">
        <v>28939.84568635</v>
      </c>
      <c r="I8" s="110">
        <v>177909.92929999999</v>
      </c>
      <c r="J8" s="110">
        <v>291.83817102</v>
      </c>
      <c r="K8" s="110">
        <v>114256.28709955</v>
      </c>
      <c r="L8" s="110">
        <v>114548.12527057</v>
      </c>
      <c r="M8" s="111">
        <v>64.221422350680456</v>
      </c>
      <c r="N8" s="113">
        <v>64.385459384570737</v>
      </c>
    </row>
    <row r="9" spans="1:18" ht="30" customHeight="1">
      <c r="A9" s="107" t="s">
        <v>182</v>
      </c>
      <c r="B9" s="108" t="s">
        <v>186</v>
      </c>
      <c r="C9" s="109">
        <v>3122.3988523100002</v>
      </c>
      <c r="D9" s="110">
        <v>99.108823509999993</v>
      </c>
      <c r="E9" s="110">
        <v>1607.2862444499999</v>
      </c>
      <c r="F9" s="110">
        <v>3136.5267476899999</v>
      </c>
      <c r="G9" s="110">
        <v>1291.9650586600001</v>
      </c>
      <c r="H9" s="110">
        <v>774.66383166000003</v>
      </c>
      <c r="I9" s="110">
        <v>6258.9255999999996</v>
      </c>
      <c r="J9" s="110">
        <v>1391.0738821699999</v>
      </c>
      <c r="K9" s="110">
        <v>2381.9500761099998</v>
      </c>
      <c r="L9" s="110">
        <v>3773.0239582799995</v>
      </c>
      <c r="M9" s="111">
        <v>38.056852379104811</v>
      </c>
      <c r="N9" s="113">
        <v>60.282294428935217</v>
      </c>
    </row>
    <row r="10" spans="1:18" s="147" customFormat="1" ht="30" customHeight="1">
      <c r="A10" s="504" t="s">
        <v>184</v>
      </c>
      <c r="B10" s="505" t="s">
        <v>13</v>
      </c>
      <c r="C10" s="506">
        <v>5025.0075999999999</v>
      </c>
      <c r="D10" s="507">
        <v>314.76337926999997</v>
      </c>
      <c r="E10" s="507">
        <v>2625.9183839399998</v>
      </c>
      <c r="F10" s="507">
        <v>677.58730000000003</v>
      </c>
      <c r="G10" s="507">
        <v>76.135973949999993</v>
      </c>
      <c r="H10" s="507">
        <v>403.17510539</v>
      </c>
      <c r="I10" s="507">
        <v>5702.5949000000001</v>
      </c>
      <c r="J10" s="507">
        <v>390.89935322000002</v>
      </c>
      <c r="K10" s="507">
        <v>3029.09348933</v>
      </c>
      <c r="L10" s="508">
        <v>3419.9928425500002</v>
      </c>
      <c r="M10" s="509">
        <v>53.11780939112473</v>
      </c>
      <c r="N10" s="510">
        <v>59.972572180254289</v>
      </c>
    </row>
    <row r="11" spans="1:18" s="147" customFormat="1" ht="30" customHeight="1">
      <c r="A11" s="107" t="s">
        <v>185</v>
      </c>
      <c r="B11" s="108" t="s">
        <v>183</v>
      </c>
      <c r="C11" s="109">
        <v>47388.999425000002</v>
      </c>
      <c r="D11" s="110">
        <v>512.13384136000002</v>
      </c>
      <c r="E11" s="110">
        <v>26806.764318580001</v>
      </c>
      <c r="F11" s="110">
        <v>4996.8663749999996</v>
      </c>
      <c r="G11" s="110">
        <v>2646.22673235</v>
      </c>
      <c r="H11" s="110">
        <v>1429.6837950399999</v>
      </c>
      <c r="I11" s="110">
        <v>52385.8658</v>
      </c>
      <c r="J11" s="110">
        <v>3158.3605737100002</v>
      </c>
      <c r="K11" s="110">
        <v>28236.448113620001</v>
      </c>
      <c r="L11" s="110">
        <v>31394.808687330002</v>
      </c>
      <c r="M11" s="111">
        <v>53.900890407007459</v>
      </c>
      <c r="N11" s="113">
        <v>59.929922332848037</v>
      </c>
      <c r="O11"/>
      <c r="P11"/>
      <c r="Q11"/>
      <c r="R11"/>
    </row>
    <row r="12" spans="1:18" ht="30" customHeight="1">
      <c r="A12" s="107" t="s">
        <v>187</v>
      </c>
      <c r="B12" s="108" t="s">
        <v>190</v>
      </c>
      <c r="C12" s="109">
        <v>1768.216563</v>
      </c>
      <c r="D12" s="110">
        <v>52.14405687</v>
      </c>
      <c r="E12" s="110">
        <v>980.96195038999997</v>
      </c>
      <c r="F12" s="110">
        <v>4997.5756369999999</v>
      </c>
      <c r="G12" s="110">
        <v>1561.8939576499999</v>
      </c>
      <c r="H12" s="110">
        <v>893.74563276000003</v>
      </c>
      <c r="I12" s="110">
        <v>6765.7921999999999</v>
      </c>
      <c r="J12" s="110">
        <v>1614.0380145199999</v>
      </c>
      <c r="K12" s="110">
        <v>1874.7075831499999</v>
      </c>
      <c r="L12" s="110">
        <v>3488.7455976699998</v>
      </c>
      <c r="M12" s="111">
        <v>27.708619001777794</v>
      </c>
      <c r="N12" s="113">
        <v>51.564480470890011</v>
      </c>
    </row>
    <row r="13" spans="1:18" ht="30" customHeight="1">
      <c r="A13" s="107" t="s">
        <v>189</v>
      </c>
      <c r="B13" s="108" t="s">
        <v>188</v>
      </c>
      <c r="C13" s="109">
        <v>5208.6008000000002</v>
      </c>
      <c r="D13" s="110">
        <v>64.975498200000004</v>
      </c>
      <c r="E13" s="110">
        <v>2974.7816354800002</v>
      </c>
      <c r="F13" s="110">
        <v>2586.0306999999998</v>
      </c>
      <c r="G13" s="110">
        <v>560.19428171000004</v>
      </c>
      <c r="H13" s="110">
        <v>412.00769802999997</v>
      </c>
      <c r="I13" s="110">
        <v>7794.6315000000004</v>
      </c>
      <c r="J13" s="110">
        <v>625.16977990999999</v>
      </c>
      <c r="K13" s="110">
        <v>3386.7893335099998</v>
      </c>
      <c r="L13" s="110">
        <v>4011.95911342</v>
      </c>
      <c r="M13" s="111">
        <v>43.450281562508749</v>
      </c>
      <c r="N13" s="113">
        <v>51.470799016220326</v>
      </c>
    </row>
    <row r="14" spans="1:18" ht="21" customHeight="1"/>
    <row r="15" spans="1:18" ht="29.25" customHeight="1">
      <c r="A15" s="148" t="s">
        <v>191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</row>
    <row r="16" spans="1:18" ht="14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9"/>
      <c r="O16" s="118"/>
    </row>
    <row r="17" spans="1:15" ht="14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9"/>
      <c r="O17" s="118"/>
    </row>
    <row r="18" spans="1:15" ht="14.2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8"/>
    </row>
    <row r="19" spans="1:15" ht="14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9"/>
      <c r="O19" s="118"/>
    </row>
    <row r="20" spans="1:15" ht="14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9"/>
      <c r="O20" s="118"/>
    </row>
    <row r="21" spans="1:15" ht="14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9"/>
      <c r="O21" s="118"/>
    </row>
    <row r="22" spans="1:15" ht="14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9"/>
      <c r="O22" s="118"/>
    </row>
    <row r="23" spans="1:15" ht="14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9"/>
      <c r="O23" s="118"/>
    </row>
    <row r="24" spans="1:15" ht="14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9"/>
      <c r="O24" s="118"/>
    </row>
    <row r="25" spans="1:15" ht="15">
      <c r="A25" s="114"/>
      <c r="B25" s="114"/>
      <c r="C25" s="114"/>
      <c r="D25" s="114"/>
      <c r="E25" s="114"/>
      <c r="F25" s="114"/>
      <c r="G25" s="120">
        <f>G7+H7</f>
        <v>29549.12254787</v>
      </c>
      <c r="H25" s="114"/>
      <c r="I25" s="114"/>
      <c r="J25" s="120">
        <f>J7+K7</f>
        <v>30477.561356899998</v>
      </c>
      <c r="K25" s="114"/>
      <c r="L25" s="120"/>
      <c r="M25" s="120"/>
      <c r="N25" s="121">
        <f>J25/I7*100</f>
        <v>72.351987531150272</v>
      </c>
      <c r="O25" s="114"/>
    </row>
    <row r="26" spans="1:15" ht="15">
      <c r="A26" s="114"/>
      <c r="B26" s="114"/>
      <c r="C26" s="114"/>
      <c r="D26" s="122">
        <f>D7+E7</f>
        <v>928.43880903000002</v>
      </c>
      <c r="E26" s="114"/>
      <c r="F26" s="114"/>
      <c r="G26" s="122">
        <f>G7+H7</f>
        <v>29549.12254787</v>
      </c>
      <c r="H26" s="114"/>
      <c r="I26" s="114"/>
      <c r="J26" s="120">
        <f>J7+K7</f>
        <v>30477.561356899998</v>
      </c>
      <c r="K26" s="114"/>
      <c r="L26" s="120"/>
      <c r="M26" s="120"/>
      <c r="N26" s="121">
        <f>J26/I7*100</f>
        <v>72.351987531150272</v>
      </c>
      <c r="O26" s="114"/>
    </row>
    <row r="27" spans="1:15" ht="15">
      <c r="A27" s="114"/>
      <c r="B27" s="114"/>
      <c r="C27" s="114"/>
      <c r="D27" s="122">
        <f>D8+E8</f>
        <v>85339.528310540001</v>
      </c>
      <c r="E27" s="114"/>
      <c r="F27" s="114"/>
      <c r="G27" s="122">
        <f>G8+H8</f>
        <v>29208.596960030001</v>
      </c>
      <c r="H27" s="114"/>
      <c r="I27" s="114"/>
      <c r="J27" s="120">
        <f>J8+K8</f>
        <v>114548.12527057</v>
      </c>
      <c r="K27" s="114"/>
      <c r="L27" s="120"/>
      <c r="M27" s="120"/>
      <c r="N27" s="121">
        <f>J27/I8*100</f>
        <v>64.385459384570737</v>
      </c>
      <c r="O27" s="114"/>
    </row>
    <row r="28" spans="1:15" ht="15">
      <c r="A28" s="114"/>
      <c r="B28" s="115"/>
      <c r="C28" s="115"/>
      <c r="D28" s="116">
        <f>D7+E7</f>
        <v>928.43880903000002</v>
      </c>
      <c r="E28" s="115"/>
      <c r="F28" s="115"/>
      <c r="G28" s="116">
        <f>G7+H7</f>
        <v>29549.12254787</v>
      </c>
      <c r="H28" s="115"/>
      <c r="I28" s="115"/>
      <c r="J28" s="124">
        <f>J7+K7</f>
        <v>30477.561356899998</v>
      </c>
      <c r="K28" s="115"/>
      <c r="L28" s="124"/>
      <c r="M28" s="124"/>
      <c r="N28" s="123">
        <f>J28/I7*100</f>
        <v>72.351987531150272</v>
      </c>
      <c r="O28" s="115"/>
    </row>
    <row r="29" spans="1:15" ht="15">
      <c r="A29" s="114"/>
      <c r="B29" s="115"/>
      <c r="C29" s="115"/>
      <c r="D29" s="116">
        <f>D8+E8</f>
        <v>85339.528310540001</v>
      </c>
      <c r="E29" s="115"/>
      <c r="F29" s="115"/>
      <c r="G29" s="116">
        <f>G8+H8</f>
        <v>29208.596960030001</v>
      </c>
      <c r="H29" s="115"/>
      <c r="I29" s="115"/>
      <c r="J29" s="124">
        <f>J8+K8</f>
        <v>114548.12527057</v>
      </c>
      <c r="K29" s="115"/>
      <c r="L29" s="124"/>
      <c r="M29" s="124"/>
      <c r="N29" s="123">
        <f>J29/I8*100</f>
        <v>64.385459384570737</v>
      </c>
      <c r="O29" s="115"/>
    </row>
    <row r="30" spans="1:15" ht="15">
      <c r="A30" s="114"/>
      <c r="B30" s="115"/>
      <c r="C30" s="115"/>
      <c r="D30" s="116">
        <f>D11+E11</f>
        <v>27318.898159939999</v>
      </c>
      <c r="E30" s="115"/>
      <c r="F30" s="115"/>
      <c r="G30" s="116">
        <f>G11+H11</f>
        <v>4075.91052739</v>
      </c>
      <c r="H30" s="115"/>
      <c r="I30" s="115"/>
      <c r="J30" s="124">
        <f>J11+K11</f>
        <v>31394.808687330002</v>
      </c>
      <c r="K30" s="115"/>
      <c r="L30" s="124"/>
      <c r="M30" s="124"/>
      <c r="N30" s="123">
        <f>J30/I11*100</f>
        <v>59.929922332848037</v>
      </c>
      <c r="O30" s="115"/>
    </row>
    <row r="31" spans="1:15" ht="15">
      <c r="A31" s="114"/>
      <c r="B31" s="115"/>
      <c r="C31" s="115"/>
      <c r="D31" s="116">
        <f>D9+E9</f>
        <v>1706.39506796</v>
      </c>
      <c r="E31" s="115"/>
      <c r="F31" s="115"/>
      <c r="G31" s="116">
        <f>G9+H9</f>
        <v>2066.6288903200002</v>
      </c>
      <c r="H31" s="115"/>
      <c r="I31" s="115"/>
      <c r="J31" s="124">
        <f>J9+K9</f>
        <v>3773.0239582799995</v>
      </c>
      <c r="K31" s="115"/>
      <c r="L31" s="124"/>
      <c r="M31" s="124"/>
      <c r="N31" s="123">
        <f>J31/I9*100</f>
        <v>60.282294428935209</v>
      </c>
      <c r="O31" s="115"/>
    </row>
    <row r="32" spans="1:15" ht="15">
      <c r="A32" s="114"/>
      <c r="B32" s="115"/>
      <c r="C32" s="115"/>
      <c r="D32" s="116">
        <f>D10+E10</f>
        <v>2940.6817632099996</v>
      </c>
      <c r="E32" s="115"/>
      <c r="F32" s="115"/>
      <c r="G32" s="116">
        <f>G10+H10</f>
        <v>479.31107933999999</v>
      </c>
      <c r="H32" s="115"/>
      <c r="I32" s="115"/>
      <c r="J32" s="124">
        <f>J10+K10</f>
        <v>3419.9928425500002</v>
      </c>
      <c r="K32" s="115"/>
      <c r="L32" s="124"/>
      <c r="M32" s="124"/>
      <c r="N32" s="123">
        <f>J32/I10*100</f>
        <v>59.972572180254289</v>
      </c>
      <c r="O32" s="115"/>
    </row>
    <row r="33" spans="1:15" ht="15">
      <c r="A33" s="114"/>
      <c r="B33" s="115"/>
      <c r="C33" s="115"/>
      <c r="D33" s="116">
        <f>D12+E12</f>
        <v>1033.1060072600001</v>
      </c>
      <c r="E33" s="115"/>
      <c r="F33" s="115"/>
      <c r="G33" s="116">
        <f>G12+H12</f>
        <v>2455.63959041</v>
      </c>
      <c r="H33" s="115"/>
      <c r="I33" s="115"/>
      <c r="J33" s="124">
        <f>J12+K12</f>
        <v>3488.7455976699998</v>
      </c>
      <c r="K33" s="115"/>
      <c r="L33" s="124"/>
      <c r="M33" s="124"/>
      <c r="N33" s="123">
        <f>J33/I12*100</f>
        <v>51.564480470890018</v>
      </c>
      <c r="O33" s="115"/>
    </row>
    <row r="34" spans="1:15" ht="15">
      <c r="A34" s="114"/>
      <c r="B34" s="115"/>
      <c r="C34" s="115"/>
      <c r="D34" s="116">
        <f>D13+E13</f>
        <v>3039.7571336800002</v>
      </c>
      <c r="E34" s="115"/>
      <c r="F34" s="115"/>
      <c r="G34" s="116">
        <f>G13+H13</f>
        <v>972.20197974000007</v>
      </c>
      <c r="H34" s="115"/>
      <c r="I34" s="115"/>
      <c r="J34" s="124">
        <f>J13+K13</f>
        <v>4011.95911342</v>
      </c>
      <c r="K34" s="115"/>
      <c r="L34" s="124"/>
      <c r="M34" s="124"/>
      <c r="N34" s="123">
        <f>J34/I13*100</f>
        <v>51.470799016220326</v>
      </c>
      <c r="O34" s="115"/>
    </row>
    <row r="35" spans="1:15" ht="15">
      <c r="A35" s="114"/>
      <c r="B35" s="115"/>
      <c r="C35" s="115"/>
      <c r="D35" s="116">
        <f>D14+E14</f>
        <v>0</v>
      </c>
      <c r="E35" s="115"/>
      <c r="F35" s="115"/>
      <c r="G35" s="116">
        <f>G14+H14</f>
        <v>0</v>
      </c>
      <c r="H35" s="115"/>
      <c r="I35" s="115"/>
      <c r="J35" s="115"/>
      <c r="K35" s="115"/>
      <c r="L35" s="115"/>
      <c r="M35" s="115"/>
      <c r="N35" s="115"/>
      <c r="O35" s="115"/>
    </row>
    <row r="36" spans="1:15" ht="15">
      <c r="A36" s="114"/>
      <c r="B36" s="115"/>
      <c r="C36" s="115"/>
      <c r="D36" s="115"/>
      <c r="E36" s="115"/>
      <c r="F36" s="115"/>
      <c r="G36" s="116"/>
      <c r="H36" s="115"/>
      <c r="I36" s="115"/>
      <c r="J36" s="115"/>
      <c r="K36" s="115"/>
      <c r="L36" s="115"/>
      <c r="M36" s="115"/>
      <c r="N36" s="115"/>
      <c r="O36" s="115"/>
    </row>
    <row r="37" spans="1:15" ht="15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</row>
    <row r="38" spans="1:15" ht="15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</row>
    <row r="39" spans="1:15" ht="15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</row>
    <row r="40" spans="1:15" ht="15"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</row>
    <row r="41" spans="1:15" ht="15"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</row>
    <row r="42" spans="1:15" ht="15"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</row>
    <row r="43" spans="1:15" ht="15"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</row>
    <row r="44" spans="1:15" ht="15"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</row>
    <row r="45" spans="1:15" ht="15"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</row>
    <row r="46" spans="1:15" ht="15"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</row>
    <row r="47" spans="1:15" ht="15"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</row>
    <row r="48" spans="1:15" ht="15"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</row>
    <row r="49" spans="2:14" ht="15"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</row>
    <row r="50" spans="2:14" ht="15"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</row>
    <row r="51" spans="2:14" ht="15"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M81"/>
  <sheetViews>
    <sheetView zoomScale="80" zoomScaleNormal="80" workbookViewId="0">
      <pane xSplit="3" ySplit="8" topLeftCell="F9" activePane="bottomRight" state="frozen"/>
      <selection pane="topRight" activeCell="D1" sqref="D1"/>
      <selection pane="bottomLeft" activeCell="A9" sqref="A9"/>
      <selection pane="bottomRight" activeCell="K18" sqref="K18"/>
    </sheetView>
  </sheetViews>
  <sheetFormatPr defaultColWidth="9.140625" defaultRowHeight="22.5"/>
  <cols>
    <col min="1" max="1" width="7.28515625" style="24" customWidth="1"/>
    <col min="2" max="2" width="18.42578125" style="24" customWidth="1"/>
    <col min="3" max="3" width="40.5703125" style="24" customWidth="1"/>
    <col min="4" max="4" width="20.7109375" style="219" customWidth="1"/>
    <col min="5" max="5" width="20.140625" style="218" customWidth="1"/>
    <col min="6" max="6" width="10.7109375" style="218" customWidth="1"/>
    <col min="7" max="7" width="20.7109375" style="218" bestFit="1" customWidth="1"/>
    <col min="8" max="8" width="10.7109375" style="218" customWidth="1"/>
    <col min="9" max="9" width="20.140625" style="214" bestFit="1" customWidth="1"/>
    <col min="10" max="10" width="10.7109375" style="218" customWidth="1"/>
    <col min="11" max="11" width="20.7109375" style="25" bestFit="1" customWidth="1"/>
    <col min="12" max="16384" width="9.140625" style="26"/>
  </cols>
  <sheetData>
    <row r="1" spans="1:11" s="125" customFormat="1" ht="30" customHeight="1">
      <c r="A1" s="566" t="s">
        <v>206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</row>
    <row r="2" spans="1:11" s="125" customFormat="1" ht="30" customHeight="1">
      <c r="A2" s="566" t="s">
        <v>128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</row>
    <row r="3" spans="1:11" s="125" customFormat="1" ht="30" customHeight="1">
      <c r="A3" s="522" t="s">
        <v>592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</row>
    <row r="4" spans="1:11" s="125" customFormat="1" ht="30" customHeight="1">
      <c r="A4" s="567" t="s">
        <v>107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</row>
    <row r="5" spans="1:11" s="126" customFormat="1" ht="27.95" customHeight="1">
      <c r="A5" s="549" t="s">
        <v>108</v>
      </c>
      <c r="B5" s="530" t="s">
        <v>70</v>
      </c>
      <c r="C5" s="553" t="s">
        <v>71</v>
      </c>
      <c r="D5" s="556" t="s">
        <v>147</v>
      </c>
      <c r="E5" s="563" t="s">
        <v>141</v>
      </c>
      <c r="F5" s="564"/>
      <c r="G5" s="564"/>
      <c r="H5" s="564"/>
      <c r="I5" s="564"/>
      <c r="J5" s="565"/>
      <c r="K5" s="556" t="s">
        <v>4</v>
      </c>
    </row>
    <row r="6" spans="1:11" s="126" customFormat="1" ht="27.95" customHeight="1">
      <c r="A6" s="550"/>
      <c r="B6" s="552"/>
      <c r="C6" s="554"/>
      <c r="D6" s="557"/>
      <c r="E6" s="559" t="s">
        <v>109</v>
      </c>
      <c r="F6" s="560"/>
      <c r="G6" s="561" t="s">
        <v>83</v>
      </c>
      <c r="H6" s="562"/>
      <c r="I6" s="559" t="s">
        <v>218</v>
      </c>
      <c r="J6" s="560"/>
      <c r="K6" s="557"/>
    </row>
    <row r="7" spans="1:11" s="126" customFormat="1" ht="27.95" customHeight="1">
      <c r="A7" s="551"/>
      <c r="B7" s="531"/>
      <c r="C7" s="555"/>
      <c r="D7" s="558"/>
      <c r="E7" s="190" t="s">
        <v>106</v>
      </c>
      <c r="F7" s="190" t="s">
        <v>7</v>
      </c>
      <c r="G7" s="190" t="s">
        <v>106</v>
      </c>
      <c r="H7" s="191" t="s">
        <v>7</v>
      </c>
      <c r="I7" s="190" t="s">
        <v>106</v>
      </c>
      <c r="J7" s="191" t="s">
        <v>7</v>
      </c>
      <c r="K7" s="558"/>
    </row>
    <row r="8" spans="1:11" s="127" customFormat="1" ht="27.95" customHeight="1" thickBot="1">
      <c r="A8" s="546" t="s">
        <v>11</v>
      </c>
      <c r="B8" s="547"/>
      <c r="C8" s="548"/>
      <c r="D8" s="192">
        <v>693825139.15999997</v>
      </c>
      <c r="E8" s="192">
        <v>260870348.32999998</v>
      </c>
      <c r="F8" s="193">
        <v>37.598860808910793</v>
      </c>
      <c r="G8" s="192">
        <v>277711655</v>
      </c>
      <c r="H8" s="194">
        <v>40.026173646031317</v>
      </c>
      <c r="I8" s="192">
        <v>538582003.33000004</v>
      </c>
      <c r="J8" s="193">
        <v>77.625034454942124</v>
      </c>
      <c r="K8" s="192">
        <v>155243135.83000001</v>
      </c>
    </row>
    <row r="9" spans="1:11" s="126" customFormat="1" ht="27.95" customHeight="1" thickTop="1">
      <c r="A9" s="128">
        <v>1</v>
      </c>
      <c r="B9" s="658">
        <f>[3]ส่วนกลาง!B13</f>
        <v>1500400004</v>
      </c>
      <c r="C9" s="659" t="s">
        <v>149</v>
      </c>
      <c r="D9" s="195">
        <v>494516</v>
      </c>
      <c r="E9" s="196">
        <v>471226</v>
      </c>
      <c r="F9" s="660">
        <v>95.290344498459106</v>
      </c>
      <c r="G9" s="197">
        <v>0</v>
      </c>
      <c r="H9" s="660">
        <v>0</v>
      </c>
      <c r="I9" s="198">
        <v>471226</v>
      </c>
      <c r="J9" s="197">
        <v>95.290344498459106</v>
      </c>
      <c r="K9" s="199">
        <v>23290</v>
      </c>
    </row>
    <row r="10" spans="1:11" s="126" customFormat="1" ht="27.95" customHeight="1">
      <c r="A10" s="129">
        <v>2</v>
      </c>
      <c r="B10" s="129">
        <f>[3]ส่วนกลาง!B10</f>
        <v>1500400002</v>
      </c>
      <c r="C10" s="132" t="s">
        <v>110</v>
      </c>
      <c r="D10" s="200">
        <v>1216421.5</v>
      </c>
      <c r="E10" s="201">
        <v>1138121.5</v>
      </c>
      <c r="F10" s="202">
        <v>93.563086479481001</v>
      </c>
      <c r="G10" s="203">
        <v>0</v>
      </c>
      <c r="H10" s="203">
        <v>0</v>
      </c>
      <c r="I10" s="204">
        <v>1138121.5</v>
      </c>
      <c r="J10" s="202">
        <v>93.563086479481001</v>
      </c>
      <c r="K10" s="205">
        <v>78300</v>
      </c>
    </row>
    <row r="11" spans="1:11" s="126" customFormat="1" ht="27.95" customHeight="1">
      <c r="A11" s="131">
        <v>3</v>
      </c>
      <c r="B11" s="131">
        <f>[3]ส่วนกลาง!B22</f>
        <v>1500400125</v>
      </c>
      <c r="C11" s="661" t="s">
        <v>132</v>
      </c>
      <c r="D11" s="200">
        <v>1688267.08</v>
      </c>
      <c r="E11" s="201">
        <v>1535506.08</v>
      </c>
      <c r="F11" s="202">
        <v>90.951609386353724</v>
      </c>
      <c r="G11" s="203">
        <v>0</v>
      </c>
      <c r="H11" s="203">
        <v>0</v>
      </c>
      <c r="I11" s="204">
        <v>1535506.08</v>
      </c>
      <c r="J11" s="202">
        <v>90.951609386353724</v>
      </c>
      <c r="K11" s="205">
        <v>152761</v>
      </c>
    </row>
    <row r="12" spans="1:11" s="126" customFormat="1" ht="27.95" customHeight="1">
      <c r="A12" s="129">
        <v>4</v>
      </c>
      <c r="B12" s="129">
        <f>[3]ส่วนกลาง!B18</f>
        <v>1500400010</v>
      </c>
      <c r="C12" s="130" t="s">
        <v>116</v>
      </c>
      <c r="D12" s="200">
        <v>591955109.66999996</v>
      </c>
      <c r="E12" s="201">
        <v>227834648.66999999</v>
      </c>
      <c r="F12" s="203">
        <v>38.488501061678825</v>
      </c>
      <c r="G12" s="203">
        <v>262992153</v>
      </c>
      <c r="H12" s="203">
        <v>44.427719045555918</v>
      </c>
      <c r="I12" s="204">
        <v>490826801.66999996</v>
      </c>
      <c r="J12" s="202">
        <v>82.916220107234736</v>
      </c>
      <c r="K12" s="205">
        <v>101128308</v>
      </c>
    </row>
    <row r="13" spans="1:11" s="126" customFormat="1" ht="27.95" customHeight="1">
      <c r="A13" s="131">
        <v>5</v>
      </c>
      <c r="B13" s="129">
        <f>[3]ส่วนกลาง!B11</f>
        <v>1500400003</v>
      </c>
      <c r="C13" s="132" t="s">
        <v>112</v>
      </c>
      <c r="D13" s="200">
        <v>4680030.78</v>
      </c>
      <c r="E13" s="201">
        <v>3848404.91</v>
      </c>
      <c r="F13" s="203">
        <v>82.230333322722288</v>
      </c>
      <c r="G13" s="203">
        <v>0</v>
      </c>
      <c r="H13" s="203">
        <v>0</v>
      </c>
      <c r="I13" s="204">
        <v>3848404.91</v>
      </c>
      <c r="J13" s="202">
        <v>82.230333322722288</v>
      </c>
      <c r="K13" s="205">
        <v>831625.87000000011</v>
      </c>
    </row>
    <row r="14" spans="1:11" s="126" customFormat="1" ht="27.95" customHeight="1">
      <c r="A14" s="129">
        <v>6</v>
      </c>
      <c r="B14" s="129">
        <f>[3]ส่วนกลาง!B12</f>
        <v>1500400004</v>
      </c>
      <c r="C14" s="132" t="s">
        <v>111</v>
      </c>
      <c r="D14" s="200">
        <v>3955862.6199999996</v>
      </c>
      <c r="E14" s="201">
        <v>2942016.7199999997</v>
      </c>
      <c r="F14" s="203">
        <v>74.371053866375178</v>
      </c>
      <c r="G14" s="203">
        <v>0</v>
      </c>
      <c r="H14" s="203">
        <v>0</v>
      </c>
      <c r="I14" s="204">
        <v>2942016.7199999997</v>
      </c>
      <c r="J14" s="202">
        <v>74.371053866375178</v>
      </c>
      <c r="K14" s="205">
        <v>1013845.8999999999</v>
      </c>
    </row>
    <row r="15" spans="1:11" s="126" customFormat="1" ht="27.95" customHeight="1">
      <c r="A15" s="131">
        <v>7</v>
      </c>
      <c r="B15" s="129">
        <f>[3]ส่วนกลาง!B17</f>
        <v>1500400009</v>
      </c>
      <c r="C15" s="130" t="s">
        <v>154</v>
      </c>
      <c r="D15" s="200">
        <v>13504471.09</v>
      </c>
      <c r="E15" s="201">
        <v>7365133.9700000007</v>
      </c>
      <c r="F15" s="203">
        <v>54.538485224007403</v>
      </c>
      <c r="G15" s="203">
        <v>1297040</v>
      </c>
      <c r="H15" s="203">
        <v>9.6045227640233328</v>
      </c>
      <c r="I15" s="204">
        <v>8662173.9700000007</v>
      </c>
      <c r="J15" s="202">
        <v>64.143007988030732</v>
      </c>
      <c r="K15" s="205">
        <v>4842297.1199999992</v>
      </c>
    </row>
    <row r="16" spans="1:11" s="126" customFormat="1" ht="27.95" customHeight="1">
      <c r="A16" s="129">
        <v>8</v>
      </c>
      <c r="B16" s="133">
        <f>[3]ส่วนกลาง!B16</f>
        <v>1500400008</v>
      </c>
      <c r="C16" s="134" t="s">
        <v>119</v>
      </c>
      <c r="D16" s="200">
        <v>9791679.3399999999</v>
      </c>
      <c r="E16" s="201">
        <v>4632227.34</v>
      </c>
      <c r="F16" s="206">
        <v>47.307792454731263</v>
      </c>
      <c r="G16" s="203">
        <v>56052</v>
      </c>
      <c r="H16" s="206">
        <v>0.57244521653218272</v>
      </c>
      <c r="I16" s="204">
        <v>4688279.34</v>
      </c>
      <c r="J16" s="202">
        <v>47.880237671263444</v>
      </c>
      <c r="K16" s="205">
        <v>5103400</v>
      </c>
    </row>
    <row r="17" spans="1:11" s="126" customFormat="1" ht="27.95" customHeight="1">
      <c r="A17" s="131">
        <v>9</v>
      </c>
      <c r="B17" s="129">
        <f>[3]ส่วนกลาง!B19</f>
        <v>1500400011</v>
      </c>
      <c r="C17" s="132" t="s">
        <v>118</v>
      </c>
      <c r="D17" s="200">
        <v>6403616.1600000001</v>
      </c>
      <c r="E17" s="201">
        <v>2980128.7</v>
      </c>
      <c r="F17" s="203">
        <v>46.538215682184173</v>
      </c>
      <c r="G17" s="203">
        <v>50560</v>
      </c>
      <c r="H17" s="203">
        <v>0.78955388231764334</v>
      </c>
      <c r="I17" s="204">
        <v>3030688.7</v>
      </c>
      <c r="J17" s="202">
        <v>47.327769564501814</v>
      </c>
      <c r="K17" s="205">
        <v>3372927.46</v>
      </c>
    </row>
    <row r="18" spans="1:11" s="126" customFormat="1" ht="27.95" customHeight="1">
      <c r="A18" s="129">
        <v>10</v>
      </c>
      <c r="B18" s="129">
        <f>[3]ส่วนกลาง!B14</f>
        <v>1500400006</v>
      </c>
      <c r="C18" s="130" t="s">
        <v>113</v>
      </c>
      <c r="D18" s="200">
        <v>31557338.300000001</v>
      </c>
      <c r="E18" s="201">
        <v>1089508.8500000001</v>
      </c>
      <c r="F18" s="203">
        <v>3.4524738418765821</v>
      </c>
      <c r="G18" s="203">
        <v>13250000</v>
      </c>
      <c r="H18" s="203">
        <v>41.98706454276595</v>
      </c>
      <c r="I18" s="204">
        <v>14339508.85</v>
      </c>
      <c r="J18" s="202">
        <v>45.439538384642532</v>
      </c>
      <c r="K18" s="205">
        <v>17217829.450000003</v>
      </c>
    </row>
    <row r="19" spans="1:11" s="126" customFormat="1" ht="27.95" customHeight="1">
      <c r="A19" s="131">
        <v>11</v>
      </c>
      <c r="B19" s="129">
        <f>[3]ส่วนกลาง!B20</f>
        <v>1500400111</v>
      </c>
      <c r="C19" s="132" t="s">
        <v>115</v>
      </c>
      <c r="D19" s="200">
        <v>8725841.2400000002</v>
      </c>
      <c r="E19" s="201">
        <v>3908971.2399999998</v>
      </c>
      <c r="F19" s="203">
        <v>44.797643373121922</v>
      </c>
      <c r="G19" s="203">
        <v>0</v>
      </c>
      <c r="H19" s="203">
        <v>0</v>
      </c>
      <c r="I19" s="204">
        <v>3908971.2399999998</v>
      </c>
      <c r="J19" s="202">
        <v>44.797643373121922</v>
      </c>
      <c r="K19" s="205">
        <v>4816870</v>
      </c>
    </row>
    <row r="20" spans="1:11" s="126" customFormat="1" ht="27.95" customHeight="1">
      <c r="A20" s="129">
        <v>12</v>
      </c>
      <c r="B20" s="129">
        <f>[3]ส่วนกลาง!B9</f>
        <v>1500400001</v>
      </c>
      <c r="C20" s="132" t="s">
        <v>114</v>
      </c>
      <c r="D20" s="200">
        <v>391166</v>
      </c>
      <c r="E20" s="207">
        <v>173736</v>
      </c>
      <c r="F20" s="203">
        <v>44.414903135753107</v>
      </c>
      <c r="G20" s="203">
        <v>0</v>
      </c>
      <c r="H20" s="203">
        <v>0</v>
      </c>
      <c r="I20" s="204">
        <v>173736</v>
      </c>
      <c r="J20" s="202">
        <v>44.414903135753107</v>
      </c>
      <c r="K20" s="205">
        <v>217430</v>
      </c>
    </row>
    <row r="21" spans="1:11" s="126" customFormat="1" ht="27.95" customHeight="1">
      <c r="A21" s="131">
        <v>13</v>
      </c>
      <c r="B21" s="129">
        <f>[3]ส่วนกลาง!B15</f>
        <v>1500400007</v>
      </c>
      <c r="C21" s="132" t="s">
        <v>117</v>
      </c>
      <c r="D21" s="200">
        <v>15549111</v>
      </c>
      <c r="E21" s="201">
        <v>2413202.91</v>
      </c>
      <c r="F21" s="203">
        <v>15.51987705277813</v>
      </c>
      <c r="G21" s="203">
        <v>65850</v>
      </c>
      <c r="H21" s="203">
        <v>0.42349688030396077</v>
      </c>
      <c r="I21" s="204">
        <v>2479052.91</v>
      </c>
      <c r="J21" s="202">
        <v>15.943373933082091</v>
      </c>
      <c r="K21" s="205">
        <v>13070058.09</v>
      </c>
    </row>
    <row r="22" spans="1:11" s="126" customFormat="1" ht="27.95" customHeight="1">
      <c r="A22" s="129">
        <v>14</v>
      </c>
      <c r="B22" s="470">
        <f>[3]ส่วนกลาง!B21</f>
        <v>1500400112</v>
      </c>
      <c r="C22" s="471" t="s">
        <v>82</v>
      </c>
      <c r="D22" s="200">
        <v>3911708.38</v>
      </c>
      <c r="E22" s="201">
        <v>537515.44000000006</v>
      </c>
      <c r="F22" s="472">
        <v>13.741194071322875</v>
      </c>
      <c r="G22" s="203">
        <v>0</v>
      </c>
      <c r="H22" s="206">
        <v>0</v>
      </c>
      <c r="I22" s="204">
        <v>537515.44000000006</v>
      </c>
      <c r="J22" s="202">
        <v>13.741194071322875</v>
      </c>
      <c r="K22" s="205">
        <v>3374192.94</v>
      </c>
    </row>
    <row r="23" spans="1:11" s="126" customFormat="1" ht="27.95" customHeight="1">
      <c r="A23" s="27"/>
      <c r="B23" s="27"/>
      <c r="C23" s="135"/>
      <c r="D23" s="208"/>
      <c r="E23" s="209"/>
      <c r="F23" s="210"/>
      <c r="G23" s="210"/>
      <c r="H23" s="211"/>
      <c r="I23" s="212"/>
      <c r="J23" s="210"/>
      <c r="K23" s="27"/>
    </row>
    <row r="24" spans="1:11" s="3" customFormat="1" ht="26.1" customHeight="1">
      <c r="A24" s="24"/>
      <c r="B24" s="24"/>
      <c r="C24" s="28"/>
      <c r="D24" s="213"/>
      <c r="E24" s="4"/>
      <c r="F24" s="214"/>
      <c r="G24" s="214"/>
      <c r="H24" s="214"/>
      <c r="I24" s="214"/>
      <c r="J24" s="215"/>
      <c r="K24" s="25"/>
    </row>
    <row r="25" spans="1:11" s="3" customFormat="1" ht="26.1" customHeight="1">
      <c r="A25" s="29"/>
      <c r="B25" s="4"/>
      <c r="C25" s="4"/>
      <c r="D25" s="4"/>
      <c r="E25" s="4"/>
      <c r="F25" s="216"/>
      <c r="G25" s="4"/>
      <c r="H25" s="216"/>
      <c r="I25" s="4"/>
      <c r="J25" s="216"/>
      <c r="K25" s="4"/>
    </row>
    <row r="26" spans="1:11" s="3" customFormat="1" ht="26.1" customHeight="1">
      <c r="A26" s="4"/>
      <c r="B26" s="4"/>
      <c r="C26" s="4"/>
      <c r="D26" s="4"/>
      <c r="E26" s="217"/>
      <c r="F26" s="216"/>
      <c r="G26" s="4"/>
      <c r="H26" s="216"/>
      <c r="I26" s="4"/>
      <c r="J26" s="216"/>
      <c r="K26" s="4"/>
    </row>
    <row r="27" spans="1:11" s="3" customFormat="1" ht="26.1" customHeight="1">
      <c r="A27" s="24"/>
      <c r="B27" s="24"/>
      <c r="C27" s="30"/>
      <c r="D27" s="213"/>
      <c r="E27" s="217"/>
      <c r="F27" s="218"/>
      <c r="G27" s="218"/>
      <c r="H27" s="218"/>
      <c r="I27" s="214"/>
      <c r="J27" s="218"/>
      <c r="K27" s="25"/>
    </row>
    <row r="28" spans="1:11" s="3" customFormat="1" ht="26.1" customHeight="1">
      <c r="A28" s="24"/>
      <c r="B28" s="24"/>
      <c r="C28" s="28"/>
      <c r="D28" s="213"/>
      <c r="E28" s="218"/>
      <c r="F28" s="218"/>
      <c r="G28" s="218"/>
      <c r="H28" s="218"/>
      <c r="I28" s="214"/>
      <c r="J28" s="218"/>
      <c r="K28" s="25"/>
    </row>
    <row r="29" spans="1:11" s="3" customFormat="1" ht="26.1" customHeight="1">
      <c r="A29" s="24"/>
      <c r="B29" s="24"/>
      <c r="C29" s="24"/>
      <c r="D29" s="219"/>
      <c r="E29" s="218"/>
      <c r="F29" s="218"/>
      <c r="G29" s="218"/>
      <c r="H29" s="218"/>
      <c r="I29" s="214"/>
      <c r="J29" s="218"/>
      <c r="K29" s="25"/>
    </row>
    <row r="30" spans="1:11" s="3" customFormat="1" ht="26.1" customHeight="1">
      <c r="A30" s="24"/>
      <c r="B30" s="24"/>
      <c r="C30" s="24"/>
      <c r="D30" s="219"/>
      <c r="E30" s="218"/>
      <c r="F30" s="218"/>
      <c r="G30" s="218"/>
      <c r="H30" s="218"/>
      <c r="I30" s="214"/>
      <c r="J30" s="218"/>
      <c r="K30" s="25"/>
    </row>
    <row r="31" spans="1:11" s="3" customFormat="1" ht="26.1" customHeight="1">
      <c r="A31" s="24"/>
      <c r="B31" s="24"/>
      <c r="C31" s="24"/>
      <c r="D31" s="219"/>
      <c r="E31" s="218"/>
      <c r="F31" s="218"/>
      <c r="G31" s="218"/>
      <c r="H31" s="218"/>
      <c r="I31" s="214"/>
      <c r="J31" s="218"/>
      <c r="K31" s="25"/>
    </row>
    <row r="32" spans="1:11" s="3" customFormat="1" ht="26.1" customHeight="1">
      <c r="A32" s="24"/>
      <c r="B32" s="24"/>
      <c r="C32" s="24"/>
      <c r="D32" s="219"/>
      <c r="E32" s="218"/>
      <c r="F32" s="218"/>
      <c r="G32" s="218"/>
      <c r="H32" s="218"/>
      <c r="I32" s="214"/>
      <c r="J32" s="218"/>
      <c r="K32" s="25"/>
    </row>
    <row r="33" spans="1:11" s="3" customFormat="1" ht="26.1" customHeight="1">
      <c r="A33" s="24"/>
      <c r="B33" s="24"/>
      <c r="C33" s="24"/>
      <c r="D33" s="219"/>
      <c r="E33" s="218"/>
      <c r="F33" s="218"/>
      <c r="G33" s="218"/>
      <c r="H33" s="218"/>
      <c r="I33" s="214"/>
      <c r="J33" s="218"/>
      <c r="K33" s="25"/>
    </row>
    <row r="34" spans="1:11" s="3" customFormat="1" ht="26.1" customHeight="1">
      <c r="A34" s="24"/>
      <c r="B34" s="24"/>
      <c r="C34" s="24"/>
      <c r="D34" s="219"/>
      <c r="E34" s="218"/>
      <c r="F34" s="218"/>
      <c r="G34" s="218"/>
      <c r="H34" s="218"/>
      <c r="I34" s="214"/>
      <c r="J34" s="218"/>
      <c r="K34" s="25"/>
    </row>
    <row r="35" spans="1:11" s="3" customFormat="1" ht="26.1" customHeight="1">
      <c r="A35" s="24"/>
      <c r="B35" s="24"/>
      <c r="C35" s="24"/>
      <c r="D35" s="219"/>
      <c r="E35" s="218"/>
      <c r="F35" s="218"/>
      <c r="G35" s="218"/>
      <c r="H35" s="218"/>
      <c r="I35" s="214"/>
      <c r="J35" s="218"/>
      <c r="K35" s="25"/>
    </row>
    <row r="36" spans="1:11" s="3" customFormat="1" ht="26.1" customHeight="1">
      <c r="A36" s="24"/>
      <c r="B36" s="24"/>
      <c r="C36" s="24"/>
      <c r="D36" s="219"/>
      <c r="E36" s="218"/>
      <c r="F36" s="218"/>
      <c r="G36" s="218"/>
      <c r="H36" s="218"/>
      <c r="I36" s="214"/>
      <c r="J36" s="218"/>
      <c r="K36" s="25"/>
    </row>
    <row r="37" spans="1:11" s="3" customFormat="1" ht="26.1" customHeight="1">
      <c r="A37" s="24"/>
      <c r="B37" s="24"/>
      <c r="C37" s="24"/>
      <c r="D37" s="219"/>
      <c r="E37" s="218"/>
      <c r="F37" s="218"/>
      <c r="G37" s="218"/>
      <c r="H37" s="218"/>
      <c r="I37" s="214"/>
      <c r="J37" s="218"/>
      <c r="K37" s="25"/>
    </row>
    <row r="38" spans="1:11" s="3" customFormat="1" ht="26.1" customHeight="1">
      <c r="A38" s="24"/>
      <c r="B38" s="24"/>
      <c r="C38" s="24"/>
      <c r="D38" s="219"/>
      <c r="E38" s="218"/>
      <c r="F38" s="218"/>
      <c r="G38" s="218"/>
      <c r="H38" s="218"/>
      <c r="I38" s="214"/>
      <c r="J38" s="218"/>
      <c r="K38" s="25"/>
    </row>
    <row r="39" spans="1:11" s="3" customFormat="1" ht="26.1" customHeight="1">
      <c r="A39" s="24"/>
      <c r="B39" s="24"/>
      <c r="C39" s="24"/>
      <c r="D39" s="219"/>
      <c r="E39" s="218"/>
      <c r="F39" s="218"/>
      <c r="G39" s="218"/>
      <c r="H39" s="218"/>
      <c r="I39" s="214"/>
      <c r="J39" s="218"/>
      <c r="K39" s="25"/>
    </row>
    <row r="40" spans="1:11" s="3" customFormat="1" ht="26.1" customHeight="1">
      <c r="A40" s="24"/>
      <c r="B40" s="24"/>
      <c r="C40" s="24"/>
      <c r="D40" s="219"/>
      <c r="E40" s="218"/>
      <c r="F40" s="218"/>
      <c r="G40" s="218"/>
      <c r="H40" s="218"/>
      <c r="I40" s="214"/>
      <c r="J40" s="218"/>
      <c r="K40" s="25"/>
    </row>
    <row r="41" spans="1:11" s="3" customFormat="1" ht="26.1" customHeight="1">
      <c r="A41" s="24"/>
      <c r="B41" s="24"/>
      <c r="C41" s="24"/>
      <c r="D41" s="219"/>
      <c r="E41" s="218"/>
      <c r="F41" s="218"/>
      <c r="G41" s="218"/>
      <c r="H41" s="218"/>
      <c r="I41" s="214"/>
      <c r="J41" s="218"/>
      <c r="K41" s="25"/>
    </row>
    <row r="42" spans="1:11" s="3" customFormat="1" ht="26.1" customHeight="1">
      <c r="A42" s="24"/>
      <c r="B42" s="24"/>
      <c r="C42" s="24"/>
      <c r="D42" s="219"/>
      <c r="E42" s="218"/>
      <c r="F42" s="218"/>
      <c r="G42" s="218"/>
      <c r="H42" s="218"/>
      <c r="I42" s="214"/>
      <c r="J42" s="218"/>
      <c r="K42" s="25"/>
    </row>
    <row r="43" spans="1:11" s="3" customFormat="1" ht="26.1" customHeight="1">
      <c r="A43" s="24"/>
      <c r="B43" s="24"/>
      <c r="C43" s="24"/>
      <c r="D43" s="219"/>
      <c r="E43" s="218"/>
      <c r="F43" s="218"/>
      <c r="G43" s="218"/>
      <c r="H43" s="218"/>
      <c r="I43" s="214"/>
      <c r="J43" s="218"/>
      <c r="K43" s="25"/>
    </row>
    <row r="44" spans="1:11" s="3" customFormat="1" ht="26.1" customHeight="1">
      <c r="A44" s="24"/>
      <c r="B44" s="24"/>
      <c r="C44" s="24"/>
      <c r="D44" s="219"/>
      <c r="E44" s="218"/>
      <c r="F44" s="218"/>
      <c r="G44" s="218"/>
      <c r="H44" s="218"/>
      <c r="I44" s="214"/>
      <c r="J44" s="218"/>
      <c r="K44" s="25"/>
    </row>
    <row r="45" spans="1:11" s="3" customFormat="1" ht="26.1" customHeight="1">
      <c r="A45" s="24"/>
      <c r="B45" s="24"/>
      <c r="C45" s="24"/>
      <c r="D45" s="219"/>
      <c r="E45" s="218"/>
      <c r="F45" s="218"/>
      <c r="G45" s="218"/>
      <c r="H45" s="218"/>
      <c r="I45" s="214"/>
      <c r="J45" s="218"/>
      <c r="K45" s="25"/>
    </row>
    <row r="46" spans="1:11" s="3" customFormat="1" ht="26.1" customHeight="1">
      <c r="A46" s="24"/>
      <c r="B46" s="24"/>
      <c r="C46" s="24"/>
      <c r="D46" s="219"/>
      <c r="E46" s="218"/>
      <c r="F46" s="218"/>
      <c r="G46" s="218"/>
      <c r="H46" s="218"/>
      <c r="I46" s="214"/>
      <c r="J46" s="218"/>
      <c r="K46" s="25"/>
    </row>
    <row r="47" spans="1:11" s="3" customFormat="1" ht="26.1" customHeight="1">
      <c r="A47" s="24"/>
      <c r="B47" s="24"/>
      <c r="C47" s="24"/>
      <c r="D47" s="219"/>
      <c r="E47" s="218"/>
      <c r="F47" s="218"/>
      <c r="G47" s="218"/>
      <c r="H47" s="218"/>
      <c r="I47" s="214"/>
      <c r="J47" s="218"/>
      <c r="K47" s="25"/>
    </row>
    <row r="48" spans="1:11" s="3" customFormat="1" ht="26.1" customHeight="1">
      <c r="A48" s="24"/>
      <c r="B48" s="24"/>
      <c r="C48" s="24"/>
      <c r="D48" s="219"/>
      <c r="E48" s="218"/>
      <c r="F48" s="218"/>
      <c r="G48" s="218"/>
      <c r="H48" s="218"/>
      <c r="I48" s="214"/>
      <c r="J48" s="218"/>
      <c r="K48" s="25"/>
    </row>
    <row r="49" spans="1:11" s="3" customFormat="1" ht="26.1" customHeight="1">
      <c r="A49" s="24"/>
      <c r="B49" s="24"/>
      <c r="C49" s="24"/>
      <c r="D49" s="219"/>
      <c r="E49" s="218"/>
      <c r="F49" s="218"/>
      <c r="G49" s="218"/>
      <c r="H49" s="218"/>
      <c r="I49" s="214"/>
      <c r="J49" s="218"/>
      <c r="K49" s="25"/>
    </row>
    <row r="50" spans="1:11" s="3" customFormat="1" ht="26.1" customHeight="1">
      <c r="A50" s="24"/>
      <c r="B50" s="24"/>
      <c r="C50" s="24"/>
      <c r="D50" s="219"/>
      <c r="E50" s="218"/>
      <c r="F50" s="218"/>
      <c r="G50" s="218"/>
      <c r="H50" s="218"/>
      <c r="I50" s="214"/>
      <c r="J50" s="218"/>
      <c r="K50" s="25"/>
    </row>
    <row r="51" spans="1:11" s="3" customFormat="1" ht="26.1" customHeight="1">
      <c r="A51" s="24"/>
      <c r="B51" s="24"/>
      <c r="C51" s="24"/>
      <c r="D51" s="219"/>
      <c r="E51" s="218"/>
      <c r="F51" s="218"/>
      <c r="G51" s="218"/>
      <c r="H51" s="218"/>
      <c r="I51" s="214"/>
      <c r="J51" s="218"/>
      <c r="K51" s="25"/>
    </row>
    <row r="52" spans="1:11" s="3" customFormat="1" ht="26.1" customHeight="1">
      <c r="A52" s="24"/>
      <c r="B52" s="24"/>
      <c r="C52" s="24"/>
      <c r="D52" s="219"/>
      <c r="E52" s="218"/>
      <c r="F52" s="218"/>
      <c r="G52" s="218"/>
      <c r="H52" s="218"/>
      <c r="I52" s="214"/>
      <c r="J52" s="218"/>
      <c r="K52" s="25"/>
    </row>
    <row r="53" spans="1:11" s="3" customFormat="1" ht="26.1" customHeight="1">
      <c r="A53" s="24"/>
      <c r="B53" s="24"/>
      <c r="C53" s="24"/>
      <c r="D53" s="219"/>
      <c r="E53" s="218"/>
      <c r="F53" s="218"/>
      <c r="G53" s="218"/>
      <c r="H53" s="218"/>
      <c r="I53" s="214"/>
      <c r="J53" s="218"/>
      <c r="K53" s="25"/>
    </row>
    <row r="54" spans="1:11" s="3" customFormat="1" ht="26.1" customHeight="1">
      <c r="A54" s="24"/>
      <c r="B54" s="24"/>
      <c r="C54" s="24"/>
      <c r="D54" s="219"/>
      <c r="E54" s="218"/>
      <c r="F54" s="218"/>
      <c r="G54" s="218"/>
      <c r="H54" s="218"/>
      <c r="I54" s="214"/>
      <c r="J54" s="218"/>
      <c r="K54" s="25"/>
    </row>
    <row r="55" spans="1:11" s="3" customFormat="1" ht="26.1" customHeight="1">
      <c r="A55" s="24"/>
      <c r="B55" s="24"/>
      <c r="C55" s="24"/>
      <c r="D55" s="219"/>
      <c r="E55" s="218"/>
      <c r="F55" s="218"/>
      <c r="G55" s="218"/>
      <c r="H55" s="218"/>
      <c r="I55" s="214"/>
      <c r="J55" s="218"/>
      <c r="K55" s="25"/>
    </row>
    <row r="56" spans="1:11" s="3" customFormat="1" ht="26.1" customHeight="1">
      <c r="A56" s="24"/>
      <c r="B56" s="24"/>
      <c r="C56" s="24"/>
      <c r="D56" s="219"/>
      <c r="E56" s="218"/>
      <c r="F56" s="218"/>
      <c r="G56" s="218"/>
      <c r="H56" s="218"/>
      <c r="I56" s="214"/>
      <c r="J56" s="218"/>
      <c r="K56" s="25"/>
    </row>
    <row r="57" spans="1:11" s="3" customFormat="1" ht="26.1" customHeight="1">
      <c r="A57" s="24"/>
      <c r="B57" s="24"/>
      <c r="C57" s="24"/>
      <c r="D57" s="219"/>
      <c r="E57" s="218"/>
      <c r="F57" s="218"/>
      <c r="G57" s="218"/>
      <c r="H57" s="218"/>
      <c r="I57" s="214"/>
      <c r="J57" s="218"/>
      <c r="K57" s="25"/>
    </row>
    <row r="58" spans="1:11" s="3" customFormat="1" ht="26.1" customHeight="1">
      <c r="A58" s="24"/>
      <c r="B58" s="24"/>
      <c r="C58" s="24"/>
      <c r="D58" s="219"/>
      <c r="E58" s="218"/>
      <c r="F58" s="218"/>
      <c r="G58" s="218"/>
      <c r="H58" s="218"/>
      <c r="I58" s="214"/>
      <c r="J58" s="218"/>
      <c r="K58" s="25"/>
    </row>
    <row r="59" spans="1:11" s="3" customFormat="1" ht="26.1" customHeight="1">
      <c r="A59" s="24"/>
      <c r="B59" s="24"/>
      <c r="C59" s="24"/>
      <c r="D59" s="219"/>
      <c r="E59" s="218"/>
      <c r="F59" s="218"/>
      <c r="G59" s="218"/>
      <c r="H59" s="218"/>
      <c r="I59" s="214"/>
      <c r="J59" s="218"/>
      <c r="K59" s="25"/>
    </row>
    <row r="60" spans="1:11" s="3" customFormat="1" ht="26.1" customHeight="1">
      <c r="A60" s="24"/>
      <c r="B60" s="24"/>
      <c r="C60" s="24"/>
      <c r="D60" s="219"/>
      <c r="E60" s="218"/>
      <c r="F60" s="218"/>
      <c r="G60" s="218"/>
      <c r="H60" s="218"/>
      <c r="I60" s="214"/>
      <c r="J60" s="218"/>
      <c r="K60" s="25"/>
    </row>
    <row r="61" spans="1:11" s="3" customFormat="1" ht="26.1" customHeight="1">
      <c r="A61" s="24"/>
      <c r="B61" s="24"/>
      <c r="C61" s="24"/>
      <c r="D61" s="219"/>
      <c r="E61" s="218"/>
      <c r="F61" s="218"/>
      <c r="G61" s="218"/>
      <c r="H61" s="218"/>
      <c r="I61" s="214"/>
      <c r="J61" s="218"/>
      <c r="K61" s="25"/>
    </row>
    <row r="62" spans="1:11" s="3" customFormat="1" ht="26.1" customHeight="1">
      <c r="A62" s="24"/>
      <c r="B62" s="24"/>
      <c r="C62" s="24"/>
      <c r="D62" s="219"/>
      <c r="E62" s="218"/>
      <c r="F62" s="218"/>
      <c r="G62" s="218"/>
      <c r="H62" s="218"/>
      <c r="I62" s="214"/>
      <c r="J62" s="218"/>
      <c r="K62" s="25"/>
    </row>
    <row r="63" spans="1:11" s="3" customFormat="1" ht="26.1" customHeight="1">
      <c r="A63" s="24"/>
      <c r="B63" s="24"/>
      <c r="C63" s="24"/>
      <c r="D63" s="219"/>
      <c r="E63" s="218"/>
      <c r="F63" s="218"/>
      <c r="G63" s="218"/>
      <c r="H63" s="218"/>
      <c r="I63" s="214"/>
      <c r="J63" s="218"/>
      <c r="K63" s="25"/>
    </row>
    <row r="64" spans="1:11" s="3" customFormat="1" ht="26.1" customHeight="1">
      <c r="A64" s="24"/>
      <c r="B64" s="24"/>
      <c r="C64" s="24"/>
      <c r="D64" s="219"/>
      <c r="E64" s="218"/>
      <c r="F64" s="218"/>
      <c r="G64" s="218"/>
      <c r="H64" s="218"/>
      <c r="I64" s="214"/>
      <c r="J64" s="218"/>
      <c r="K64" s="25"/>
    </row>
    <row r="65" spans="1:11" s="3" customFormat="1" ht="26.1" customHeight="1">
      <c r="A65" s="24"/>
      <c r="B65" s="24"/>
      <c r="C65" s="24"/>
      <c r="D65" s="219"/>
      <c r="E65" s="218"/>
      <c r="F65" s="218"/>
      <c r="G65" s="218"/>
      <c r="H65" s="218"/>
      <c r="I65" s="214"/>
      <c r="J65" s="218"/>
      <c r="K65" s="25"/>
    </row>
    <row r="66" spans="1:11" s="3" customFormat="1" ht="26.1" customHeight="1">
      <c r="A66" s="24"/>
      <c r="B66" s="24"/>
      <c r="C66" s="24"/>
      <c r="D66" s="219"/>
      <c r="E66" s="218"/>
      <c r="F66" s="218"/>
      <c r="G66" s="218"/>
      <c r="H66" s="218"/>
      <c r="I66" s="214"/>
      <c r="J66" s="218"/>
      <c r="K66" s="25"/>
    </row>
    <row r="67" spans="1:11" s="3" customFormat="1" ht="26.1" customHeight="1">
      <c r="A67" s="24"/>
      <c r="B67" s="24"/>
      <c r="C67" s="24"/>
      <c r="D67" s="219"/>
      <c r="E67" s="218"/>
      <c r="F67" s="218"/>
      <c r="G67" s="218"/>
      <c r="H67" s="218"/>
      <c r="I67" s="214"/>
      <c r="J67" s="218"/>
      <c r="K67" s="25"/>
    </row>
    <row r="68" spans="1:11" s="3" customFormat="1" ht="26.1" customHeight="1">
      <c r="A68" s="24"/>
      <c r="B68" s="24"/>
      <c r="C68" s="24"/>
      <c r="D68" s="219"/>
      <c r="E68" s="218"/>
      <c r="F68" s="218"/>
      <c r="G68" s="218"/>
      <c r="H68" s="218"/>
      <c r="I68" s="214"/>
      <c r="J68" s="218"/>
      <c r="K68" s="25"/>
    </row>
    <row r="69" spans="1:11" s="3" customFormat="1" ht="26.1" customHeight="1">
      <c r="A69" s="24"/>
      <c r="B69" s="24"/>
      <c r="C69" s="24"/>
      <c r="D69" s="219"/>
      <c r="E69" s="218"/>
      <c r="F69" s="218"/>
      <c r="G69" s="218"/>
      <c r="H69" s="218"/>
      <c r="I69" s="214"/>
      <c r="J69" s="218"/>
      <c r="K69" s="25"/>
    </row>
    <row r="70" spans="1:11" s="3" customFormat="1" ht="26.1" customHeight="1">
      <c r="A70" s="24"/>
      <c r="B70" s="24"/>
      <c r="C70" s="24"/>
      <c r="D70" s="219"/>
      <c r="E70" s="218"/>
      <c r="F70" s="218"/>
      <c r="G70" s="218"/>
      <c r="H70" s="218"/>
      <c r="I70" s="214"/>
      <c r="J70" s="218"/>
      <c r="K70" s="25"/>
    </row>
    <row r="71" spans="1:11" s="3" customFormat="1" ht="26.1" customHeight="1">
      <c r="A71" s="24"/>
      <c r="B71" s="24"/>
      <c r="C71" s="24"/>
      <c r="D71" s="219"/>
      <c r="E71" s="218"/>
      <c r="F71" s="218"/>
      <c r="G71" s="218"/>
      <c r="H71" s="218"/>
      <c r="I71" s="214"/>
      <c r="J71" s="218"/>
      <c r="K71" s="25"/>
    </row>
    <row r="72" spans="1:11" s="3" customFormat="1" ht="26.1" customHeight="1">
      <c r="A72" s="24"/>
      <c r="B72" s="24"/>
      <c r="C72" s="24"/>
      <c r="D72" s="219"/>
      <c r="E72" s="218"/>
      <c r="F72" s="218"/>
      <c r="G72" s="218"/>
      <c r="H72" s="218"/>
      <c r="I72" s="214"/>
      <c r="J72" s="218"/>
      <c r="K72" s="25"/>
    </row>
    <row r="73" spans="1:11" s="3" customFormat="1" ht="26.1" customHeight="1">
      <c r="A73" s="24"/>
      <c r="B73" s="24"/>
      <c r="C73" s="24"/>
      <c r="D73" s="219"/>
      <c r="E73" s="218"/>
      <c r="F73" s="218"/>
      <c r="G73" s="218"/>
      <c r="H73" s="218"/>
      <c r="I73" s="214"/>
      <c r="J73" s="218"/>
      <c r="K73" s="25"/>
    </row>
    <row r="74" spans="1:11" s="3" customFormat="1" ht="26.1" customHeight="1">
      <c r="A74" s="24"/>
      <c r="B74" s="24"/>
      <c r="C74" s="24"/>
      <c r="D74" s="219"/>
      <c r="E74" s="218"/>
      <c r="F74" s="218"/>
      <c r="G74" s="218"/>
      <c r="H74" s="218"/>
      <c r="I74" s="214"/>
      <c r="J74" s="218"/>
      <c r="K74" s="25"/>
    </row>
    <row r="75" spans="1:11" s="3" customFormat="1" ht="26.1" customHeight="1">
      <c r="A75" s="24"/>
      <c r="B75" s="24"/>
      <c r="C75" s="24"/>
      <c r="D75" s="219"/>
      <c r="E75" s="218"/>
      <c r="F75" s="218"/>
      <c r="G75" s="218"/>
      <c r="H75" s="218"/>
      <c r="I75" s="214"/>
      <c r="J75" s="218"/>
      <c r="K75" s="25"/>
    </row>
    <row r="76" spans="1:11" s="3" customFormat="1" ht="26.1" customHeight="1">
      <c r="A76" s="24"/>
      <c r="B76" s="24"/>
      <c r="C76" s="24"/>
      <c r="D76" s="219"/>
      <c r="E76" s="218"/>
      <c r="F76" s="218"/>
      <c r="G76" s="218"/>
      <c r="H76" s="218"/>
      <c r="I76" s="214"/>
      <c r="J76" s="218"/>
      <c r="K76" s="25"/>
    </row>
    <row r="77" spans="1:11" s="3" customFormat="1" ht="26.1" customHeight="1">
      <c r="A77" s="24"/>
      <c r="B77" s="24"/>
      <c r="C77" s="24"/>
      <c r="D77" s="219"/>
      <c r="E77" s="218"/>
      <c r="F77" s="218"/>
      <c r="G77" s="218"/>
      <c r="H77" s="218"/>
      <c r="I77" s="214"/>
      <c r="J77" s="218"/>
      <c r="K77" s="25"/>
    </row>
    <row r="78" spans="1:11" s="3" customFormat="1" ht="26.1" customHeight="1">
      <c r="A78" s="24"/>
      <c r="B78" s="24"/>
      <c r="C78" s="24"/>
      <c r="D78" s="219"/>
      <c r="E78" s="218"/>
      <c r="F78" s="218"/>
      <c r="G78" s="218"/>
      <c r="H78" s="218"/>
      <c r="I78" s="214"/>
      <c r="J78" s="218"/>
      <c r="K78" s="25"/>
    </row>
    <row r="79" spans="1:11" s="3" customFormat="1" ht="26.1" customHeight="1">
      <c r="A79" s="24"/>
      <c r="B79" s="24"/>
      <c r="C79" s="24"/>
      <c r="D79" s="219"/>
      <c r="E79" s="218"/>
      <c r="F79" s="218"/>
      <c r="G79" s="218"/>
      <c r="H79" s="218"/>
      <c r="I79" s="214"/>
      <c r="J79" s="218"/>
      <c r="K79" s="25"/>
    </row>
    <row r="80" spans="1:11" s="3" customFormat="1" ht="26.1" customHeight="1">
      <c r="A80" s="24"/>
      <c r="B80" s="24"/>
      <c r="C80" s="24"/>
      <c r="D80" s="219"/>
      <c r="E80" s="218"/>
      <c r="F80" s="218"/>
      <c r="G80" s="218"/>
      <c r="H80" s="218"/>
      <c r="I80" s="214"/>
      <c r="J80" s="218"/>
      <c r="K80" s="25"/>
    </row>
    <row r="81" spans="1:11" s="3" customFormat="1" ht="26.1" customHeight="1">
      <c r="A81" s="24"/>
      <c r="B81" s="24"/>
      <c r="C81" s="24"/>
      <c r="D81" s="219"/>
      <c r="E81" s="218"/>
      <c r="F81" s="218"/>
      <c r="G81" s="218"/>
      <c r="H81" s="218"/>
      <c r="I81" s="214"/>
      <c r="J81" s="218"/>
      <c r="K81" s="25"/>
    </row>
  </sheetData>
  <mergeCells count="14">
    <mergeCell ref="I6:J6"/>
    <mergeCell ref="E6:F6"/>
    <mergeCell ref="G6:H6"/>
    <mergeCell ref="E5:J5"/>
    <mergeCell ref="A1:K1"/>
    <mergeCell ref="A2:K2"/>
    <mergeCell ref="A3:K3"/>
    <mergeCell ref="A4:K4"/>
    <mergeCell ref="K5:K7"/>
    <mergeCell ref="A8:C8"/>
    <mergeCell ref="A5:A7"/>
    <mergeCell ref="B5:B7"/>
    <mergeCell ref="C5:C7"/>
    <mergeCell ref="D5:D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A3" sqref="A3:K3"/>
    </sheetView>
  </sheetViews>
  <sheetFormatPr defaultColWidth="9.140625" defaultRowHeight="22.5"/>
  <cols>
    <col min="1" max="1" width="7" style="8" customWidth="1"/>
    <col min="2" max="2" width="17.7109375" style="10" customWidth="1"/>
    <col min="3" max="3" width="22.85546875" style="8" customWidth="1"/>
    <col min="4" max="5" width="20.7109375" style="248" customWidth="1"/>
    <col min="6" max="6" width="10.7109375" style="248" customWidth="1"/>
    <col min="7" max="7" width="20.7109375" style="248" customWidth="1"/>
    <col min="8" max="8" width="10.7109375" style="248" customWidth="1"/>
    <col min="9" max="9" width="20.7109375" style="248" customWidth="1"/>
    <col min="10" max="10" width="10.7109375" style="249" customWidth="1"/>
    <col min="11" max="11" width="20.7109375" style="248" customWidth="1"/>
    <col min="12" max="12" width="12.5703125" style="1" customWidth="1"/>
    <col min="13" max="16384" width="9.140625" style="1"/>
  </cols>
  <sheetData>
    <row r="1" spans="1:11" s="51" customFormat="1" ht="30" customHeight="1">
      <c r="A1" s="568" t="s">
        <v>219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</row>
    <row r="2" spans="1:11" s="51" customFormat="1" ht="30" customHeight="1">
      <c r="A2" s="522" t="s">
        <v>120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</row>
    <row r="3" spans="1:11" s="51" customFormat="1" ht="30" customHeight="1">
      <c r="A3" s="522" t="s">
        <v>592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</row>
    <row r="4" spans="1:11" s="51" customFormat="1" ht="30" customHeight="1">
      <c r="A4" s="569" t="s">
        <v>107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</row>
    <row r="5" spans="1:11" s="137" customFormat="1" ht="27.95" customHeight="1">
      <c r="A5" s="574" t="s">
        <v>201</v>
      </c>
      <c r="B5" s="530" t="s">
        <v>70</v>
      </c>
      <c r="C5" s="530" t="s">
        <v>71</v>
      </c>
      <c r="D5" s="572" t="s">
        <v>136</v>
      </c>
      <c r="E5" s="570" t="s">
        <v>141</v>
      </c>
      <c r="F5" s="571"/>
      <c r="G5" s="571"/>
      <c r="H5" s="571"/>
      <c r="I5" s="571"/>
      <c r="J5" s="571"/>
      <c r="K5" s="556" t="s">
        <v>4</v>
      </c>
    </row>
    <row r="6" spans="1:11" s="137" customFormat="1" ht="27.95" customHeight="1">
      <c r="A6" s="575"/>
      <c r="B6" s="552"/>
      <c r="C6" s="552"/>
      <c r="D6" s="573"/>
      <c r="E6" s="559" t="s">
        <v>109</v>
      </c>
      <c r="F6" s="560"/>
      <c r="G6" s="561" t="s">
        <v>83</v>
      </c>
      <c r="H6" s="562"/>
      <c r="I6" s="559" t="s">
        <v>218</v>
      </c>
      <c r="J6" s="560"/>
      <c r="K6" s="557"/>
    </row>
    <row r="7" spans="1:11" s="138" customFormat="1" ht="27.95" customHeight="1">
      <c r="A7" s="575"/>
      <c r="B7" s="552"/>
      <c r="C7" s="552"/>
      <c r="D7" s="573"/>
      <c r="E7" s="190" t="s">
        <v>106</v>
      </c>
      <c r="F7" s="220" t="s">
        <v>7</v>
      </c>
      <c r="G7" s="221" t="s">
        <v>106</v>
      </c>
      <c r="H7" s="221" t="s">
        <v>7</v>
      </c>
      <c r="I7" s="136" t="s">
        <v>106</v>
      </c>
      <c r="J7" s="220" t="s">
        <v>7</v>
      </c>
      <c r="K7" s="557"/>
    </row>
    <row r="8" spans="1:11" s="137" customFormat="1" ht="27.95" customHeight="1" thickBot="1">
      <c r="A8" s="139"/>
      <c r="B8" s="139"/>
      <c r="C8" s="140" t="s">
        <v>11</v>
      </c>
      <c r="D8" s="222">
        <v>61891441.769999996</v>
      </c>
      <c r="E8" s="222">
        <v>49429819.030000009</v>
      </c>
      <c r="F8" s="222">
        <v>79.865353942941454</v>
      </c>
      <c r="G8" s="222">
        <v>622950</v>
      </c>
      <c r="H8" s="222">
        <v>1.0065204205696112</v>
      </c>
      <c r="I8" s="222">
        <v>50052769.030000009</v>
      </c>
      <c r="J8" s="222">
        <v>80.871874363511068</v>
      </c>
      <c r="K8" s="222">
        <v>11838672.739999998</v>
      </c>
    </row>
    <row r="9" spans="1:11" s="137" customFormat="1" ht="27.95" customHeight="1" thickTop="1">
      <c r="A9" s="141">
        <v>1</v>
      </c>
      <c r="B9" s="141">
        <v>1500400116</v>
      </c>
      <c r="C9" s="142" t="s">
        <v>75</v>
      </c>
      <c r="D9" s="223">
        <v>6573895.54</v>
      </c>
      <c r="E9" s="224">
        <v>5589085.2400000002</v>
      </c>
      <c r="F9" s="225">
        <v>85.019380152791413</v>
      </c>
      <c r="G9" s="225">
        <v>0</v>
      </c>
      <c r="H9" s="225">
        <v>0</v>
      </c>
      <c r="I9" s="225">
        <v>5589085.2400000002</v>
      </c>
      <c r="J9" s="225">
        <v>85.019380152791413</v>
      </c>
      <c r="K9" s="225">
        <v>984810.29999999981</v>
      </c>
    </row>
    <row r="10" spans="1:11" s="137" customFormat="1" ht="27.95" customHeight="1">
      <c r="A10" s="49">
        <v>2</v>
      </c>
      <c r="B10" s="175">
        <v>1500400113</v>
      </c>
      <c r="C10" s="50" t="s">
        <v>72</v>
      </c>
      <c r="D10" s="226">
        <v>6132146.5800000001</v>
      </c>
      <c r="E10" s="227">
        <v>5179140.58</v>
      </c>
      <c r="F10" s="228">
        <v>84.45885160168497</v>
      </c>
      <c r="G10" s="228">
        <v>0</v>
      </c>
      <c r="H10" s="228">
        <v>0</v>
      </c>
      <c r="I10" s="228">
        <v>5179140.58</v>
      </c>
      <c r="J10" s="228">
        <v>84.45885160168497</v>
      </c>
      <c r="K10" s="229">
        <v>953006</v>
      </c>
    </row>
    <row r="11" spans="1:11" s="137" customFormat="1" ht="27.95" customHeight="1">
      <c r="A11" s="49">
        <v>3</v>
      </c>
      <c r="B11" s="49">
        <v>1500400120</v>
      </c>
      <c r="C11" s="50" t="s">
        <v>145</v>
      </c>
      <c r="D11" s="226">
        <v>7082170.2400000002</v>
      </c>
      <c r="E11" s="227">
        <v>5351633.57</v>
      </c>
      <c r="F11" s="228">
        <v>75.564881789681465</v>
      </c>
      <c r="G11" s="228">
        <v>613000</v>
      </c>
      <c r="H11" s="228">
        <v>8.6555388987655846</v>
      </c>
      <c r="I11" s="228">
        <v>5964633.5700000003</v>
      </c>
      <c r="J11" s="228">
        <v>84.220420688447049</v>
      </c>
      <c r="K11" s="229">
        <v>1117536.67</v>
      </c>
    </row>
    <row r="12" spans="1:11" s="137" customFormat="1" ht="27.95" customHeight="1">
      <c r="A12" s="49">
        <v>4</v>
      </c>
      <c r="B12" s="49">
        <v>1500400122</v>
      </c>
      <c r="C12" s="50" t="s">
        <v>80</v>
      </c>
      <c r="D12" s="226">
        <v>5302978.46</v>
      </c>
      <c r="E12" s="227">
        <v>4447949.63</v>
      </c>
      <c r="F12" s="228">
        <v>83.876441579964478</v>
      </c>
      <c r="G12" s="228">
        <v>9950</v>
      </c>
      <c r="H12" s="228">
        <v>0.18763040572486128</v>
      </c>
      <c r="I12" s="228">
        <v>4457899.63</v>
      </c>
      <c r="J12" s="228">
        <v>84.064071985689338</v>
      </c>
      <c r="K12" s="229">
        <v>845078.83000000007</v>
      </c>
    </row>
    <row r="13" spans="1:11" s="137" customFormat="1" ht="27.95" customHeight="1">
      <c r="A13" s="49">
        <v>5</v>
      </c>
      <c r="B13" s="49">
        <v>1500400118</v>
      </c>
      <c r="C13" s="50" t="s">
        <v>76</v>
      </c>
      <c r="D13" s="226">
        <v>7776043.75</v>
      </c>
      <c r="E13" s="227">
        <v>6452822.3700000001</v>
      </c>
      <c r="F13" s="228">
        <v>82.983359886574718</v>
      </c>
      <c r="G13" s="228">
        <v>0</v>
      </c>
      <c r="H13" s="228">
        <v>0</v>
      </c>
      <c r="I13" s="228">
        <v>6452822.3700000001</v>
      </c>
      <c r="J13" s="228">
        <v>82.983359886574718</v>
      </c>
      <c r="K13" s="229">
        <v>1323221.3799999999</v>
      </c>
    </row>
    <row r="14" spans="1:11" s="137" customFormat="1" ht="27.95" customHeight="1">
      <c r="A14" s="49">
        <v>6</v>
      </c>
      <c r="B14" s="49">
        <v>1500400119</v>
      </c>
      <c r="C14" s="50" t="s">
        <v>77</v>
      </c>
      <c r="D14" s="226">
        <v>5568896.0099999998</v>
      </c>
      <c r="E14" s="227">
        <v>4431724.34</v>
      </c>
      <c r="F14" s="228">
        <v>79.579944248231712</v>
      </c>
      <c r="G14" s="228">
        <v>0</v>
      </c>
      <c r="H14" s="228">
        <v>0</v>
      </c>
      <c r="I14" s="228">
        <v>4431724.34</v>
      </c>
      <c r="J14" s="228">
        <v>79.579944248231712</v>
      </c>
      <c r="K14" s="229">
        <v>1137171.67</v>
      </c>
    </row>
    <row r="15" spans="1:11" s="137" customFormat="1" ht="27.95" customHeight="1">
      <c r="A15" s="49">
        <v>7</v>
      </c>
      <c r="B15" s="49">
        <v>1500400123</v>
      </c>
      <c r="C15" s="50" t="s">
        <v>81</v>
      </c>
      <c r="D15" s="226">
        <v>5183024.18</v>
      </c>
      <c r="E15" s="227">
        <v>4107300.47</v>
      </c>
      <c r="F15" s="228">
        <v>79.245250019265782</v>
      </c>
      <c r="G15" s="228">
        <v>0</v>
      </c>
      <c r="H15" s="228">
        <v>0</v>
      </c>
      <c r="I15" s="228">
        <v>4107300.47</v>
      </c>
      <c r="J15" s="228">
        <v>79.245250019265782</v>
      </c>
      <c r="K15" s="229">
        <v>1075723.7099999995</v>
      </c>
    </row>
    <row r="16" spans="1:11" s="137" customFormat="1" ht="27.95" customHeight="1">
      <c r="A16" s="49">
        <v>8</v>
      </c>
      <c r="B16" s="49">
        <v>1500400117</v>
      </c>
      <c r="C16" s="50" t="s">
        <v>135</v>
      </c>
      <c r="D16" s="226">
        <v>5875520</v>
      </c>
      <c r="E16" s="227">
        <v>4604865.99</v>
      </c>
      <c r="F16" s="228">
        <v>78.373760790534291</v>
      </c>
      <c r="G16" s="228">
        <v>0</v>
      </c>
      <c r="H16" s="228">
        <v>0</v>
      </c>
      <c r="I16" s="228">
        <v>4604865.99</v>
      </c>
      <c r="J16" s="228">
        <v>78.373760790534291</v>
      </c>
      <c r="K16" s="229">
        <v>1270654.0099999998</v>
      </c>
    </row>
    <row r="17" spans="1:11" s="137" customFormat="1" ht="27.95" customHeight="1">
      <c r="A17" s="49">
        <v>9</v>
      </c>
      <c r="B17" s="49">
        <v>1500400115</v>
      </c>
      <c r="C17" s="158" t="s">
        <v>74</v>
      </c>
      <c r="D17" s="226">
        <v>4417801.24</v>
      </c>
      <c r="E17" s="227">
        <v>3361323.65</v>
      </c>
      <c r="F17" s="228">
        <v>76.085895842611507</v>
      </c>
      <c r="G17" s="228">
        <v>0</v>
      </c>
      <c r="H17" s="228">
        <v>0</v>
      </c>
      <c r="I17" s="228">
        <v>3361323.65</v>
      </c>
      <c r="J17" s="228">
        <v>76.085895842611507</v>
      </c>
      <c r="K17" s="229">
        <v>1056477.5900000003</v>
      </c>
    </row>
    <row r="18" spans="1:11" s="137" customFormat="1" ht="27.95" customHeight="1">
      <c r="A18" s="49">
        <v>10</v>
      </c>
      <c r="B18" s="49">
        <v>1500400114</v>
      </c>
      <c r="C18" s="50" t="s">
        <v>73</v>
      </c>
      <c r="D18" s="226">
        <v>3979289.37</v>
      </c>
      <c r="E18" s="227">
        <v>2980746.49</v>
      </c>
      <c r="F18" s="228">
        <v>74.906502464282966</v>
      </c>
      <c r="G18" s="228">
        <v>0</v>
      </c>
      <c r="H18" s="228">
        <v>0</v>
      </c>
      <c r="I18" s="228">
        <v>2980746.49</v>
      </c>
      <c r="J18" s="228">
        <v>74.906502464282966</v>
      </c>
      <c r="K18" s="229">
        <v>998542.87999999989</v>
      </c>
    </row>
    <row r="19" spans="1:11" s="137" customFormat="1" ht="27.95" customHeight="1">
      <c r="A19" s="49">
        <v>11</v>
      </c>
      <c r="B19" s="49">
        <v>1500400121</v>
      </c>
      <c r="C19" s="50" t="s">
        <v>79</v>
      </c>
      <c r="D19" s="226">
        <v>3999676.4</v>
      </c>
      <c r="E19" s="227">
        <v>2923226.7</v>
      </c>
      <c r="F19" s="228">
        <v>73.086580204338532</v>
      </c>
      <c r="G19" s="228">
        <v>0</v>
      </c>
      <c r="H19" s="228">
        <v>0</v>
      </c>
      <c r="I19" s="228">
        <v>2923226.7</v>
      </c>
      <c r="J19" s="228">
        <v>73.086580204338532</v>
      </c>
      <c r="K19" s="228">
        <v>1076449.6999999997</v>
      </c>
    </row>
    <row r="20" spans="1:11" s="146" customFormat="1" ht="27.95" customHeight="1">
      <c r="A20" s="143"/>
      <c r="B20" s="144"/>
      <c r="C20" s="145"/>
      <c r="D20" s="230"/>
      <c r="E20" s="230"/>
      <c r="F20" s="231"/>
      <c r="G20" s="231"/>
      <c r="H20" s="231"/>
      <c r="I20" s="231"/>
      <c r="J20" s="232"/>
      <c r="K20" s="230"/>
    </row>
    <row r="21" spans="1:11" s="13" customFormat="1" ht="43.5" customHeight="1">
      <c r="A21" s="14"/>
      <c r="B21" s="15"/>
      <c r="C21" s="16"/>
      <c r="D21" s="233"/>
      <c r="E21" s="233"/>
      <c r="F21" s="234"/>
      <c r="G21" s="234"/>
      <c r="H21" s="234"/>
      <c r="I21" s="234"/>
      <c r="J21" s="235"/>
      <c r="K21" s="17"/>
    </row>
    <row r="22" spans="1:11" s="13" customFormat="1" ht="43.5" customHeight="1">
      <c r="A22" s="14"/>
      <c r="B22" s="18"/>
      <c r="C22" s="18" t="s">
        <v>146</v>
      </c>
      <c r="D22" s="236"/>
      <c r="E22" s="237"/>
      <c r="F22" s="237"/>
      <c r="G22" s="237"/>
      <c r="H22" s="237"/>
      <c r="I22" s="237"/>
      <c r="J22" s="238"/>
      <c r="K22" s="237"/>
    </row>
    <row r="23" spans="1:11" s="13" customFormat="1" ht="43.5" customHeight="1">
      <c r="A23" s="14"/>
      <c r="B23" s="18"/>
      <c r="C23" s="19" t="s">
        <v>122</v>
      </c>
      <c r="D23" s="236"/>
      <c r="E23" s="237">
        <f>17171349.63-E24</f>
        <v>13270849.629999999</v>
      </c>
      <c r="F23" s="237"/>
      <c r="G23" s="237"/>
      <c r="H23" s="237"/>
      <c r="I23" s="237"/>
      <c r="J23" s="238"/>
      <c r="K23" s="237"/>
    </row>
    <row r="24" spans="1:11" s="13" customFormat="1" ht="43.5" customHeight="1">
      <c r="A24" s="14"/>
      <c r="B24" s="18"/>
      <c r="C24" s="19" t="s">
        <v>8</v>
      </c>
      <c r="D24" s="236"/>
      <c r="E24" s="237">
        <v>3900500</v>
      </c>
      <c r="F24" s="237"/>
      <c r="G24" s="237"/>
      <c r="H24" s="237"/>
      <c r="I24" s="237"/>
      <c r="J24" s="238"/>
      <c r="K24" s="237"/>
    </row>
    <row r="25" spans="1:11" s="13" customFormat="1" ht="43.5" customHeight="1">
      <c r="A25" s="14"/>
      <c r="B25" s="18"/>
      <c r="C25" s="19" t="s">
        <v>123</v>
      </c>
      <c r="D25" s="236"/>
      <c r="E25" s="237"/>
      <c r="F25" s="237"/>
      <c r="G25" s="237"/>
      <c r="H25" s="237"/>
      <c r="I25" s="237"/>
      <c r="J25" s="238"/>
      <c r="K25" s="237"/>
    </row>
    <row r="26" spans="1:11" s="13" customFormat="1" ht="43.5" customHeight="1">
      <c r="A26" s="14"/>
      <c r="B26" s="18"/>
      <c r="C26" s="19" t="s">
        <v>124</v>
      </c>
      <c r="D26" s="236"/>
      <c r="E26" s="237">
        <f>58373920</f>
        <v>58373920</v>
      </c>
      <c r="F26" s="237"/>
      <c r="G26" s="237"/>
      <c r="H26" s="237"/>
      <c r="I26" s="237"/>
      <c r="J26" s="238"/>
      <c r="K26" s="237"/>
    </row>
    <row r="27" spans="1:11" s="13" customFormat="1" ht="43.5" customHeight="1">
      <c r="A27" s="14"/>
      <c r="B27" s="18"/>
      <c r="C27" s="14" t="s">
        <v>150</v>
      </c>
      <c r="D27" s="236"/>
      <c r="E27" s="239"/>
      <c r="F27" s="237"/>
      <c r="G27" s="237"/>
      <c r="H27" s="237"/>
      <c r="I27" s="237"/>
      <c r="J27" s="238"/>
      <c r="K27" s="237"/>
    </row>
    <row r="28" spans="1:11" s="13" customFormat="1" ht="43.5" customHeight="1">
      <c r="A28" s="14"/>
      <c r="B28" s="18"/>
      <c r="C28" s="19" t="s">
        <v>125</v>
      </c>
      <c r="D28" s="236"/>
      <c r="E28" s="237"/>
      <c r="F28" s="237"/>
      <c r="G28" s="237"/>
      <c r="H28" s="237"/>
      <c r="I28" s="237"/>
      <c r="J28" s="238"/>
      <c r="K28" s="237"/>
    </row>
    <row r="29" spans="1:11" s="13" customFormat="1" ht="43.5" customHeight="1">
      <c r="A29" s="14"/>
      <c r="B29" s="18"/>
      <c r="C29" s="19" t="s">
        <v>126</v>
      </c>
      <c r="D29" s="236"/>
      <c r="E29" s="239">
        <f>3501600-28000</f>
        <v>3473600</v>
      </c>
      <c r="F29" s="240"/>
      <c r="G29" s="14"/>
      <c r="H29" s="240"/>
      <c r="I29" s="14"/>
      <c r="J29" s="238"/>
      <c r="K29" s="237"/>
    </row>
    <row r="30" spans="1:11" s="13" customFormat="1" ht="43.5" customHeight="1">
      <c r="A30" s="14"/>
      <c r="B30" s="18"/>
      <c r="C30" s="14"/>
      <c r="D30" s="241"/>
      <c r="E30" s="242">
        <f>SUM(E23:E29)</f>
        <v>79018869.629999995</v>
      </c>
      <c r="F30" s="237"/>
      <c r="G30" s="237"/>
      <c r="H30" s="237"/>
      <c r="I30" s="237"/>
      <c r="J30" s="238"/>
      <c r="K30" s="237"/>
    </row>
    <row r="31" spans="1:11" s="20" customFormat="1" ht="43.5" customHeight="1">
      <c r="A31" s="21"/>
      <c r="B31" s="22"/>
      <c r="C31" s="21"/>
      <c r="D31" s="243"/>
      <c r="E31" s="243"/>
      <c r="F31" s="243"/>
      <c r="G31" s="243"/>
      <c r="H31" s="243"/>
      <c r="I31" s="243"/>
      <c r="J31" s="244"/>
      <c r="K31" s="243"/>
    </row>
    <row r="32" spans="1:11" s="12" customFormat="1" ht="43.5" customHeight="1">
      <c r="A32" s="16"/>
      <c r="B32" s="23"/>
      <c r="C32" s="16"/>
      <c r="D32" s="233"/>
      <c r="E32" s="233"/>
      <c r="F32" s="233"/>
      <c r="G32" s="233"/>
      <c r="H32" s="233"/>
      <c r="I32" s="233"/>
      <c r="J32" s="245"/>
      <c r="K32" s="233"/>
    </row>
    <row r="33" spans="1:11" s="12" customFormat="1" ht="43.5" customHeight="1">
      <c r="A33" s="16"/>
      <c r="B33" s="23"/>
      <c r="C33" s="16"/>
      <c r="D33" s="233"/>
      <c r="E33" s="233"/>
      <c r="F33" s="233"/>
      <c r="G33" s="233"/>
      <c r="H33" s="233"/>
      <c r="I33" s="233"/>
      <c r="J33" s="245"/>
      <c r="K33" s="233"/>
    </row>
    <row r="34" spans="1:11" s="12" customFormat="1" ht="43.5" customHeight="1">
      <c r="A34" s="16"/>
      <c r="B34" s="23"/>
      <c r="C34" s="16"/>
      <c r="D34" s="233"/>
      <c r="E34" s="233"/>
      <c r="F34" s="233"/>
      <c r="G34" s="233"/>
      <c r="H34" s="233"/>
      <c r="I34" s="233"/>
      <c r="J34" s="245"/>
      <c r="K34" s="233"/>
    </row>
    <row r="35" spans="1:11" s="12" customFormat="1" ht="43.5" customHeight="1">
      <c r="A35" s="16"/>
      <c r="B35" s="23"/>
      <c r="C35" s="16"/>
      <c r="D35" s="246"/>
      <c r="E35" s="246"/>
      <c r="F35" s="233"/>
      <c r="G35" s="233"/>
      <c r="H35" s="233"/>
      <c r="I35" s="233"/>
      <c r="J35" s="245"/>
      <c r="K35" s="233"/>
    </row>
    <row r="36" spans="1:11" s="12" customFormat="1" ht="43.5" customHeight="1">
      <c r="A36" s="16"/>
      <c r="B36" s="23"/>
      <c r="C36" s="16"/>
      <c r="D36" s="246"/>
      <c r="E36" s="246"/>
      <c r="F36" s="233"/>
      <c r="G36" s="233"/>
      <c r="H36" s="233"/>
      <c r="I36" s="233"/>
      <c r="J36" s="245"/>
      <c r="K36" s="233"/>
    </row>
    <row r="37" spans="1:11" s="12" customFormat="1" ht="43.5" customHeight="1">
      <c r="A37" s="16"/>
      <c r="B37" s="23"/>
      <c r="C37" s="16"/>
      <c r="D37" s="246"/>
      <c r="E37" s="246"/>
      <c r="F37" s="233"/>
      <c r="G37" s="233"/>
      <c r="H37" s="233"/>
      <c r="I37" s="233"/>
      <c r="J37" s="245"/>
      <c r="K37" s="233"/>
    </row>
    <row r="38" spans="1:11" s="2" customFormat="1" ht="43.5" customHeight="1">
      <c r="A38" s="8"/>
      <c r="B38" s="10"/>
      <c r="C38" s="8"/>
      <c r="D38" s="247"/>
      <c r="E38" s="247"/>
      <c r="F38" s="248"/>
      <c r="G38" s="248"/>
      <c r="H38" s="248"/>
      <c r="I38" s="248"/>
      <c r="J38" s="249"/>
      <c r="K38" s="248"/>
    </row>
    <row r="39" spans="1:11" s="2" customFormat="1" ht="43.5" customHeight="1">
      <c r="A39" s="8"/>
      <c r="B39" s="10"/>
      <c r="C39" s="8"/>
      <c r="D39" s="247"/>
      <c r="E39" s="247"/>
      <c r="F39" s="248"/>
      <c r="G39" s="248"/>
      <c r="H39" s="248"/>
      <c r="I39" s="248"/>
      <c r="J39" s="249"/>
      <c r="K39" s="248"/>
    </row>
  </sheetData>
  <mergeCells count="13">
    <mergeCell ref="A1:K1"/>
    <mergeCell ref="A2:K2"/>
    <mergeCell ref="A3:K3"/>
    <mergeCell ref="A4:K4"/>
    <mergeCell ref="E5:J5"/>
    <mergeCell ref="K5:K7"/>
    <mergeCell ref="I6:J6"/>
    <mergeCell ref="D5:D7"/>
    <mergeCell ref="A5:A7"/>
    <mergeCell ref="B5:B7"/>
    <mergeCell ref="C5:C7"/>
    <mergeCell ref="E6:F6"/>
    <mergeCell ref="G6:H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A3" sqref="A3:K3"/>
    </sheetView>
  </sheetViews>
  <sheetFormatPr defaultColWidth="9.140625" defaultRowHeight="27.75"/>
  <cols>
    <col min="1" max="1" width="7.42578125" style="8" customWidth="1"/>
    <col min="2" max="2" width="17.7109375" style="10" customWidth="1"/>
    <col min="3" max="3" width="19.42578125" style="8" customWidth="1"/>
    <col min="4" max="4" width="22.7109375" style="248" bestFit="1" customWidth="1"/>
    <col min="5" max="5" width="22.28515625" style="248" bestFit="1" customWidth="1"/>
    <col min="6" max="6" width="10.7109375" style="264" customWidth="1"/>
    <col min="7" max="7" width="20.7109375" style="248" customWidth="1"/>
    <col min="8" max="8" width="10.7109375" style="265" customWidth="1"/>
    <col min="9" max="9" width="22.5703125" style="248" customWidth="1"/>
    <col min="10" max="10" width="10.7109375" style="265" customWidth="1"/>
    <col min="11" max="11" width="20.7109375" style="263" customWidth="1"/>
    <col min="12" max="12" width="9.140625" style="159"/>
    <col min="13" max="16384" width="9.140625" style="2"/>
  </cols>
  <sheetData>
    <row r="1" spans="1:11" s="51" customFormat="1" ht="30" customHeight="1">
      <c r="A1" s="522" t="s">
        <v>219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</row>
    <row r="2" spans="1:11" s="51" customFormat="1" ht="30" customHeight="1">
      <c r="A2" s="522" t="s">
        <v>153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</row>
    <row r="3" spans="1:11" s="51" customFormat="1" ht="30" customHeight="1">
      <c r="A3" s="522" t="s">
        <v>592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</row>
    <row r="4" spans="1:11" s="51" customFormat="1" ht="30" customHeight="1">
      <c r="A4" s="576" t="s">
        <v>107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</row>
    <row r="5" spans="1:11" s="137" customFormat="1" ht="27.95" customHeight="1">
      <c r="A5" s="574" t="s">
        <v>201</v>
      </c>
      <c r="B5" s="530" t="s">
        <v>70</v>
      </c>
      <c r="C5" s="530" t="s">
        <v>71</v>
      </c>
      <c r="D5" s="586" t="s">
        <v>127</v>
      </c>
      <c r="E5" s="577" t="s">
        <v>130</v>
      </c>
      <c r="F5" s="578"/>
      <c r="G5" s="578"/>
      <c r="H5" s="578"/>
      <c r="I5" s="578"/>
      <c r="J5" s="579"/>
      <c r="K5" s="580" t="s">
        <v>4</v>
      </c>
    </row>
    <row r="6" spans="1:11" s="138" customFormat="1" ht="27.95" customHeight="1">
      <c r="A6" s="575"/>
      <c r="B6" s="552"/>
      <c r="C6" s="552"/>
      <c r="D6" s="587"/>
      <c r="E6" s="559" t="s">
        <v>109</v>
      </c>
      <c r="F6" s="560"/>
      <c r="G6" s="583" t="s">
        <v>83</v>
      </c>
      <c r="H6" s="584"/>
      <c r="I6" s="561" t="s">
        <v>218</v>
      </c>
      <c r="J6" s="562"/>
      <c r="K6" s="581"/>
    </row>
    <row r="7" spans="1:11" s="137" customFormat="1" ht="27.95" customHeight="1">
      <c r="A7" s="585"/>
      <c r="B7" s="531"/>
      <c r="C7" s="531"/>
      <c r="D7" s="588"/>
      <c r="E7" s="190" t="s">
        <v>106</v>
      </c>
      <c r="F7" s="250" t="s">
        <v>7</v>
      </c>
      <c r="G7" s="221" t="s">
        <v>106</v>
      </c>
      <c r="H7" s="251" t="s">
        <v>7</v>
      </c>
      <c r="I7" s="221" t="s">
        <v>106</v>
      </c>
      <c r="J7" s="251" t="s">
        <v>7</v>
      </c>
      <c r="K7" s="582"/>
    </row>
    <row r="8" spans="1:11" s="137" customFormat="1" ht="27.95" customHeight="1" thickBot="1">
      <c r="A8" s="546" t="s">
        <v>11</v>
      </c>
      <c r="B8" s="547"/>
      <c r="C8" s="548"/>
      <c r="D8" s="222">
        <v>1297199871.96</v>
      </c>
      <c r="E8" s="222">
        <v>946989017.76000011</v>
      </c>
      <c r="F8" s="222">
        <v>73.002552515608102</v>
      </c>
      <c r="G8" s="222">
        <v>44635010.950000003</v>
      </c>
      <c r="H8" s="222">
        <v>3.4408738325389185</v>
      </c>
      <c r="I8" s="222">
        <v>991624028.71000016</v>
      </c>
      <c r="J8" s="222">
        <v>76.443426348147028</v>
      </c>
      <c r="K8" s="222">
        <v>305575843.25</v>
      </c>
    </row>
    <row r="9" spans="1:11" s="137" customFormat="1" ht="27.95" customHeight="1" thickTop="1">
      <c r="A9" s="141">
        <v>1</v>
      </c>
      <c r="B9" s="141">
        <v>1500400024</v>
      </c>
      <c r="C9" s="142" t="s">
        <v>23</v>
      </c>
      <c r="D9" s="252">
        <v>14849675.609999999</v>
      </c>
      <c r="E9" s="252">
        <v>12854048.82</v>
      </c>
      <c r="F9" s="225">
        <v>86.561142193193007</v>
      </c>
      <c r="G9" s="252">
        <v>0</v>
      </c>
      <c r="H9" s="253">
        <v>0</v>
      </c>
      <c r="I9" s="252">
        <v>12854048.82</v>
      </c>
      <c r="J9" s="225">
        <v>86.561142193193007</v>
      </c>
      <c r="K9" s="254">
        <v>1995626.7899999991</v>
      </c>
    </row>
    <row r="10" spans="1:11" s="137" customFormat="1" ht="27.95" customHeight="1">
      <c r="A10" s="49">
        <v>2</v>
      </c>
      <c r="B10" s="49">
        <v>1500400049</v>
      </c>
      <c r="C10" s="50" t="s">
        <v>94</v>
      </c>
      <c r="D10" s="255">
        <v>17296506.82</v>
      </c>
      <c r="E10" s="255">
        <v>10547420.060000001</v>
      </c>
      <c r="F10" s="228">
        <v>60.980058978174647</v>
      </c>
      <c r="G10" s="255">
        <v>4014622.95</v>
      </c>
      <c r="H10" s="256">
        <v>23.210599641760496</v>
      </c>
      <c r="I10" s="255">
        <v>14562043.010000002</v>
      </c>
      <c r="J10" s="228">
        <v>84.190658619935149</v>
      </c>
      <c r="K10" s="257">
        <v>2734463.8099999987</v>
      </c>
    </row>
    <row r="11" spans="1:11" s="137" customFormat="1" ht="27.95" customHeight="1">
      <c r="A11" s="49">
        <v>3</v>
      </c>
      <c r="B11" s="49">
        <v>1500400033</v>
      </c>
      <c r="C11" s="50" t="s">
        <v>89</v>
      </c>
      <c r="D11" s="255">
        <v>17465699.870000001</v>
      </c>
      <c r="E11" s="255">
        <v>14414180.43</v>
      </c>
      <c r="F11" s="228">
        <v>82.528501790864681</v>
      </c>
      <c r="G11" s="255">
        <v>0</v>
      </c>
      <c r="H11" s="256">
        <v>0</v>
      </c>
      <c r="I11" s="255">
        <v>14414180.43</v>
      </c>
      <c r="J11" s="228">
        <v>82.528501790864681</v>
      </c>
      <c r="K11" s="257">
        <v>3051519.4400000013</v>
      </c>
    </row>
    <row r="12" spans="1:11" s="137" customFormat="1" ht="27.95" customHeight="1">
      <c r="A12" s="49">
        <v>4</v>
      </c>
      <c r="B12" s="49">
        <v>1500400081</v>
      </c>
      <c r="C12" s="50" t="s">
        <v>16</v>
      </c>
      <c r="D12" s="255">
        <v>8522932</v>
      </c>
      <c r="E12" s="255">
        <v>6074769.5899999999</v>
      </c>
      <c r="F12" s="228">
        <v>71.275584388095552</v>
      </c>
      <c r="G12" s="255">
        <v>890810</v>
      </c>
      <c r="H12" s="256">
        <v>10.451919597622039</v>
      </c>
      <c r="I12" s="255">
        <v>6965579.5899999999</v>
      </c>
      <c r="J12" s="228">
        <v>81.72750398571759</v>
      </c>
      <c r="K12" s="257">
        <v>1557352.4100000001</v>
      </c>
    </row>
    <row r="13" spans="1:11" s="137" customFormat="1" ht="27.95" customHeight="1">
      <c r="A13" s="49">
        <v>5</v>
      </c>
      <c r="B13" s="49">
        <v>1500400088</v>
      </c>
      <c r="C13" s="50" t="s">
        <v>61</v>
      </c>
      <c r="D13" s="255">
        <v>7720901.9100000001</v>
      </c>
      <c r="E13" s="255">
        <v>6245005.0499999998</v>
      </c>
      <c r="F13" s="228">
        <v>80.884398258078633</v>
      </c>
      <c r="G13" s="255">
        <v>7000</v>
      </c>
      <c r="H13" s="256">
        <v>9.0662983179901582E-2</v>
      </c>
      <c r="I13" s="255">
        <v>6252005.0499999998</v>
      </c>
      <c r="J13" s="228">
        <v>80.97506124125853</v>
      </c>
      <c r="K13" s="257">
        <v>1468896.8600000003</v>
      </c>
    </row>
    <row r="14" spans="1:11" s="137" customFormat="1" ht="27.95" customHeight="1">
      <c r="A14" s="49">
        <v>6</v>
      </c>
      <c r="B14" s="49">
        <v>1500400025</v>
      </c>
      <c r="C14" s="50" t="s">
        <v>84</v>
      </c>
      <c r="D14" s="255">
        <v>11219546.470000001</v>
      </c>
      <c r="E14" s="255">
        <v>8260810.4400000004</v>
      </c>
      <c r="F14" s="228">
        <v>73.628737686399546</v>
      </c>
      <c r="G14" s="255">
        <v>815000</v>
      </c>
      <c r="H14" s="256">
        <v>7.264108243405671</v>
      </c>
      <c r="I14" s="255">
        <v>9075810.4400000013</v>
      </c>
      <c r="J14" s="228">
        <v>80.892845929805219</v>
      </c>
      <c r="K14" s="257">
        <v>2143736.0299999993</v>
      </c>
    </row>
    <row r="15" spans="1:11" s="137" customFormat="1" ht="27.95" customHeight="1">
      <c r="A15" s="49">
        <v>7</v>
      </c>
      <c r="B15" s="49">
        <v>1500400079</v>
      </c>
      <c r="C15" s="50" t="s">
        <v>101</v>
      </c>
      <c r="D15" s="255">
        <v>19272305.670000002</v>
      </c>
      <c r="E15" s="255">
        <v>15446418.890000001</v>
      </c>
      <c r="F15" s="228">
        <v>80.148266400965596</v>
      </c>
      <c r="G15" s="255">
        <v>40000</v>
      </c>
      <c r="H15" s="256">
        <v>0.20755171013225215</v>
      </c>
      <c r="I15" s="255">
        <v>15486418.890000001</v>
      </c>
      <c r="J15" s="228">
        <v>80.355818111097847</v>
      </c>
      <c r="K15" s="257">
        <v>3785886.7800000012</v>
      </c>
    </row>
    <row r="16" spans="1:11" s="137" customFormat="1" ht="27.95" customHeight="1">
      <c r="A16" s="49">
        <v>8</v>
      </c>
      <c r="B16" s="49">
        <v>1500400087</v>
      </c>
      <c r="C16" s="50" t="s">
        <v>60</v>
      </c>
      <c r="D16" s="255">
        <v>13363015.24</v>
      </c>
      <c r="E16" s="255">
        <v>6911914.1200000001</v>
      </c>
      <c r="F16" s="228">
        <v>51.724210411062884</v>
      </c>
      <c r="G16" s="255">
        <v>3825775</v>
      </c>
      <c r="H16" s="256">
        <v>28.629578963198128</v>
      </c>
      <c r="I16" s="255">
        <v>10737689.120000001</v>
      </c>
      <c r="J16" s="228">
        <v>80.353789374261012</v>
      </c>
      <c r="K16" s="257">
        <v>2625326.1199999992</v>
      </c>
    </row>
    <row r="17" spans="1:11" s="137" customFormat="1" ht="27.95" customHeight="1">
      <c r="A17" s="49">
        <v>9</v>
      </c>
      <c r="B17" s="49">
        <v>1500400074</v>
      </c>
      <c r="C17" s="50" t="s">
        <v>54</v>
      </c>
      <c r="D17" s="255">
        <v>17258743.41</v>
      </c>
      <c r="E17" s="255">
        <v>13708164.48</v>
      </c>
      <c r="F17" s="228">
        <v>79.427361276240219</v>
      </c>
      <c r="G17" s="255">
        <v>0</v>
      </c>
      <c r="H17" s="256">
        <v>0</v>
      </c>
      <c r="I17" s="255">
        <v>13708164.48</v>
      </c>
      <c r="J17" s="228">
        <v>79.427361276240219</v>
      </c>
      <c r="K17" s="257">
        <v>3550578.9299999997</v>
      </c>
    </row>
    <row r="18" spans="1:11" s="137" customFormat="1" ht="27.95" customHeight="1">
      <c r="A18" s="49">
        <v>10</v>
      </c>
      <c r="B18" s="49">
        <v>1500400026</v>
      </c>
      <c r="C18" s="50" t="s">
        <v>85</v>
      </c>
      <c r="D18" s="255">
        <v>13702497.609999999</v>
      </c>
      <c r="E18" s="255">
        <v>10860569.779999999</v>
      </c>
      <c r="F18" s="228">
        <v>79.259782333944884</v>
      </c>
      <c r="G18" s="255">
        <v>0</v>
      </c>
      <c r="H18" s="256">
        <v>0</v>
      </c>
      <c r="I18" s="255">
        <v>10860569.779999999</v>
      </c>
      <c r="J18" s="228">
        <v>79.259782333944884</v>
      </c>
      <c r="K18" s="257">
        <v>2841927.83</v>
      </c>
    </row>
    <row r="19" spans="1:11" s="137" customFormat="1" ht="27.95" customHeight="1">
      <c r="A19" s="49">
        <v>11</v>
      </c>
      <c r="B19" s="49">
        <v>1500400041</v>
      </c>
      <c r="C19" s="50" t="s">
        <v>31</v>
      </c>
      <c r="D19" s="255">
        <v>43637375.490000002</v>
      </c>
      <c r="E19" s="255">
        <v>33587869.119999997</v>
      </c>
      <c r="F19" s="228">
        <v>76.97041525262452</v>
      </c>
      <c r="G19" s="255">
        <v>815000</v>
      </c>
      <c r="H19" s="256">
        <v>1.8676650253330804</v>
      </c>
      <c r="I19" s="255">
        <v>34402869.119999997</v>
      </c>
      <c r="J19" s="228">
        <v>78.838080277957602</v>
      </c>
      <c r="K19" s="257">
        <v>9234506.3700000048</v>
      </c>
    </row>
    <row r="20" spans="1:11" s="137" customFormat="1" ht="27.95" customHeight="1">
      <c r="A20" s="49">
        <v>12</v>
      </c>
      <c r="B20" s="49">
        <v>1500400091</v>
      </c>
      <c r="C20" s="50" t="s">
        <v>63</v>
      </c>
      <c r="D20" s="255">
        <v>12354271.119999999</v>
      </c>
      <c r="E20" s="255">
        <v>9181183.9700000007</v>
      </c>
      <c r="F20" s="228">
        <v>74.315869231142486</v>
      </c>
      <c r="G20" s="255">
        <v>550000</v>
      </c>
      <c r="H20" s="256">
        <v>4.4519016513213776</v>
      </c>
      <c r="I20" s="255">
        <v>9731183.9700000007</v>
      </c>
      <c r="J20" s="228">
        <v>78.767770882463864</v>
      </c>
      <c r="K20" s="257">
        <v>2623087.1499999985</v>
      </c>
    </row>
    <row r="21" spans="1:11" s="137" customFormat="1" ht="27.95" customHeight="1">
      <c r="A21" s="49">
        <v>13</v>
      </c>
      <c r="B21" s="49">
        <v>1500400042</v>
      </c>
      <c r="C21" s="50" t="s">
        <v>32</v>
      </c>
      <c r="D21" s="255">
        <v>33752419.100000001</v>
      </c>
      <c r="E21" s="255">
        <v>23278920.41</v>
      </c>
      <c r="F21" s="228">
        <v>68.969635453477764</v>
      </c>
      <c r="G21" s="255">
        <v>3217999</v>
      </c>
      <c r="H21" s="256">
        <v>9.534128473772121</v>
      </c>
      <c r="I21" s="255">
        <v>26496919.41</v>
      </c>
      <c r="J21" s="228">
        <v>78.503763927249878</v>
      </c>
      <c r="K21" s="257">
        <v>7255499.6900000013</v>
      </c>
    </row>
    <row r="22" spans="1:11" s="137" customFormat="1" ht="27.95" customHeight="1">
      <c r="A22" s="49">
        <v>14</v>
      </c>
      <c r="B22" s="49">
        <v>1500400084</v>
      </c>
      <c r="C22" s="50" t="s">
        <v>15</v>
      </c>
      <c r="D22" s="255">
        <v>12069344.380000001</v>
      </c>
      <c r="E22" s="255">
        <v>9463263.1699999999</v>
      </c>
      <c r="F22" s="228">
        <v>78.407433511313883</v>
      </c>
      <c r="G22" s="255">
        <v>0</v>
      </c>
      <c r="H22" s="256">
        <v>0</v>
      </c>
      <c r="I22" s="255">
        <v>9463263.1699999999</v>
      </c>
      <c r="J22" s="228">
        <v>78.407433511313883</v>
      </c>
      <c r="K22" s="257">
        <v>2606081.2100000009</v>
      </c>
    </row>
    <row r="23" spans="1:11" s="137" customFormat="1" ht="27.95" customHeight="1">
      <c r="A23" s="49">
        <v>15</v>
      </c>
      <c r="B23" s="49">
        <v>1500400034</v>
      </c>
      <c r="C23" s="50" t="s">
        <v>26</v>
      </c>
      <c r="D23" s="255">
        <v>12591977.029999999</v>
      </c>
      <c r="E23" s="255">
        <v>8852845.0999999996</v>
      </c>
      <c r="F23" s="228">
        <v>70.305441940597319</v>
      </c>
      <c r="G23" s="255">
        <v>965000</v>
      </c>
      <c r="H23" s="256">
        <v>7.6636099136848577</v>
      </c>
      <c r="I23" s="255">
        <v>9817845.0999999996</v>
      </c>
      <c r="J23" s="228">
        <v>77.969051854282171</v>
      </c>
      <c r="K23" s="257">
        <v>2774131.9299999997</v>
      </c>
    </row>
    <row r="24" spans="1:11" s="137" customFormat="1" ht="27.95" customHeight="1">
      <c r="A24" s="49">
        <v>16</v>
      </c>
      <c r="B24" s="49">
        <v>1500400037</v>
      </c>
      <c r="C24" s="50" t="s">
        <v>28</v>
      </c>
      <c r="D24" s="255">
        <v>14656214.619999999</v>
      </c>
      <c r="E24" s="255">
        <v>10969612.4</v>
      </c>
      <c r="F24" s="228">
        <v>74.846150144599889</v>
      </c>
      <c r="G24" s="255">
        <v>441600</v>
      </c>
      <c r="H24" s="256">
        <v>3.0130563139911226</v>
      </c>
      <c r="I24" s="255">
        <v>11411212.4</v>
      </c>
      <c r="J24" s="228">
        <v>77.859206458591018</v>
      </c>
      <c r="K24" s="257">
        <v>3245002.2199999988</v>
      </c>
    </row>
    <row r="25" spans="1:11" s="137" customFormat="1" ht="27.95" customHeight="1">
      <c r="A25" s="49">
        <v>17</v>
      </c>
      <c r="B25" s="49">
        <v>1500400077</v>
      </c>
      <c r="C25" s="50" t="s">
        <v>99</v>
      </c>
      <c r="D25" s="255">
        <v>14627060.02</v>
      </c>
      <c r="E25" s="255">
        <v>10931963.16</v>
      </c>
      <c r="F25" s="228">
        <v>74.73793875906992</v>
      </c>
      <c r="G25" s="255">
        <v>451650</v>
      </c>
      <c r="H25" s="256">
        <v>3.087770197035125</v>
      </c>
      <c r="I25" s="255">
        <v>11383613.16</v>
      </c>
      <c r="J25" s="228">
        <v>77.825708956105046</v>
      </c>
      <c r="K25" s="257">
        <v>3243446.8599999994</v>
      </c>
    </row>
    <row r="26" spans="1:11" s="137" customFormat="1" ht="27.95" customHeight="1">
      <c r="A26" s="49">
        <v>18</v>
      </c>
      <c r="B26" s="49">
        <v>1500400051</v>
      </c>
      <c r="C26" s="50" t="s">
        <v>95</v>
      </c>
      <c r="D26" s="255">
        <v>26425995</v>
      </c>
      <c r="E26" s="255">
        <v>19673125.59</v>
      </c>
      <c r="F26" s="228">
        <v>74.44611107358493</v>
      </c>
      <c r="G26" s="255">
        <v>863800</v>
      </c>
      <c r="H26" s="256">
        <v>3.268751091491541</v>
      </c>
      <c r="I26" s="255">
        <v>20536925.59</v>
      </c>
      <c r="J26" s="228">
        <v>77.714862165076468</v>
      </c>
      <c r="K26" s="257">
        <v>5889069.4100000001</v>
      </c>
    </row>
    <row r="27" spans="1:11" s="137" customFormat="1" ht="27.95" customHeight="1">
      <c r="A27" s="49">
        <v>19</v>
      </c>
      <c r="B27" s="49">
        <v>1500400076</v>
      </c>
      <c r="C27" s="50" t="s">
        <v>56</v>
      </c>
      <c r="D27" s="255">
        <v>19973145.079999998</v>
      </c>
      <c r="E27" s="255">
        <v>15502378.890000001</v>
      </c>
      <c r="F27" s="228">
        <v>77.616113175501965</v>
      </c>
      <c r="G27" s="255">
        <v>11795</v>
      </c>
      <c r="H27" s="256">
        <v>5.9054294918284352E-2</v>
      </c>
      <c r="I27" s="255">
        <v>15514173.890000001</v>
      </c>
      <c r="J27" s="228">
        <v>77.675167470420249</v>
      </c>
      <c r="K27" s="257">
        <v>4458971.1899999976</v>
      </c>
    </row>
    <row r="28" spans="1:11" s="137" customFormat="1" ht="27.95" customHeight="1">
      <c r="A28" s="49">
        <v>20</v>
      </c>
      <c r="B28" s="49">
        <v>1500400072</v>
      </c>
      <c r="C28" s="50" t="s">
        <v>52</v>
      </c>
      <c r="D28" s="255">
        <v>13496032.789999999</v>
      </c>
      <c r="E28" s="255">
        <v>10477136</v>
      </c>
      <c r="F28" s="228">
        <v>77.631228102551177</v>
      </c>
      <c r="G28" s="255">
        <v>0</v>
      </c>
      <c r="H28" s="256">
        <v>0</v>
      </c>
      <c r="I28" s="255">
        <v>10477136</v>
      </c>
      <c r="J28" s="228">
        <v>77.631228102551177</v>
      </c>
      <c r="K28" s="257">
        <v>3018896.7899999991</v>
      </c>
    </row>
    <row r="29" spans="1:11" s="137" customFormat="1" ht="27.95" customHeight="1">
      <c r="A29" s="49">
        <v>21</v>
      </c>
      <c r="B29" s="49">
        <v>1500400092</v>
      </c>
      <c r="C29" s="50" t="s">
        <v>64</v>
      </c>
      <c r="D29" s="255">
        <v>22975153.969999999</v>
      </c>
      <c r="E29" s="255">
        <v>17069407.460000001</v>
      </c>
      <c r="F29" s="228">
        <v>74.295073200765145</v>
      </c>
      <c r="G29" s="255">
        <v>737820</v>
      </c>
      <c r="H29" s="256">
        <v>3.2113821781713181</v>
      </c>
      <c r="I29" s="255">
        <v>17807227.460000001</v>
      </c>
      <c r="J29" s="228">
        <v>77.506455378936465</v>
      </c>
      <c r="K29" s="257">
        <v>5167926.5099999979</v>
      </c>
    </row>
    <row r="30" spans="1:11" s="137" customFormat="1" ht="27.95" customHeight="1">
      <c r="A30" s="49">
        <v>22</v>
      </c>
      <c r="B30" s="49">
        <v>1500400054</v>
      </c>
      <c r="C30" s="50" t="s">
        <v>40</v>
      </c>
      <c r="D30" s="255">
        <v>21964439.870000001</v>
      </c>
      <c r="E30" s="255">
        <v>15556182.369999999</v>
      </c>
      <c r="F30" s="228">
        <v>70.824398264065536</v>
      </c>
      <c r="G30" s="255">
        <v>1450000</v>
      </c>
      <c r="H30" s="256">
        <v>6.6015796832610052</v>
      </c>
      <c r="I30" s="255">
        <v>17006182.369999997</v>
      </c>
      <c r="J30" s="228">
        <v>77.42597794732653</v>
      </c>
      <c r="K30" s="257">
        <v>4958257.5000000037</v>
      </c>
    </row>
    <row r="31" spans="1:11" s="137" customFormat="1" ht="27.95" customHeight="1">
      <c r="A31" s="49">
        <v>23</v>
      </c>
      <c r="B31" s="49">
        <v>1500400038</v>
      </c>
      <c r="C31" s="50" t="s">
        <v>91</v>
      </c>
      <c r="D31" s="255">
        <v>11801319</v>
      </c>
      <c r="E31" s="255">
        <v>8310811.3499999996</v>
      </c>
      <c r="F31" s="228">
        <v>70.422732831813121</v>
      </c>
      <c r="G31" s="255">
        <v>815000</v>
      </c>
      <c r="H31" s="256">
        <v>6.9060077098161656</v>
      </c>
      <c r="I31" s="255">
        <v>9125811.3499999996</v>
      </c>
      <c r="J31" s="228">
        <v>77.328740541629287</v>
      </c>
      <c r="K31" s="257">
        <v>2675507.6500000004</v>
      </c>
    </row>
    <row r="32" spans="1:11" s="137" customFormat="1" ht="27.95" customHeight="1">
      <c r="A32" s="49">
        <v>24</v>
      </c>
      <c r="B32" s="49">
        <v>1500400098</v>
      </c>
      <c r="C32" s="50" t="s">
        <v>68</v>
      </c>
      <c r="D32" s="255">
        <v>17075464.739999998</v>
      </c>
      <c r="E32" s="255">
        <v>12509555.84</v>
      </c>
      <c r="F32" s="228">
        <v>73.260412120414131</v>
      </c>
      <c r="G32" s="255">
        <v>689000</v>
      </c>
      <c r="H32" s="256">
        <v>4.0350292685503799</v>
      </c>
      <c r="I32" s="255">
        <v>13198555.84</v>
      </c>
      <c r="J32" s="228">
        <v>77.295441388964505</v>
      </c>
      <c r="K32" s="257">
        <v>3876908.8999999985</v>
      </c>
    </row>
    <row r="33" spans="1:11" s="137" customFormat="1" ht="27.95" customHeight="1">
      <c r="A33" s="49">
        <v>25</v>
      </c>
      <c r="B33" s="49">
        <v>1500400067</v>
      </c>
      <c r="C33" s="50" t="s">
        <v>48</v>
      </c>
      <c r="D33" s="255">
        <v>23653796.120000001</v>
      </c>
      <c r="E33" s="255">
        <v>17435473.59</v>
      </c>
      <c r="F33" s="228">
        <v>73.711101176093166</v>
      </c>
      <c r="G33" s="255">
        <v>815000</v>
      </c>
      <c r="H33" s="256">
        <v>3.4455357434610372</v>
      </c>
      <c r="I33" s="255">
        <v>18250473.59</v>
      </c>
      <c r="J33" s="228">
        <v>77.156636919554202</v>
      </c>
      <c r="K33" s="257">
        <v>5403322.5300000012</v>
      </c>
    </row>
    <row r="34" spans="1:11" s="137" customFormat="1" ht="27.95" customHeight="1">
      <c r="A34" s="49">
        <v>26</v>
      </c>
      <c r="B34" s="49">
        <v>1500400052</v>
      </c>
      <c r="C34" s="50" t="s">
        <v>38</v>
      </c>
      <c r="D34" s="255">
        <v>17638241.260000002</v>
      </c>
      <c r="E34" s="255">
        <v>12777899.25</v>
      </c>
      <c r="F34" s="228">
        <v>72.444293405702055</v>
      </c>
      <c r="G34" s="255">
        <v>815000</v>
      </c>
      <c r="H34" s="256">
        <v>4.6206420922944105</v>
      </c>
      <c r="I34" s="255">
        <v>13592899.25</v>
      </c>
      <c r="J34" s="228">
        <v>77.064935497996458</v>
      </c>
      <c r="K34" s="257">
        <v>4045342.0100000016</v>
      </c>
    </row>
    <row r="35" spans="1:11" s="137" customFormat="1" ht="27.95" customHeight="1">
      <c r="A35" s="49">
        <v>27</v>
      </c>
      <c r="B35" s="49">
        <v>1500400048</v>
      </c>
      <c r="C35" s="50" t="s">
        <v>36</v>
      </c>
      <c r="D35" s="255">
        <v>14008032.42</v>
      </c>
      <c r="E35" s="255">
        <v>8399828.6400000006</v>
      </c>
      <c r="F35" s="228">
        <v>59.964371784342291</v>
      </c>
      <c r="G35" s="255">
        <v>2389000</v>
      </c>
      <c r="H35" s="256">
        <v>17.054500791910645</v>
      </c>
      <c r="I35" s="255">
        <v>10788828.640000001</v>
      </c>
      <c r="J35" s="228">
        <v>77.018872576252932</v>
      </c>
      <c r="K35" s="257">
        <v>3219203.7799999993</v>
      </c>
    </row>
    <row r="36" spans="1:11" s="137" customFormat="1" ht="27.95" customHeight="1">
      <c r="A36" s="49">
        <v>28</v>
      </c>
      <c r="B36" s="49">
        <v>1500400094</v>
      </c>
      <c r="C36" s="50" t="s">
        <v>21</v>
      </c>
      <c r="D36" s="255">
        <v>14741767</v>
      </c>
      <c r="E36" s="255">
        <v>10823573.51</v>
      </c>
      <c r="F36" s="228">
        <v>73.421140830675185</v>
      </c>
      <c r="G36" s="255">
        <v>524000</v>
      </c>
      <c r="H36" s="256">
        <v>3.554526401075258</v>
      </c>
      <c r="I36" s="255">
        <v>11347573.51</v>
      </c>
      <c r="J36" s="228">
        <v>76.975667231750435</v>
      </c>
      <c r="K36" s="257">
        <v>3394193.49</v>
      </c>
    </row>
    <row r="37" spans="1:11" s="137" customFormat="1" ht="27.95" customHeight="1">
      <c r="A37" s="49">
        <v>29</v>
      </c>
      <c r="B37" s="49">
        <v>1500400047</v>
      </c>
      <c r="C37" s="50" t="s">
        <v>93</v>
      </c>
      <c r="D37" s="255">
        <v>22387624.77</v>
      </c>
      <c r="E37" s="255">
        <v>16478824.949999999</v>
      </c>
      <c r="F37" s="228">
        <v>73.606848065820969</v>
      </c>
      <c r="G37" s="255">
        <v>736500</v>
      </c>
      <c r="H37" s="256">
        <v>3.2897639100460947</v>
      </c>
      <c r="I37" s="255">
        <v>17215324.949999999</v>
      </c>
      <c r="J37" s="228">
        <v>76.89661197586706</v>
      </c>
      <c r="K37" s="257">
        <v>5172299.82</v>
      </c>
    </row>
    <row r="38" spans="1:11" s="137" customFormat="1" ht="27.95" customHeight="1">
      <c r="A38" s="49">
        <v>30</v>
      </c>
      <c r="B38" s="49">
        <v>1500400093</v>
      </c>
      <c r="C38" s="50" t="s">
        <v>65</v>
      </c>
      <c r="D38" s="255">
        <v>10886894.66</v>
      </c>
      <c r="E38" s="255">
        <v>6947929.6299999999</v>
      </c>
      <c r="F38" s="228">
        <v>63.819205080836156</v>
      </c>
      <c r="G38" s="255">
        <v>1420400</v>
      </c>
      <c r="H38" s="256">
        <v>13.046879246648281</v>
      </c>
      <c r="I38" s="255">
        <v>8368329.6299999999</v>
      </c>
      <c r="J38" s="228">
        <v>76.86608432748443</v>
      </c>
      <c r="K38" s="257">
        <v>2518565.0300000003</v>
      </c>
    </row>
    <row r="39" spans="1:11" s="137" customFormat="1" ht="27.95" customHeight="1">
      <c r="A39" s="49">
        <v>31</v>
      </c>
      <c r="B39" s="49">
        <v>1500400060</v>
      </c>
      <c r="C39" s="50" t="s">
        <v>97</v>
      </c>
      <c r="D39" s="255">
        <v>31418554.949999999</v>
      </c>
      <c r="E39" s="255">
        <v>23861891.239999998</v>
      </c>
      <c r="F39" s="228">
        <v>75.94840462260025</v>
      </c>
      <c r="G39" s="255">
        <v>275800</v>
      </c>
      <c r="H39" s="256">
        <v>0.87782522283062547</v>
      </c>
      <c r="I39" s="255">
        <v>24137691.239999998</v>
      </c>
      <c r="J39" s="228">
        <v>76.826229845430873</v>
      </c>
      <c r="K39" s="257">
        <v>7280863.7100000009</v>
      </c>
    </row>
    <row r="40" spans="1:11" s="137" customFormat="1" ht="27.95" customHeight="1">
      <c r="A40" s="49">
        <v>32</v>
      </c>
      <c r="B40" s="49">
        <v>1500400069</v>
      </c>
      <c r="C40" s="50" t="s">
        <v>49</v>
      </c>
      <c r="D40" s="255">
        <v>22163673.129999999</v>
      </c>
      <c r="E40" s="255">
        <v>16235121.949999999</v>
      </c>
      <c r="F40" s="228">
        <v>73.251043970796914</v>
      </c>
      <c r="G40" s="255">
        <v>740000</v>
      </c>
      <c r="H40" s="256">
        <v>3.3387967583692659</v>
      </c>
      <c r="I40" s="255">
        <v>16975121.949999999</v>
      </c>
      <c r="J40" s="228">
        <v>76.589840729166184</v>
      </c>
      <c r="K40" s="257">
        <v>5188551.18</v>
      </c>
    </row>
    <row r="41" spans="1:11" s="137" customFormat="1" ht="27.95" customHeight="1">
      <c r="A41" s="49">
        <v>33</v>
      </c>
      <c r="B41" s="49">
        <v>1500400083</v>
      </c>
      <c r="C41" s="158" t="s">
        <v>102</v>
      </c>
      <c r="D41" s="255">
        <v>12198523.119999999</v>
      </c>
      <c r="E41" s="255">
        <v>9013668.3699999992</v>
      </c>
      <c r="F41" s="228">
        <v>73.891472609677677</v>
      </c>
      <c r="G41" s="255">
        <v>314000</v>
      </c>
      <c r="H41" s="256">
        <v>2.5740820992107118</v>
      </c>
      <c r="I41" s="255">
        <v>9327668.3699999992</v>
      </c>
      <c r="J41" s="228">
        <v>76.465554708888391</v>
      </c>
      <c r="K41" s="257">
        <v>2870854.75</v>
      </c>
    </row>
    <row r="42" spans="1:11" s="137" customFormat="1" ht="27.95" customHeight="1">
      <c r="A42" s="49">
        <v>34</v>
      </c>
      <c r="B42" s="49">
        <v>1500400050</v>
      </c>
      <c r="C42" s="50" t="s">
        <v>37</v>
      </c>
      <c r="D42" s="255">
        <v>32684397.23</v>
      </c>
      <c r="E42" s="255">
        <v>24878675.59</v>
      </c>
      <c r="F42" s="228">
        <v>76.117896300576817</v>
      </c>
      <c r="G42" s="255">
        <v>60000</v>
      </c>
      <c r="H42" s="256">
        <v>0.18357383058888982</v>
      </c>
      <c r="I42" s="255">
        <v>24938675.59</v>
      </c>
      <c r="J42" s="228">
        <v>76.301470131165701</v>
      </c>
      <c r="K42" s="257">
        <v>7745721.6400000006</v>
      </c>
    </row>
    <row r="43" spans="1:11" s="137" customFormat="1" ht="27.95" customHeight="1">
      <c r="A43" s="49">
        <v>35</v>
      </c>
      <c r="B43" s="49">
        <v>1500400075</v>
      </c>
      <c r="C43" s="50" t="s">
        <v>55</v>
      </c>
      <c r="D43" s="255">
        <v>14945702.140000001</v>
      </c>
      <c r="E43" s="255">
        <v>11388053.640000001</v>
      </c>
      <c r="F43" s="228">
        <v>76.196176889686086</v>
      </c>
      <c r="G43" s="255">
        <v>0</v>
      </c>
      <c r="H43" s="256">
        <v>0</v>
      </c>
      <c r="I43" s="255">
        <v>11388053.640000001</v>
      </c>
      <c r="J43" s="228">
        <v>76.196176889686086</v>
      </c>
      <c r="K43" s="257">
        <v>3557648.5</v>
      </c>
    </row>
    <row r="44" spans="1:11" s="137" customFormat="1" ht="27.95" customHeight="1">
      <c r="A44" s="49">
        <v>36</v>
      </c>
      <c r="B44" s="49">
        <v>1500400085</v>
      </c>
      <c r="C44" s="50" t="s">
        <v>59</v>
      </c>
      <c r="D44" s="255">
        <v>29503221.809999999</v>
      </c>
      <c r="E44" s="255">
        <v>21651600.239999998</v>
      </c>
      <c r="F44" s="228">
        <v>73.387240144265448</v>
      </c>
      <c r="G44" s="255">
        <v>822480</v>
      </c>
      <c r="H44" s="256">
        <v>2.7877633341088996</v>
      </c>
      <c r="I44" s="255">
        <v>22474080.239999998</v>
      </c>
      <c r="J44" s="228">
        <v>76.17500347837435</v>
      </c>
      <c r="K44" s="257">
        <v>7029141.5700000003</v>
      </c>
    </row>
    <row r="45" spans="1:11" s="137" customFormat="1" ht="27.95" customHeight="1">
      <c r="A45" s="49">
        <v>37</v>
      </c>
      <c r="B45" s="49">
        <v>1500400035</v>
      </c>
      <c r="C45" s="50" t="s">
        <v>90</v>
      </c>
      <c r="D45" s="255">
        <v>12833695.68</v>
      </c>
      <c r="E45" s="255">
        <v>9758393.5999999996</v>
      </c>
      <c r="F45" s="228">
        <v>76.037283751456386</v>
      </c>
      <c r="G45" s="255">
        <v>6565</v>
      </c>
      <c r="H45" s="256">
        <v>5.1154399821330347E-2</v>
      </c>
      <c r="I45" s="255">
        <v>9764958.5999999996</v>
      </c>
      <c r="J45" s="228">
        <v>76.088438151277714</v>
      </c>
      <c r="K45" s="257">
        <v>3068737.08</v>
      </c>
    </row>
    <row r="46" spans="1:11" s="137" customFormat="1" ht="27.95" customHeight="1">
      <c r="A46" s="49">
        <v>38</v>
      </c>
      <c r="B46" s="49">
        <v>1500400082</v>
      </c>
      <c r="C46" s="50" t="s">
        <v>58</v>
      </c>
      <c r="D46" s="255">
        <v>6617499.6100000003</v>
      </c>
      <c r="E46" s="255">
        <v>5020548.24</v>
      </c>
      <c r="F46" s="228">
        <v>75.867752714533211</v>
      </c>
      <c r="G46" s="255">
        <v>12900</v>
      </c>
      <c r="H46" s="256">
        <v>0.19493767677003307</v>
      </c>
      <c r="I46" s="255">
        <v>5033448.24</v>
      </c>
      <c r="J46" s="228">
        <v>76.062690391303249</v>
      </c>
      <c r="K46" s="257">
        <v>1584051.37</v>
      </c>
    </row>
    <row r="47" spans="1:11" s="137" customFormat="1" ht="27.95" customHeight="1">
      <c r="A47" s="49">
        <v>39</v>
      </c>
      <c r="B47" s="49">
        <v>1500400096</v>
      </c>
      <c r="C47" s="50" t="s">
        <v>105</v>
      </c>
      <c r="D47" s="255">
        <v>17061517.710000001</v>
      </c>
      <c r="E47" s="255">
        <v>12944936.710000001</v>
      </c>
      <c r="F47" s="228">
        <v>75.872128904527571</v>
      </c>
      <c r="G47" s="255">
        <v>17160</v>
      </c>
      <c r="H47" s="256">
        <v>0.10057721881296806</v>
      </c>
      <c r="I47" s="255">
        <v>12962096.710000001</v>
      </c>
      <c r="J47" s="228">
        <v>75.972706123340529</v>
      </c>
      <c r="K47" s="257">
        <v>4099421</v>
      </c>
    </row>
    <row r="48" spans="1:11" s="137" customFormat="1" ht="27.95" customHeight="1">
      <c r="A48" s="49">
        <v>40</v>
      </c>
      <c r="B48" s="49">
        <v>1500400124</v>
      </c>
      <c r="C48" s="50" t="s">
        <v>69</v>
      </c>
      <c r="D48" s="255">
        <v>11745680.52</v>
      </c>
      <c r="E48" s="255">
        <v>8470823.5600000005</v>
      </c>
      <c r="F48" s="228">
        <v>72.118627316452844</v>
      </c>
      <c r="G48" s="255">
        <v>448250</v>
      </c>
      <c r="H48" s="256">
        <v>3.8162965460940361</v>
      </c>
      <c r="I48" s="255">
        <v>8919073.5600000005</v>
      </c>
      <c r="J48" s="228">
        <v>75.934923862546881</v>
      </c>
      <c r="K48" s="257">
        <v>2826606.959999999</v>
      </c>
    </row>
    <row r="49" spans="1:11" s="137" customFormat="1" ht="27.95" customHeight="1">
      <c r="A49" s="49">
        <v>41</v>
      </c>
      <c r="B49" s="49">
        <v>1500400064</v>
      </c>
      <c r="C49" s="50" t="s">
        <v>98</v>
      </c>
      <c r="D49" s="255">
        <v>12547775.449999999</v>
      </c>
      <c r="E49" s="255">
        <v>9030735.9600000009</v>
      </c>
      <c r="F49" s="228">
        <v>71.970812643128724</v>
      </c>
      <c r="G49" s="255">
        <v>493250</v>
      </c>
      <c r="H49" s="256">
        <v>3.9309756694761382</v>
      </c>
      <c r="I49" s="255">
        <v>9523985.9600000009</v>
      </c>
      <c r="J49" s="228">
        <v>75.901788312604864</v>
      </c>
      <c r="K49" s="257">
        <v>3023789.4899999984</v>
      </c>
    </row>
    <row r="50" spans="1:11" s="137" customFormat="1" ht="27.95" customHeight="1">
      <c r="A50" s="49">
        <v>42</v>
      </c>
      <c r="B50" s="49">
        <v>1500400055</v>
      </c>
      <c r="C50" s="50" t="s">
        <v>41</v>
      </c>
      <c r="D50" s="255">
        <v>28796571.760000002</v>
      </c>
      <c r="E50" s="255">
        <v>21715795.25</v>
      </c>
      <c r="F50" s="228">
        <v>75.411043477628183</v>
      </c>
      <c r="G50" s="255">
        <v>137900</v>
      </c>
      <c r="H50" s="256">
        <v>0.47887644803452117</v>
      </c>
      <c r="I50" s="255">
        <v>21853695.25</v>
      </c>
      <c r="J50" s="228">
        <v>75.889919925662696</v>
      </c>
      <c r="K50" s="257">
        <v>6942876.5100000016</v>
      </c>
    </row>
    <row r="51" spans="1:11" s="137" customFormat="1" ht="27.95" customHeight="1">
      <c r="A51" s="49">
        <v>43</v>
      </c>
      <c r="B51" s="49">
        <v>1500400058</v>
      </c>
      <c r="C51" s="50" t="s">
        <v>96</v>
      </c>
      <c r="D51" s="255">
        <v>17706876.969999999</v>
      </c>
      <c r="E51" s="255">
        <v>12557058.51</v>
      </c>
      <c r="F51" s="228">
        <v>70.916280331505575</v>
      </c>
      <c r="G51" s="255">
        <v>852000</v>
      </c>
      <c r="H51" s="256">
        <v>4.8116898391710015</v>
      </c>
      <c r="I51" s="255">
        <v>13409058.51</v>
      </c>
      <c r="J51" s="228">
        <v>75.727970170676585</v>
      </c>
      <c r="K51" s="257">
        <v>4297818.459999999</v>
      </c>
    </row>
    <row r="52" spans="1:11" s="137" customFormat="1" ht="27.95" customHeight="1">
      <c r="A52" s="49">
        <v>44</v>
      </c>
      <c r="B52" s="49">
        <v>1500400028</v>
      </c>
      <c r="C52" s="50" t="s">
        <v>24</v>
      </c>
      <c r="D52" s="255">
        <v>10287546</v>
      </c>
      <c r="E52" s="255">
        <v>6974398.8600000003</v>
      </c>
      <c r="F52" s="228">
        <v>67.794582498100127</v>
      </c>
      <c r="G52" s="255">
        <v>815000</v>
      </c>
      <c r="H52" s="256">
        <v>7.9222002992744818</v>
      </c>
      <c r="I52" s="255">
        <v>7789398.8600000003</v>
      </c>
      <c r="J52" s="228">
        <v>75.716782797374606</v>
      </c>
      <c r="K52" s="257">
        <v>2498147.1399999997</v>
      </c>
    </row>
    <row r="53" spans="1:11" s="137" customFormat="1" ht="27.95" customHeight="1">
      <c r="A53" s="49">
        <v>45</v>
      </c>
      <c r="B53" s="49">
        <v>1500400056</v>
      </c>
      <c r="C53" s="50" t="s">
        <v>42</v>
      </c>
      <c r="D53" s="255">
        <v>23098683.969999999</v>
      </c>
      <c r="E53" s="255">
        <v>17476953.41</v>
      </c>
      <c r="F53" s="228">
        <v>75.662117515866427</v>
      </c>
      <c r="G53" s="255">
        <v>0</v>
      </c>
      <c r="H53" s="256">
        <v>0</v>
      </c>
      <c r="I53" s="255">
        <v>17476953.41</v>
      </c>
      <c r="J53" s="228">
        <v>75.662117515866427</v>
      </c>
      <c r="K53" s="257">
        <v>5621730.5599999987</v>
      </c>
    </row>
    <row r="54" spans="1:11" s="137" customFormat="1" ht="27.95" customHeight="1">
      <c r="A54" s="49">
        <v>46</v>
      </c>
      <c r="B54" s="49">
        <v>1500400080</v>
      </c>
      <c r="C54" s="50" t="s">
        <v>57</v>
      </c>
      <c r="D54" s="255">
        <v>13215006</v>
      </c>
      <c r="E54" s="255">
        <v>9268012.1099999994</v>
      </c>
      <c r="F54" s="228">
        <v>70.13248507038135</v>
      </c>
      <c r="G54" s="255">
        <v>730400</v>
      </c>
      <c r="H54" s="256">
        <v>5.5270500823079463</v>
      </c>
      <c r="I54" s="255">
        <v>9998412.1099999994</v>
      </c>
      <c r="J54" s="228">
        <v>75.659535152689301</v>
      </c>
      <c r="K54" s="257">
        <v>3216593.8900000006</v>
      </c>
    </row>
    <row r="55" spans="1:11" s="137" customFormat="1" ht="27.95" customHeight="1">
      <c r="A55" s="49">
        <v>47</v>
      </c>
      <c r="B55" s="49">
        <v>1500400089</v>
      </c>
      <c r="C55" s="50" t="s">
        <v>104</v>
      </c>
      <c r="D55" s="255">
        <v>22624169.800000001</v>
      </c>
      <c r="E55" s="255">
        <v>16525385.449999999</v>
      </c>
      <c r="F55" s="228">
        <v>73.043057915875437</v>
      </c>
      <c r="G55" s="255">
        <v>564000</v>
      </c>
      <c r="H55" s="256">
        <v>2.4929091541736925</v>
      </c>
      <c r="I55" s="255">
        <v>17089385.449999999</v>
      </c>
      <c r="J55" s="228">
        <v>75.535967070049125</v>
      </c>
      <c r="K55" s="257">
        <v>5534784.3500000015</v>
      </c>
    </row>
    <row r="56" spans="1:11" s="137" customFormat="1" ht="27.95" customHeight="1">
      <c r="A56" s="49">
        <v>48</v>
      </c>
      <c r="B56" s="49">
        <v>1500400095</v>
      </c>
      <c r="C56" s="50" t="s">
        <v>66</v>
      </c>
      <c r="D56" s="255">
        <v>14369714.289999999</v>
      </c>
      <c r="E56" s="255">
        <v>10411922.869999999</v>
      </c>
      <c r="F56" s="228">
        <v>72.457410494554793</v>
      </c>
      <c r="G56" s="255">
        <v>440000</v>
      </c>
      <c r="H56" s="256">
        <v>3.0619954657428337</v>
      </c>
      <c r="I56" s="255">
        <v>10851922.869999999</v>
      </c>
      <c r="J56" s="228">
        <v>75.519405960297632</v>
      </c>
      <c r="K56" s="257">
        <v>3517791.42</v>
      </c>
    </row>
    <row r="57" spans="1:11" s="137" customFormat="1" ht="27.95" customHeight="1">
      <c r="A57" s="49">
        <v>49</v>
      </c>
      <c r="B57" s="49">
        <v>1500400097</v>
      </c>
      <c r="C57" s="50" t="s">
        <v>67</v>
      </c>
      <c r="D57" s="255">
        <v>13429398.9</v>
      </c>
      <c r="E57" s="255">
        <v>9351569.9600000009</v>
      </c>
      <c r="F57" s="228">
        <v>69.635059838754216</v>
      </c>
      <c r="G57" s="255">
        <v>759560</v>
      </c>
      <c r="H57" s="256">
        <v>5.6559493515379904</v>
      </c>
      <c r="I57" s="255">
        <v>10111129.960000001</v>
      </c>
      <c r="J57" s="228">
        <v>75.291009190292215</v>
      </c>
      <c r="K57" s="257">
        <v>3318268.9399999995</v>
      </c>
    </row>
    <row r="58" spans="1:11" s="137" customFormat="1" ht="27.95" customHeight="1">
      <c r="A58" s="49">
        <v>50</v>
      </c>
      <c r="B58" s="49">
        <v>1500400057</v>
      </c>
      <c r="C58" s="50" t="s">
        <v>43</v>
      </c>
      <c r="D58" s="255">
        <v>23819524.210000001</v>
      </c>
      <c r="E58" s="255">
        <v>17181029.280000001</v>
      </c>
      <c r="F58" s="228">
        <v>72.130027151369362</v>
      </c>
      <c r="G58" s="255">
        <v>742700</v>
      </c>
      <c r="H58" s="256">
        <v>3.1180303747973142</v>
      </c>
      <c r="I58" s="255">
        <v>17923729.280000001</v>
      </c>
      <c r="J58" s="228">
        <v>75.248057526166676</v>
      </c>
      <c r="K58" s="257">
        <v>5895794.9299999997</v>
      </c>
    </row>
    <row r="59" spans="1:11" s="137" customFormat="1" ht="27.95" customHeight="1">
      <c r="A59" s="49">
        <v>51</v>
      </c>
      <c r="B59" s="49">
        <v>1500400062</v>
      </c>
      <c r="C59" s="50" t="s">
        <v>18</v>
      </c>
      <c r="D59" s="255">
        <v>18150283.940000001</v>
      </c>
      <c r="E59" s="255">
        <v>12827677.960000001</v>
      </c>
      <c r="F59" s="228">
        <v>70.67480598322804</v>
      </c>
      <c r="G59" s="255">
        <v>822275</v>
      </c>
      <c r="H59" s="256">
        <v>4.5303698978937295</v>
      </c>
      <c r="I59" s="255">
        <v>13649952.960000001</v>
      </c>
      <c r="J59" s="228">
        <v>75.205175881121775</v>
      </c>
      <c r="K59" s="257">
        <v>4500330.9800000004</v>
      </c>
    </row>
    <row r="60" spans="1:11" s="137" customFormat="1" ht="27.95" customHeight="1">
      <c r="A60" s="49">
        <v>52</v>
      </c>
      <c r="B60" s="49">
        <v>1500400029</v>
      </c>
      <c r="C60" s="50" t="s">
        <v>86</v>
      </c>
      <c r="D60" s="255">
        <v>17282904.66</v>
      </c>
      <c r="E60" s="255">
        <v>12987911.27</v>
      </c>
      <c r="F60" s="228">
        <v>75.148891494261122</v>
      </c>
      <c r="G60" s="255">
        <v>7000</v>
      </c>
      <c r="H60" s="256">
        <v>4.0502451050378009E-2</v>
      </c>
      <c r="I60" s="255">
        <v>12994911.27</v>
      </c>
      <c r="J60" s="228">
        <v>75.189393945311508</v>
      </c>
      <c r="K60" s="257">
        <v>4287993.3900000006</v>
      </c>
    </row>
    <row r="61" spans="1:11" s="137" customFormat="1" ht="27.95" customHeight="1">
      <c r="A61" s="49">
        <v>53</v>
      </c>
      <c r="B61" s="49">
        <v>1500400031</v>
      </c>
      <c r="C61" s="50" t="s">
        <v>25</v>
      </c>
      <c r="D61" s="255">
        <v>10817130</v>
      </c>
      <c r="E61" s="255">
        <v>8120959.7300000004</v>
      </c>
      <c r="F61" s="228">
        <v>75.074994291461778</v>
      </c>
      <c r="G61" s="255">
        <v>0</v>
      </c>
      <c r="H61" s="256">
        <v>0</v>
      </c>
      <c r="I61" s="255">
        <v>8120959.7300000004</v>
      </c>
      <c r="J61" s="228">
        <v>75.074994291461778</v>
      </c>
      <c r="K61" s="257">
        <v>2696170.2699999996</v>
      </c>
    </row>
    <row r="62" spans="1:11" s="137" customFormat="1" ht="27.95" customHeight="1">
      <c r="A62" s="49">
        <v>54</v>
      </c>
      <c r="B62" s="49">
        <v>1500400078</v>
      </c>
      <c r="C62" s="50" t="s">
        <v>100</v>
      </c>
      <c r="D62" s="255">
        <v>18027704.329999998</v>
      </c>
      <c r="E62" s="255">
        <v>13509524.970000001</v>
      </c>
      <c r="F62" s="228">
        <v>74.937577867408933</v>
      </c>
      <c r="G62" s="255">
        <v>5800</v>
      </c>
      <c r="H62" s="256">
        <v>3.217270426577936E-2</v>
      </c>
      <c r="I62" s="255">
        <v>13515324.970000001</v>
      </c>
      <c r="J62" s="228">
        <v>74.969750571674709</v>
      </c>
      <c r="K62" s="257">
        <v>4512379.3599999975</v>
      </c>
    </row>
    <row r="63" spans="1:11" s="137" customFormat="1" ht="27.95" customHeight="1">
      <c r="A63" s="49">
        <v>55</v>
      </c>
      <c r="B63" s="49">
        <v>1500400043</v>
      </c>
      <c r="C63" s="50" t="s">
        <v>33</v>
      </c>
      <c r="D63" s="255">
        <v>25007956.920000002</v>
      </c>
      <c r="E63" s="255">
        <v>17907378.710000001</v>
      </c>
      <c r="F63" s="228">
        <v>71.606724081001005</v>
      </c>
      <c r="G63" s="255">
        <v>815000</v>
      </c>
      <c r="H63" s="256">
        <v>3.258962747765322</v>
      </c>
      <c r="I63" s="255">
        <v>18722378.710000001</v>
      </c>
      <c r="J63" s="228">
        <v>74.865686828766329</v>
      </c>
      <c r="K63" s="257">
        <v>6285578.2100000009</v>
      </c>
    </row>
    <row r="64" spans="1:11" s="137" customFormat="1" ht="27.95" customHeight="1">
      <c r="A64" s="49">
        <v>56</v>
      </c>
      <c r="B64" s="49">
        <v>1500400032</v>
      </c>
      <c r="C64" s="50" t="s">
        <v>88</v>
      </c>
      <c r="D64" s="255">
        <v>16890735.27</v>
      </c>
      <c r="E64" s="255">
        <v>12637552.890000001</v>
      </c>
      <c r="F64" s="228">
        <v>74.819436146428927</v>
      </c>
      <c r="G64" s="255">
        <v>0</v>
      </c>
      <c r="H64" s="256">
        <v>0</v>
      </c>
      <c r="I64" s="255">
        <v>12637552.890000001</v>
      </c>
      <c r="J64" s="228">
        <v>74.819436146428927</v>
      </c>
      <c r="K64" s="257">
        <v>4253182.379999999</v>
      </c>
    </row>
    <row r="65" spans="1:11" s="137" customFormat="1" ht="27.95" customHeight="1">
      <c r="A65" s="49">
        <v>57</v>
      </c>
      <c r="B65" s="49">
        <v>1500400073</v>
      </c>
      <c r="C65" s="50" t="s">
        <v>53</v>
      </c>
      <c r="D65" s="255">
        <v>14230979</v>
      </c>
      <c r="E65" s="255">
        <v>9911105.2100000009</v>
      </c>
      <c r="F65" s="228">
        <v>69.644577579659142</v>
      </c>
      <c r="G65" s="255">
        <v>735000</v>
      </c>
      <c r="H65" s="256">
        <v>5.1647887330871614</v>
      </c>
      <c r="I65" s="255">
        <v>10646105.210000001</v>
      </c>
      <c r="J65" s="228">
        <v>74.809366312746306</v>
      </c>
      <c r="K65" s="257">
        <v>3584873.7899999991</v>
      </c>
    </row>
    <row r="66" spans="1:11" s="137" customFormat="1" ht="27.95" customHeight="1">
      <c r="A66" s="49">
        <v>58</v>
      </c>
      <c r="B66" s="49">
        <v>1500400061</v>
      </c>
      <c r="C66" s="50" t="s">
        <v>17</v>
      </c>
      <c r="D66" s="255">
        <v>12280522.689999999</v>
      </c>
      <c r="E66" s="255">
        <v>9185437.0099999998</v>
      </c>
      <c r="F66" s="228">
        <v>74.796791975961085</v>
      </c>
      <c r="G66" s="255">
        <v>0</v>
      </c>
      <c r="H66" s="256">
        <v>0</v>
      </c>
      <c r="I66" s="255">
        <v>9185437.0099999998</v>
      </c>
      <c r="J66" s="228">
        <v>74.796791975961085</v>
      </c>
      <c r="K66" s="257">
        <v>3095085.6799999997</v>
      </c>
    </row>
    <row r="67" spans="1:11" s="137" customFormat="1" ht="27.95" customHeight="1">
      <c r="A67" s="49">
        <v>59</v>
      </c>
      <c r="B67" s="49">
        <v>1500400090</v>
      </c>
      <c r="C67" s="50" t="s">
        <v>62</v>
      </c>
      <c r="D67" s="255">
        <v>7770721.4800000004</v>
      </c>
      <c r="E67" s="255">
        <v>5807570.5099999998</v>
      </c>
      <c r="F67" s="228">
        <v>74.73656757544731</v>
      </c>
      <c r="G67" s="255">
        <v>0</v>
      </c>
      <c r="H67" s="256">
        <v>0</v>
      </c>
      <c r="I67" s="255">
        <v>5807570.5099999998</v>
      </c>
      <c r="J67" s="228">
        <v>74.73656757544731</v>
      </c>
      <c r="K67" s="257">
        <v>1963150.9700000007</v>
      </c>
    </row>
    <row r="68" spans="1:11" s="137" customFormat="1" ht="27.95" customHeight="1">
      <c r="A68" s="49">
        <v>60</v>
      </c>
      <c r="B68" s="49">
        <v>1500400066</v>
      </c>
      <c r="C68" s="50" t="s">
        <v>47</v>
      </c>
      <c r="D68" s="255">
        <v>13574239.82</v>
      </c>
      <c r="E68" s="255">
        <v>10093114.710000001</v>
      </c>
      <c r="F68" s="228">
        <v>74.354916693964825</v>
      </c>
      <c r="G68" s="255">
        <v>37000</v>
      </c>
      <c r="H68" s="256">
        <v>0.27257511647528854</v>
      </c>
      <c r="I68" s="255">
        <v>10130114.710000001</v>
      </c>
      <c r="J68" s="228">
        <v>74.627491810440119</v>
      </c>
      <c r="K68" s="257">
        <v>3444125.1099999994</v>
      </c>
    </row>
    <row r="69" spans="1:11" s="137" customFormat="1" ht="27.95" customHeight="1">
      <c r="A69" s="49">
        <v>61</v>
      </c>
      <c r="B69" s="49">
        <v>1500400063</v>
      </c>
      <c r="C69" s="50" t="s">
        <v>45</v>
      </c>
      <c r="D69" s="255">
        <v>13299097.960000001</v>
      </c>
      <c r="E69" s="255">
        <v>9920699.6799999997</v>
      </c>
      <c r="F69" s="228">
        <v>74.596786262036076</v>
      </c>
      <c r="G69" s="255">
        <v>0</v>
      </c>
      <c r="H69" s="256">
        <v>0</v>
      </c>
      <c r="I69" s="255">
        <v>9920699.6799999997</v>
      </c>
      <c r="J69" s="228">
        <v>74.596786262036076</v>
      </c>
      <c r="K69" s="257">
        <v>3378398.2800000012</v>
      </c>
    </row>
    <row r="70" spans="1:11" s="137" customFormat="1" ht="27.95" customHeight="1">
      <c r="A70" s="49">
        <v>62</v>
      </c>
      <c r="B70" s="49">
        <v>1500400040</v>
      </c>
      <c r="C70" s="50" t="s">
        <v>30</v>
      </c>
      <c r="D70" s="255">
        <v>13817032.210000001</v>
      </c>
      <c r="E70" s="255">
        <v>9489872.2100000009</v>
      </c>
      <c r="F70" s="228">
        <v>68.682420839489382</v>
      </c>
      <c r="G70" s="255">
        <v>815000</v>
      </c>
      <c r="H70" s="256">
        <v>5.8985170448553221</v>
      </c>
      <c r="I70" s="255">
        <v>10304872.210000001</v>
      </c>
      <c r="J70" s="228">
        <v>74.580937884344706</v>
      </c>
      <c r="K70" s="257">
        <v>3512160</v>
      </c>
    </row>
    <row r="71" spans="1:11" s="137" customFormat="1" ht="27.95" customHeight="1">
      <c r="A71" s="49">
        <v>63</v>
      </c>
      <c r="B71" s="49">
        <v>1500400036</v>
      </c>
      <c r="C71" s="50" t="s">
        <v>27</v>
      </c>
      <c r="D71" s="255">
        <v>8470939.6099999994</v>
      </c>
      <c r="E71" s="255">
        <v>6306276.6900000004</v>
      </c>
      <c r="F71" s="228">
        <v>74.446011662689685</v>
      </c>
      <c r="G71" s="255">
        <v>0</v>
      </c>
      <c r="H71" s="256">
        <v>0</v>
      </c>
      <c r="I71" s="255">
        <v>6306276.6900000004</v>
      </c>
      <c r="J71" s="228">
        <v>74.446011662689685</v>
      </c>
      <c r="K71" s="257">
        <v>2164662.919999999</v>
      </c>
    </row>
    <row r="72" spans="1:11" s="137" customFormat="1" ht="27.95" customHeight="1">
      <c r="A72" s="49">
        <v>64</v>
      </c>
      <c r="B72" s="49">
        <v>1500400046</v>
      </c>
      <c r="C72" s="50" t="s">
        <v>35</v>
      </c>
      <c r="D72" s="255">
        <v>14957367</v>
      </c>
      <c r="E72" s="255">
        <v>9899513.4800000004</v>
      </c>
      <c r="F72" s="228">
        <v>66.184867162783391</v>
      </c>
      <c r="G72" s="255">
        <v>1211000</v>
      </c>
      <c r="H72" s="256">
        <v>8.096344764422776</v>
      </c>
      <c r="I72" s="255">
        <v>11110513.48</v>
      </c>
      <c r="J72" s="228">
        <v>74.281211927206172</v>
      </c>
      <c r="K72" s="257">
        <v>3846853.5199999996</v>
      </c>
    </row>
    <row r="73" spans="1:11" s="137" customFormat="1" ht="27.95" customHeight="1">
      <c r="A73" s="49">
        <v>65</v>
      </c>
      <c r="B73" s="49">
        <v>1500400027</v>
      </c>
      <c r="C73" s="50" t="s">
        <v>14</v>
      </c>
      <c r="D73" s="255">
        <v>20557259.550000001</v>
      </c>
      <c r="E73" s="255">
        <v>14804072.25</v>
      </c>
      <c r="F73" s="228">
        <v>72.013841212604618</v>
      </c>
      <c r="G73" s="255">
        <v>440000</v>
      </c>
      <c r="H73" s="256">
        <v>2.1403631108018968</v>
      </c>
      <c r="I73" s="255">
        <v>15244072.25</v>
      </c>
      <c r="J73" s="228">
        <v>74.154204323406518</v>
      </c>
      <c r="K73" s="257">
        <v>5313187.3000000007</v>
      </c>
    </row>
    <row r="74" spans="1:11" s="137" customFormat="1" ht="27.95" customHeight="1">
      <c r="A74" s="49">
        <v>66</v>
      </c>
      <c r="B74" s="49">
        <v>1500400039</v>
      </c>
      <c r="C74" s="50" t="s">
        <v>29</v>
      </c>
      <c r="D74" s="255">
        <v>8468176</v>
      </c>
      <c r="E74" s="255">
        <v>5459923.3600000003</v>
      </c>
      <c r="F74" s="228">
        <v>64.475789827703153</v>
      </c>
      <c r="G74" s="255">
        <v>815000</v>
      </c>
      <c r="H74" s="256">
        <v>9.6242685555897758</v>
      </c>
      <c r="I74" s="255">
        <v>6274923.3600000003</v>
      </c>
      <c r="J74" s="228">
        <v>74.100058383292932</v>
      </c>
      <c r="K74" s="257">
        <v>2193252.6399999997</v>
      </c>
    </row>
    <row r="75" spans="1:11" s="137" customFormat="1" ht="27.95" customHeight="1">
      <c r="A75" s="49">
        <v>67</v>
      </c>
      <c r="B75" s="49">
        <v>1500400044</v>
      </c>
      <c r="C75" s="50" t="s">
        <v>34</v>
      </c>
      <c r="D75" s="255">
        <v>29960249.48</v>
      </c>
      <c r="E75" s="255">
        <v>21381985.07</v>
      </c>
      <c r="F75" s="228">
        <v>71.36784720125101</v>
      </c>
      <c r="G75" s="255">
        <v>815000</v>
      </c>
      <c r="H75" s="256">
        <v>2.7202710729897435</v>
      </c>
      <c r="I75" s="255">
        <v>22196985.07</v>
      </c>
      <c r="J75" s="228">
        <v>74.088118274240756</v>
      </c>
      <c r="K75" s="257">
        <v>7763264.4100000001</v>
      </c>
    </row>
    <row r="76" spans="1:11" s="137" customFormat="1" ht="27.95" customHeight="1">
      <c r="A76" s="49">
        <v>68</v>
      </c>
      <c r="B76" s="49">
        <v>1500400045</v>
      </c>
      <c r="C76" s="50" t="s">
        <v>92</v>
      </c>
      <c r="D76" s="255">
        <v>37311129.07</v>
      </c>
      <c r="E76" s="255">
        <v>27143159.629999999</v>
      </c>
      <c r="F76" s="228">
        <v>72.748159346977374</v>
      </c>
      <c r="G76" s="255">
        <v>478199</v>
      </c>
      <c r="H76" s="256">
        <v>1.281652450406535</v>
      </c>
      <c r="I76" s="255">
        <v>27621358.629999999</v>
      </c>
      <c r="J76" s="228">
        <v>74.029811797383914</v>
      </c>
      <c r="K76" s="257">
        <v>9689770.4400000013</v>
      </c>
    </row>
    <row r="77" spans="1:11" s="137" customFormat="1" ht="27.95" customHeight="1">
      <c r="A77" s="49">
        <v>69</v>
      </c>
      <c r="B77" s="49">
        <v>1500400071</v>
      </c>
      <c r="C77" s="50" t="s">
        <v>51</v>
      </c>
      <c r="D77" s="255">
        <v>15852067.939999999</v>
      </c>
      <c r="E77" s="255">
        <v>11672375.4</v>
      </c>
      <c r="F77" s="228">
        <v>73.633140131495054</v>
      </c>
      <c r="G77" s="255">
        <v>0</v>
      </c>
      <c r="H77" s="256">
        <v>0</v>
      </c>
      <c r="I77" s="255">
        <v>11672375.4</v>
      </c>
      <c r="J77" s="228">
        <v>73.633140131495054</v>
      </c>
      <c r="K77" s="257">
        <v>4179692.5399999991</v>
      </c>
    </row>
    <row r="78" spans="1:11" s="137" customFormat="1" ht="27.95" customHeight="1">
      <c r="A78" s="49">
        <v>70</v>
      </c>
      <c r="B78" s="49">
        <v>1500400059</v>
      </c>
      <c r="C78" s="50" t="s">
        <v>44</v>
      </c>
      <c r="D78" s="255">
        <v>11528779.24</v>
      </c>
      <c r="E78" s="255">
        <v>7989599.25</v>
      </c>
      <c r="F78" s="228">
        <v>69.301346514464086</v>
      </c>
      <c r="G78" s="255">
        <v>440000</v>
      </c>
      <c r="H78" s="256">
        <v>3.8165359127823839</v>
      </c>
      <c r="I78" s="255">
        <v>8429599.25</v>
      </c>
      <c r="J78" s="228">
        <v>73.117882427246471</v>
      </c>
      <c r="K78" s="257">
        <v>3099179.99</v>
      </c>
    </row>
    <row r="79" spans="1:11" s="137" customFormat="1" ht="27.95" customHeight="1">
      <c r="A79" s="49">
        <v>71</v>
      </c>
      <c r="B79" s="473">
        <v>1500400065</v>
      </c>
      <c r="C79" s="474" t="s">
        <v>46</v>
      </c>
      <c r="D79" s="255">
        <v>17478875.420000002</v>
      </c>
      <c r="E79" s="255">
        <v>11629430.57</v>
      </c>
      <c r="F79" s="228">
        <v>66.534203663315537</v>
      </c>
      <c r="G79" s="255">
        <v>1005000</v>
      </c>
      <c r="H79" s="256">
        <v>5.7497978322452044</v>
      </c>
      <c r="I79" s="255">
        <v>12634430.57</v>
      </c>
      <c r="J79" s="228">
        <v>72.284001495560744</v>
      </c>
      <c r="K79" s="257">
        <v>4844444.8500000015</v>
      </c>
    </row>
    <row r="80" spans="1:11" s="137" customFormat="1" ht="27.95" customHeight="1">
      <c r="A80" s="49">
        <v>72</v>
      </c>
      <c r="B80" s="49">
        <v>1500400053</v>
      </c>
      <c r="C80" s="50" t="s">
        <v>39</v>
      </c>
      <c r="D80" s="255">
        <v>13317109.08</v>
      </c>
      <c r="E80" s="255">
        <v>9603556.7899999991</v>
      </c>
      <c r="F80" s="228">
        <v>72.114426128887715</v>
      </c>
      <c r="G80" s="255">
        <v>0</v>
      </c>
      <c r="H80" s="256">
        <v>0</v>
      </c>
      <c r="I80" s="255">
        <v>9603556.7899999991</v>
      </c>
      <c r="J80" s="228">
        <v>72.114426128887715</v>
      </c>
      <c r="K80" s="257">
        <v>3713552.290000001</v>
      </c>
    </row>
    <row r="81" spans="1:11" s="137" customFormat="1" ht="27.95" customHeight="1">
      <c r="A81" s="49">
        <v>73</v>
      </c>
      <c r="B81" s="49">
        <v>1500400030</v>
      </c>
      <c r="C81" s="50" t="s">
        <v>87</v>
      </c>
      <c r="D81" s="255">
        <v>9087185.5099999998</v>
      </c>
      <c r="E81" s="255">
        <v>6494732.3099999996</v>
      </c>
      <c r="F81" s="228">
        <v>71.471329630641605</v>
      </c>
      <c r="G81" s="255">
        <v>0</v>
      </c>
      <c r="H81" s="256">
        <v>0</v>
      </c>
      <c r="I81" s="255">
        <v>6494732.3099999996</v>
      </c>
      <c r="J81" s="228">
        <v>71.471329630641605</v>
      </c>
      <c r="K81" s="257">
        <v>2592453.2000000002</v>
      </c>
    </row>
    <row r="82" spans="1:11" s="137" customFormat="1" ht="27.95" customHeight="1">
      <c r="A82" s="49">
        <v>74</v>
      </c>
      <c r="B82" s="49">
        <v>1500400068</v>
      </c>
      <c r="C82" s="50" t="s">
        <v>19</v>
      </c>
      <c r="D82" s="255">
        <v>10805231.449999999</v>
      </c>
      <c r="E82" s="255">
        <v>7045576.7300000004</v>
      </c>
      <c r="F82" s="228">
        <v>65.205236580101214</v>
      </c>
      <c r="G82" s="255">
        <v>660000</v>
      </c>
      <c r="H82" s="256">
        <v>6.1081523616969822</v>
      </c>
      <c r="I82" s="255">
        <v>7705576.7300000004</v>
      </c>
      <c r="J82" s="228">
        <v>71.313388941798195</v>
      </c>
      <c r="K82" s="257">
        <v>3099654.7199999988</v>
      </c>
    </row>
    <row r="83" spans="1:11" s="137" customFormat="1" ht="27.95" customHeight="1">
      <c r="A83" s="49">
        <v>75</v>
      </c>
      <c r="B83" s="49">
        <v>1500400070</v>
      </c>
      <c r="C83" s="50" t="s">
        <v>50</v>
      </c>
      <c r="D83" s="255">
        <v>12122559</v>
      </c>
      <c r="E83" s="255">
        <v>8597258.5600000005</v>
      </c>
      <c r="F83" s="228">
        <v>70.919502722156267</v>
      </c>
      <c r="G83" s="255">
        <v>0</v>
      </c>
      <c r="H83" s="256">
        <v>0</v>
      </c>
      <c r="I83" s="255">
        <v>8597258.5600000005</v>
      </c>
      <c r="J83" s="228">
        <v>70.919502722156267</v>
      </c>
      <c r="K83" s="257">
        <v>3525300.4399999995</v>
      </c>
    </row>
    <row r="84" spans="1:11" s="137" customFormat="1" ht="27.95" customHeight="1">
      <c r="A84" s="49">
        <v>76</v>
      </c>
      <c r="B84" s="49">
        <v>1500400086</v>
      </c>
      <c r="C84" s="50" t="s">
        <v>103</v>
      </c>
      <c r="D84" s="255">
        <v>13677509.029999999</v>
      </c>
      <c r="E84" s="255">
        <v>9295091.9499999993</v>
      </c>
      <c r="F84" s="228">
        <v>67.958953122328879</v>
      </c>
      <c r="G84" s="255">
        <v>0</v>
      </c>
      <c r="H84" s="256">
        <v>0</v>
      </c>
      <c r="I84" s="255">
        <v>9295091.9499999993</v>
      </c>
      <c r="J84" s="228">
        <v>67.958953122328879</v>
      </c>
      <c r="K84" s="257">
        <v>4382417.08</v>
      </c>
    </row>
    <row r="85" spans="1:11" s="137" customFormat="1" ht="27.95" customHeight="1">
      <c r="A85" s="145"/>
      <c r="B85" s="144"/>
      <c r="C85" s="145"/>
      <c r="D85" s="230"/>
      <c r="E85" s="230"/>
      <c r="F85" s="231"/>
      <c r="G85" s="231"/>
      <c r="H85" s="231"/>
      <c r="I85" s="231"/>
      <c r="J85" s="258"/>
      <c r="K85" s="259"/>
    </row>
    <row r="86" spans="1:11">
      <c r="B86" s="11"/>
      <c r="F86" s="260"/>
      <c r="G86" s="260"/>
      <c r="H86" s="261"/>
      <c r="I86" s="260"/>
      <c r="J86" s="262"/>
    </row>
    <row r="87" spans="1:11">
      <c r="B87" s="11"/>
      <c r="F87" s="260"/>
      <c r="G87" s="260"/>
      <c r="H87" s="261"/>
      <c r="I87" s="260"/>
      <c r="J87" s="262"/>
    </row>
    <row r="88" spans="1:11">
      <c r="B88" s="11"/>
      <c r="F88" s="260"/>
      <c r="G88" s="260"/>
      <c r="H88" s="261"/>
      <c r="I88" s="260"/>
      <c r="J88" s="262"/>
    </row>
    <row r="89" spans="1:11">
      <c r="B89" s="11"/>
      <c r="F89" s="260"/>
      <c r="G89" s="260"/>
      <c r="H89" s="261"/>
      <c r="I89" s="260"/>
      <c r="J89" s="262"/>
    </row>
    <row r="90" spans="1:11">
      <c r="B90" s="11"/>
      <c r="F90" s="260"/>
      <c r="G90" s="260"/>
      <c r="H90" s="261"/>
      <c r="I90" s="260"/>
      <c r="J90" s="262"/>
    </row>
    <row r="91" spans="1:11">
      <c r="B91" s="11"/>
      <c r="F91" s="260"/>
      <c r="G91" s="260"/>
      <c r="H91" s="261"/>
      <c r="I91" s="260"/>
      <c r="J91" s="262"/>
    </row>
    <row r="92" spans="1:11">
      <c r="B92" s="11"/>
      <c r="F92" s="260"/>
      <c r="G92" s="260"/>
      <c r="H92" s="261"/>
      <c r="I92" s="260"/>
      <c r="J92" s="262"/>
    </row>
    <row r="93" spans="1:11">
      <c r="B93" s="8"/>
      <c r="J93" s="262"/>
    </row>
    <row r="94" spans="1:11">
      <c r="B94" s="8"/>
      <c r="J94" s="262"/>
    </row>
    <row r="95" spans="1:11">
      <c r="J95" s="262"/>
    </row>
    <row r="96" spans="1:11">
      <c r="J96" s="262"/>
    </row>
    <row r="97" spans="10:10">
      <c r="J97" s="262"/>
    </row>
    <row r="98" spans="10:10">
      <c r="J98" s="262"/>
    </row>
    <row r="99" spans="10:10">
      <c r="J99" s="262"/>
    </row>
    <row r="100" spans="10:10">
      <c r="J100" s="262"/>
    </row>
  </sheetData>
  <mergeCells count="14">
    <mergeCell ref="A8:C8"/>
    <mergeCell ref="A5:A7"/>
    <mergeCell ref="B5:B7"/>
    <mergeCell ref="C5:C7"/>
    <mergeCell ref="E6:F6"/>
    <mergeCell ref="D5:D7"/>
    <mergeCell ref="A1:K1"/>
    <mergeCell ref="A2:K2"/>
    <mergeCell ref="A3:K3"/>
    <mergeCell ref="A4:K4"/>
    <mergeCell ref="E5:J5"/>
    <mergeCell ref="K5:K7"/>
    <mergeCell ref="I6:J6"/>
    <mergeCell ref="G6:H6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82"/>
  <sheetViews>
    <sheetView zoomScale="70" zoomScaleNormal="70" workbookViewId="0">
      <selection activeCell="A23" sqref="A23"/>
    </sheetView>
  </sheetViews>
  <sheetFormatPr defaultRowHeight="26.25"/>
  <cols>
    <col min="1" max="1" width="10.5703125" style="32" customWidth="1"/>
    <col min="2" max="2" width="62.42578125" style="33" customWidth="1"/>
    <col min="3" max="3" width="27.140625" style="34" customWidth="1"/>
    <col min="4" max="4" width="25.7109375" style="34" customWidth="1"/>
    <col min="5" max="5" width="14.28515625" style="269" bestFit="1" customWidth="1"/>
    <col min="6" max="6" width="25.7109375" style="34" customWidth="1"/>
    <col min="7" max="7" width="12.85546875" style="270" customWidth="1"/>
    <col min="8" max="8" width="25.7109375" style="34" customWidth="1"/>
    <col min="9" max="9" width="13.85546875" style="271" bestFit="1" customWidth="1"/>
    <col min="10" max="10" width="26.140625" style="34" bestFit="1" customWidth="1"/>
    <col min="11" max="11" width="23.28515625" style="31" customWidth="1"/>
    <col min="12" max="12" width="25.28515625" style="31" customWidth="1"/>
    <col min="13" max="13" width="20.140625" style="7" customWidth="1"/>
    <col min="14" max="14" width="19.5703125" style="7" customWidth="1"/>
    <col min="15" max="15" width="15.5703125" style="7" customWidth="1"/>
    <col min="16" max="16" width="20.5703125" style="31" customWidth="1"/>
    <col min="17" max="17" width="14.28515625" style="31" customWidth="1"/>
    <col min="18" max="26" width="9.140625" style="31" customWidth="1"/>
    <col min="27" max="27" width="9.140625" style="31"/>
    <col min="28" max="28" width="9.140625" style="31" customWidth="1"/>
    <col min="29" max="29" width="9.140625" style="31"/>
    <col min="30" max="30" width="9.140625" style="31" customWidth="1"/>
    <col min="31" max="31" width="9.140625" style="31"/>
    <col min="32" max="32" width="9.140625" style="31" customWidth="1"/>
    <col min="33" max="33" width="9.140625" style="31"/>
    <col min="34" max="34" width="9.140625" style="31" customWidth="1"/>
    <col min="35" max="35" width="9.140625" style="31"/>
    <col min="36" max="36" width="9.140625" style="31" customWidth="1"/>
    <col min="37" max="37" width="9.140625" style="31"/>
    <col min="38" max="38" width="9.140625" style="31" customWidth="1"/>
    <col min="39" max="39" width="9.140625" style="31"/>
    <col min="40" max="40" width="9.140625" style="31" customWidth="1"/>
    <col min="41" max="41" width="9.140625" style="31"/>
    <col min="42" max="42" width="9.140625" style="31" customWidth="1"/>
    <col min="43" max="43" width="9.140625" style="31"/>
    <col min="44" max="44" width="9.140625" style="31" customWidth="1"/>
    <col min="45" max="45" width="9.140625" style="31"/>
    <col min="46" max="46" width="9.140625" style="31" customWidth="1"/>
    <col min="47" max="47" width="9.140625" style="31"/>
    <col min="48" max="48" width="26.5703125" style="31" customWidth="1"/>
    <col min="49" max="49" width="9.140625" style="31"/>
    <col min="50" max="50" width="25.28515625" style="31" customWidth="1"/>
    <col min="51" max="16384" width="9.140625" style="31"/>
  </cols>
  <sheetData>
    <row r="1" spans="1:16" s="467" customFormat="1" ht="39.950000000000003" customHeight="1">
      <c r="A1" s="589" t="s">
        <v>220</v>
      </c>
      <c r="B1" s="589"/>
      <c r="C1" s="589"/>
      <c r="D1" s="589"/>
      <c r="E1" s="589"/>
      <c r="F1" s="589"/>
      <c r="G1" s="589"/>
      <c r="H1" s="589"/>
      <c r="I1" s="589"/>
      <c r="J1" s="589"/>
      <c r="K1" s="464"/>
      <c r="L1" s="464"/>
      <c r="M1" s="465"/>
      <c r="N1" s="465"/>
      <c r="O1" s="465"/>
      <c r="P1" s="466"/>
    </row>
    <row r="2" spans="1:16" s="467" customFormat="1" ht="39.950000000000003" customHeight="1">
      <c r="A2" s="590" t="s">
        <v>593</v>
      </c>
      <c r="B2" s="590"/>
      <c r="C2" s="590"/>
      <c r="D2" s="590"/>
      <c r="E2" s="590"/>
      <c r="F2" s="590"/>
      <c r="G2" s="590"/>
      <c r="H2" s="590"/>
      <c r="I2" s="590"/>
      <c r="J2" s="590"/>
      <c r="M2" s="465"/>
      <c r="N2" s="465"/>
      <c r="O2" s="465"/>
      <c r="P2" s="466"/>
    </row>
    <row r="3" spans="1:16" s="477" customFormat="1" ht="48">
      <c r="A3" s="598" t="s">
        <v>155</v>
      </c>
      <c r="B3" s="599"/>
      <c r="C3" s="475" t="s">
        <v>197</v>
      </c>
      <c r="D3" s="604" t="s">
        <v>9</v>
      </c>
      <c r="E3" s="604"/>
      <c r="F3" s="591" t="s">
        <v>83</v>
      </c>
      <c r="G3" s="591"/>
      <c r="H3" s="591" t="s">
        <v>133</v>
      </c>
      <c r="I3" s="591"/>
      <c r="J3" s="592" t="s">
        <v>4</v>
      </c>
      <c r="M3" s="478"/>
      <c r="N3" s="478"/>
      <c r="O3" s="479"/>
      <c r="P3" s="480"/>
    </row>
    <row r="4" spans="1:16" s="477" customFormat="1" ht="35.1" customHeight="1">
      <c r="A4" s="600"/>
      <c r="B4" s="601"/>
      <c r="C4" s="476" t="s">
        <v>106</v>
      </c>
      <c r="D4" s="476" t="s">
        <v>106</v>
      </c>
      <c r="E4" s="481" t="s">
        <v>7</v>
      </c>
      <c r="F4" s="476" t="s">
        <v>106</v>
      </c>
      <c r="G4" s="481" t="s">
        <v>7</v>
      </c>
      <c r="H4" s="476" t="s">
        <v>106</v>
      </c>
      <c r="I4" s="481" t="s">
        <v>7</v>
      </c>
      <c r="J4" s="593"/>
      <c r="M4" s="478"/>
      <c r="N4" s="478"/>
      <c r="O4" s="479"/>
      <c r="P4" s="480"/>
    </row>
    <row r="5" spans="1:16" s="484" customFormat="1" ht="39.950000000000003" customHeight="1">
      <c r="A5" s="602" t="s">
        <v>157</v>
      </c>
      <c r="B5" s="602"/>
      <c r="C5" s="482">
        <v>677587300</v>
      </c>
      <c r="D5" s="482">
        <v>403175105.39000005</v>
      </c>
      <c r="E5" s="483">
        <v>59.501573507945039</v>
      </c>
      <c r="F5" s="482">
        <v>76135973.950000003</v>
      </c>
      <c r="G5" s="483">
        <v>11.236334262758467</v>
      </c>
      <c r="H5" s="482">
        <v>479311079.34000009</v>
      </c>
      <c r="I5" s="483">
        <v>70.737907770703515</v>
      </c>
      <c r="J5" s="482">
        <v>198276220.65999997</v>
      </c>
      <c r="M5" s="485"/>
      <c r="N5" s="485"/>
      <c r="O5" s="485"/>
    </row>
    <row r="6" spans="1:16" s="484" customFormat="1" ht="39.950000000000003" customHeight="1">
      <c r="A6" s="595" t="s">
        <v>151</v>
      </c>
      <c r="B6" s="595"/>
      <c r="C6" s="486">
        <v>489208200</v>
      </c>
      <c r="D6" s="486">
        <v>387970472.36000007</v>
      </c>
      <c r="E6" s="487">
        <v>79.305799117839825</v>
      </c>
      <c r="F6" s="486">
        <v>26481957</v>
      </c>
      <c r="G6" s="488">
        <v>5.4132283555345149</v>
      </c>
      <c r="H6" s="486">
        <v>414452429.36000007</v>
      </c>
      <c r="I6" s="488">
        <v>84.719027473374339</v>
      </c>
      <c r="J6" s="486">
        <v>74755770.639999971</v>
      </c>
      <c r="M6" s="485"/>
      <c r="N6" s="485"/>
      <c r="O6" s="485"/>
    </row>
    <row r="7" spans="1:16" s="484" customFormat="1" ht="35.1" customHeight="1">
      <c r="A7" s="596" t="s">
        <v>158</v>
      </c>
      <c r="B7" s="597"/>
      <c r="C7" s="489">
        <v>466669700</v>
      </c>
      <c r="D7" s="489">
        <v>387970472.36000007</v>
      </c>
      <c r="E7" s="490">
        <v>83.135989407497433</v>
      </c>
      <c r="F7" s="489">
        <v>13981957</v>
      </c>
      <c r="G7" s="490">
        <v>2.9961141681150503</v>
      </c>
      <c r="H7" s="489">
        <v>401952429.36000007</v>
      </c>
      <c r="I7" s="490">
        <v>86.13210357561249</v>
      </c>
      <c r="J7" s="489">
        <v>64717270.639999971</v>
      </c>
      <c r="M7" s="485"/>
      <c r="N7" s="485"/>
      <c r="O7" s="485"/>
    </row>
    <row r="8" spans="1:16" s="484" customFormat="1" ht="35.1" customHeight="1">
      <c r="A8" s="491">
        <v>1</v>
      </c>
      <c r="B8" s="492" t="s">
        <v>128</v>
      </c>
      <c r="C8" s="493">
        <v>14806112.130000055</v>
      </c>
      <c r="D8" s="494">
        <v>830060.23</v>
      </c>
      <c r="E8" s="495">
        <v>5.6061998093215637</v>
      </c>
      <c r="F8" s="494">
        <v>0</v>
      </c>
      <c r="G8" s="496">
        <v>0</v>
      </c>
      <c r="H8" s="494">
        <v>830060.23</v>
      </c>
      <c r="I8" s="497">
        <v>5.6061998093215637</v>
      </c>
      <c r="J8" s="494">
        <v>13976051.900000054</v>
      </c>
      <c r="M8" s="485"/>
      <c r="N8" s="485"/>
      <c r="O8" s="485"/>
    </row>
    <row r="9" spans="1:16" s="484" customFormat="1" ht="35.1" customHeight="1">
      <c r="A9" s="491">
        <v>2</v>
      </c>
      <c r="B9" s="492" t="s">
        <v>159</v>
      </c>
      <c r="C9" s="493">
        <v>69105181.400000006</v>
      </c>
      <c r="D9" s="494">
        <v>12412075.130000001</v>
      </c>
      <c r="E9" s="497">
        <v>17.961135299183223</v>
      </c>
      <c r="F9" s="494">
        <v>13956942</v>
      </c>
      <c r="G9" s="497">
        <v>20.196665021705591</v>
      </c>
      <c r="H9" s="494">
        <v>26369017.130000003</v>
      </c>
      <c r="I9" s="497">
        <v>38.157800320888825</v>
      </c>
      <c r="J9" s="494">
        <v>42736164.270000003</v>
      </c>
      <c r="M9" s="485"/>
      <c r="N9" s="485"/>
      <c r="O9" s="485"/>
    </row>
    <row r="10" spans="1:16" s="484" customFormat="1" ht="35.1" customHeight="1">
      <c r="A10" s="491">
        <v>3</v>
      </c>
      <c r="B10" s="492" t="s">
        <v>120</v>
      </c>
      <c r="C10" s="493">
        <v>9227655.4299999997</v>
      </c>
      <c r="D10" s="494">
        <v>6397497.4299999997</v>
      </c>
      <c r="E10" s="497">
        <v>69.329609005567306</v>
      </c>
      <c r="F10" s="494">
        <v>0</v>
      </c>
      <c r="G10" s="497">
        <v>0</v>
      </c>
      <c r="H10" s="494">
        <v>6397497.4299999997</v>
      </c>
      <c r="I10" s="497">
        <v>69.329609005567306</v>
      </c>
      <c r="J10" s="494">
        <v>2830158</v>
      </c>
      <c r="M10" s="485"/>
      <c r="N10" s="485"/>
      <c r="O10" s="485"/>
    </row>
    <row r="11" spans="1:16" s="484" customFormat="1" ht="35.1" customHeight="1">
      <c r="A11" s="491">
        <v>4</v>
      </c>
      <c r="B11" s="492" t="s">
        <v>153</v>
      </c>
      <c r="C11" s="493">
        <v>373530751.03999996</v>
      </c>
      <c r="D11" s="494">
        <v>368330839.57000005</v>
      </c>
      <c r="E11" s="497">
        <v>98.607902708004076</v>
      </c>
      <c r="F11" s="494">
        <v>25015</v>
      </c>
      <c r="G11" s="497">
        <v>6.6969051223633369E-3</v>
      </c>
      <c r="H11" s="494">
        <v>368355854.57000005</v>
      </c>
      <c r="I11" s="497">
        <v>98.61459961312643</v>
      </c>
      <c r="J11" s="494">
        <v>5174896.4699999094</v>
      </c>
      <c r="M11" s="485"/>
      <c r="N11" s="485"/>
      <c r="O11" s="485"/>
    </row>
    <row r="12" spans="1:16" s="484" customFormat="1" ht="35.1" customHeight="1">
      <c r="A12" s="603" t="s">
        <v>160</v>
      </c>
      <c r="B12" s="603"/>
      <c r="C12" s="498">
        <v>22538500</v>
      </c>
      <c r="D12" s="498">
        <v>0</v>
      </c>
      <c r="E12" s="490">
        <v>0</v>
      </c>
      <c r="F12" s="498">
        <v>12500000</v>
      </c>
      <c r="G12" s="490">
        <v>55.460656210484281</v>
      </c>
      <c r="H12" s="498">
        <v>12500000</v>
      </c>
      <c r="I12" s="490">
        <v>55.460656210484281</v>
      </c>
      <c r="J12" s="498">
        <v>10038500</v>
      </c>
      <c r="M12" s="485"/>
      <c r="N12" s="485"/>
      <c r="O12" s="485"/>
    </row>
    <row r="13" spans="1:16" s="484" customFormat="1" ht="35.1" customHeight="1">
      <c r="A13" s="491">
        <v>1</v>
      </c>
      <c r="B13" s="492" t="s">
        <v>128</v>
      </c>
      <c r="C13" s="493">
        <v>22538500</v>
      </c>
      <c r="D13" s="494">
        <v>0</v>
      </c>
      <c r="E13" s="497">
        <v>0</v>
      </c>
      <c r="F13" s="494">
        <v>12500000</v>
      </c>
      <c r="G13" s="497">
        <v>55.460656210484281</v>
      </c>
      <c r="H13" s="494">
        <v>12500000</v>
      </c>
      <c r="I13" s="497">
        <v>55.460656210484281</v>
      </c>
      <c r="J13" s="494">
        <v>10038500</v>
      </c>
      <c r="M13" s="485"/>
      <c r="N13" s="485"/>
      <c r="O13" s="485"/>
    </row>
    <row r="14" spans="1:16" s="484" customFormat="1" ht="39.950000000000003" customHeight="1">
      <c r="A14" s="595" t="s">
        <v>161</v>
      </c>
      <c r="B14" s="595"/>
      <c r="C14" s="486">
        <v>187992100</v>
      </c>
      <c r="D14" s="486">
        <v>14920633.029999999</v>
      </c>
      <c r="E14" s="488">
        <v>7.9368404470187839</v>
      </c>
      <c r="F14" s="486">
        <v>49654016.950000003</v>
      </c>
      <c r="G14" s="488">
        <v>26.412821044075791</v>
      </c>
      <c r="H14" s="486">
        <v>64574649.979999997</v>
      </c>
      <c r="I14" s="488">
        <v>34.349661491094565</v>
      </c>
      <c r="J14" s="486">
        <v>123417450.02000001</v>
      </c>
      <c r="M14" s="485"/>
      <c r="N14" s="485"/>
      <c r="O14" s="485"/>
    </row>
    <row r="15" spans="1:16" s="484" customFormat="1" ht="35.1" customHeight="1">
      <c r="A15" s="594" t="s">
        <v>160</v>
      </c>
      <c r="B15" s="594"/>
      <c r="C15" s="499">
        <v>187992100</v>
      </c>
      <c r="D15" s="499">
        <v>14920633.029999999</v>
      </c>
      <c r="E15" s="490">
        <v>7.9368404470187839</v>
      </c>
      <c r="F15" s="499">
        <v>49654016.950000003</v>
      </c>
      <c r="G15" s="490">
        <v>26.412821044075791</v>
      </c>
      <c r="H15" s="499">
        <v>64574649.979999997</v>
      </c>
      <c r="I15" s="490">
        <v>34.349661491094572</v>
      </c>
      <c r="J15" s="499">
        <v>123417450.02000001</v>
      </c>
      <c r="M15" s="485"/>
      <c r="N15" s="485"/>
      <c r="O15" s="485"/>
    </row>
    <row r="16" spans="1:16" s="484" customFormat="1" ht="35.1" customHeight="1">
      <c r="A16" s="491">
        <v>1</v>
      </c>
      <c r="B16" s="492" t="s">
        <v>594</v>
      </c>
      <c r="C16" s="500">
        <v>156571445.02000001</v>
      </c>
      <c r="D16" s="500">
        <v>0</v>
      </c>
      <c r="E16" s="497">
        <v>0</v>
      </c>
      <c r="F16" s="500">
        <v>33531720</v>
      </c>
      <c r="G16" s="497">
        <v>21.416242275669582</v>
      </c>
      <c r="H16" s="494">
        <v>33531720</v>
      </c>
      <c r="I16" s="497">
        <v>21.416242275669582</v>
      </c>
      <c r="J16" s="494">
        <v>123039725.02000001</v>
      </c>
      <c r="M16" s="485"/>
      <c r="N16" s="485"/>
      <c r="O16" s="485"/>
    </row>
    <row r="17" spans="1:15" s="484" customFormat="1" ht="35.1" customHeight="1">
      <c r="A17" s="491">
        <v>2</v>
      </c>
      <c r="B17" s="492" t="s">
        <v>397</v>
      </c>
      <c r="C17" s="500">
        <v>712000</v>
      </c>
      <c r="D17" s="500">
        <v>0</v>
      </c>
      <c r="E17" s="497">
        <v>0</v>
      </c>
      <c r="F17" s="500">
        <v>712000</v>
      </c>
      <c r="G17" s="497">
        <v>100</v>
      </c>
      <c r="H17" s="494">
        <v>712000</v>
      </c>
      <c r="I17" s="497">
        <v>100</v>
      </c>
      <c r="J17" s="494">
        <v>0</v>
      </c>
      <c r="M17" s="485"/>
      <c r="N17" s="485"/>
      <c r="O17" s="485"/>
    </row>
    <row r="18" spans="1:15" s="484" customFormat="1" ht="35.1" customHeight="1">
      <c r="A18" s="491">
        <v>3</v>
      </c>
      <c r="B18" s="492" t="s">
        <v>595</v>
      </c>
      <c r="C18" s="493">
        <v>6137200</v>
      </c>
      <c r="D18" s="494">
        <v>5524200</v>
      </c>
      <c r="E18" s="497">
        <v>90.011731734341396</v>
      </c>
      <c r="F18" s="494">
        <v>613000</v>
      </c>
      <c r="G18" s="497">
        <v>9.9882682656586059</v>
      </c>
      <c r="H18" s="494">
        <v>6137200</v>
      </c>
      <c r="I18" s="497">
        <v>100</v>
      </c>
      <c r="J18" s="494">
        <v>0</v>
      </c>
      <c r="M18" s="485"/>
      <c r="N18" s="485"/>
      <c r="O18" s="485"/>
    </row>
    <row r="19" spans="1:15" s="484" customFormat="1" ht="35.1" customHeight="1">
      <c r="A19" s="491">
        <v>4</v>
      </c>
      <c r="B19" s="501" t="s">
        <v>555</v>
      </c>
      <c r="C19" s="493">
        <v>24571454.98</v>
      </c>
      <c r="D19" s="493">
        <v>9396433.0299999993</v>
      </c>
      <c r="E19" s="497">
        <v>38.241256114659265</v>
      </c>
      <c r="F19" s="493">
        <v>14797296.949999999</v>
      </c>
      <c r="G19" s="497">
        <v>60.221492630551573</v>
      </c>
      <c r="H19" s="494">
        <v>24193729.979999997</v>
      </c>
      <c r="I19" s="497">
        <v>98.462748745210831</v>
      </c>
      <c r="J19" s="494">
        <v>377725.00000000373</v>
      </c>
      <c r="M19" s="485"/>
      <c r="N19" s="485"/>
      <c r="O19" s="485"/>
    </row>
    <row r="20" spans="1:15" s="484" customFormat="1" ht="39.950000000000003" customHeight="1">
      <c r="A20" s="595" t="s">
        <v>198</v>
      </c>
      <c r="B20" s="595"/>
      <c r="C20" s="486">
        <v>387000</v>
      </c>
      <c r="D20" s="486">
        <v>284000</v>
      </c>
      <c r="E20" s="488">
        <v>73.385012919896639</v>
      </c>
      <c r="F20" s="486">
        <v>0</v>
      </c>
      <c r="G20" s="488">
        <v>0</v>
      </c>
      <c r="H20" s="486">
        <v>284000</v>
      </c>
      <c r="I20" s="488">
        <v>73.385012919896639</v>
      </c>
      <c r="J20" s="486">
        <v>103000</v>
      </c>
      <c r="M20" s="485"/>
      <c r="N20" s="485"/>
      <c r="O20" s="485"/>
    </row>
    <row r="21" spans="1:15" s="484" customFormat="1" ht="35.1" customHeight="1">
      <c r="A21" s="594" t="s">
        <v>158</v>
      </c>
      <c r="B21" s="594"/>
      <c r="C21" s="499">
        <v>387000</v>
      </c>
      <c r="D21" s="499">
        <v>284000</v>
      </c>
      <c r="E21" s="499">
        <v>73.385012919896639</v>
      </c>
      <c r="F21" s="499">
        <v>0</v>
      </c>
      <c r="G21" s="490">
        <v>0</v>
      </c>
      <c r="H21" s="499">
        <v>284000</v>
      </c>
      <c r="I21" s="490">
        <v>73.385012919896639</v>
      </c>
      <c r="J21" s="499">
        <v>103000</v>
      </c>
      <c r="M21" s="485"/>
      <c r="N21" s="485"/>
      <c r="O21" s="485"/>
    </row>
    <row r="22" spans="1:15" s="484" customFormat="1" ht="72">
      <c r="A22" s="502">
        <v>1</v>
      </c>
      <c r="B22" s="503" t="s">
        <v>596</v>
      </c>
      <c r="C22" s="494">
        <v>387000</v>
      </c>
      <c r="D22" s="494">
        <v>284000</v>
      </c>
      <c r="E22" s="497">
        <v>73.385012919896639</v>
      </c>
      <c r="F22" s="494">
        <v>0</v>
      </c>
      <c r="G22" s="497">
        <v>0</v>
      </c>
      <c r="H22" s="494">
        <v>284000</v>
      </c>
      <c r="I22" s="497">
        <v>73.385012919896639</v>
      </c>
      <c r="J22" s="494">
        <v>103000</v>
      </c>
      <c r="M22" s="485"/>
      <c r="N22" s="485"/>
      <c r="O22" s="485"/>
    </row>
    <row r="23" spans="1:15" ht="48.75" customHeight="1">
      <c r="D23" s="6"/>
      <c r="E23" s="266"/>
      <c r="F23" s="6"/>
      <c r="G23" s="267"/>
      <c r="H23" s="6"/>
      <c r="I23" s="268"/>
      <c r="J23" s="6"/>
    </row>
    <row r="24" spans="1:15" ht="48.75" customHeight="1"/>
    <row r="25" spans="1:15" ht="48.75" customHeight="1"/>
    <row r="26" spans="1:15" ht="48.75" customHeight="1"/>
    <row r="27" spans="1:15" ht="48.75" customHeight="1"/>
    <row r="28" spans="1:15" ht="48.75" customHeight="1"/>
    <row r="29" spans="1:15" ht="48.75" customHeight="1"/>
    <row r="30" spans="1:15" ht="48.75" customHeight="1"/>
    <row r="31" spans="1:15" ht="48.75" customHeight="1"/>
    <row r="32" spans="1:15" ht="48.75" customHeight="1"/>
    <row r="33" spans="2:50" ht="48.75" customHeight="1"/>
    <row r="34" spans="2:50" ht="48.75" customHeight="1"/>
    <row r="35" spans="2:50" ht="48.75" customHeight="1"/>
    <row r="36" spans="2:50" ht="48.75" customHeight="1"/>
    <row r="37" spans="2:50" s="32" customFormat="1" ht="48.75" customHeight="1">
      <c r="B37" s="33"/>
      <c r="C37" s="34"/>
      <c r="D37" s="34"/>
      <c r="E37" s="269"/>
      <c r="F37" s="34"/>
      <c r="G37" s="270"/>
      <c r="H37" s="34"/>
      <c r="I37" s="271"/>
      <c r="J37" s="34"/>
      <c r="K37" s="31"/>
      <c r="L37" s="31"/>
      <c r="M37" s="7"/>
      <c r="N37" s="7"/>
      <c r="O37" s="7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</row>
    <row r="38" spans="2:50" s="32" customFormat="1" ht="48.75" customHeight="1">
      <c r="B38" s="33"/>
      <c r="C38" s="34"/>
      <c r="D38" s="34"/>
      <c r="E38" s="269"/>
      <c r="F38" s="34"/>
      <c r="G38" s="270"/>
      <c r="H38" s="34"/>
      <c r="I38" s="271"/>
      <c r="J38" s="34"/>
      <c r="K38" s="31"/>
      <c r="L38" s="31"/>
      <c r="M38" s="7"/>
      <c r="N38" s="7"/>
      <c r="O38" s="7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</row>
    <row r="39" spans="2:50" s="32" customFormat="1" ht="48.75" customHeight="1">
      <c r="B39" s="33"/>
      <c r="C39" s="34"/>
      <c r="D39" s="34"/>
      <c r="E39" s="269"/>
      <c r="F39" s="34"/>
      <c r="G39" s="270"/>
      <c r="H39" s="34"/>
      <c r="I39" s="271"/>
      <c r="J39" s="34"/>
      <c r="K39" s="31"/>
      <c r="L39" s="31"/>
      <c r="M39" s="7"/>
      <c r="N39" s="7"/>
      <c r="O39" s="7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</row>
    <row r="40" spans="2:50" s="32" customFormat="1" ht="48.75" customHeight="1">
      <c r="B40" s="33"/>
      <c r="C40" s="34"/>
      <c r="D40" s="34"/>
      <c r="E40" s="269"/>
      <c r="F40" s="34"/>
      <c r="G40" s="270"/>
      <c r="H40" s="34"/>
      <c r="I40" s="271"/>
      <c r="J40" s="34"/>
      <c r="K40" s="31"/>
      <c r="L40" s="31"/>
      <c r="M40" s="7"/>
      <c r="N40" s="7"/>
      <c r="O40" s="7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</row>
    <row r="41" spans="2:50" s="32" customFormat="1" ht="48.75" customHeight="1">
      <c r="B41" s="33"/>
      <c r="C41" s="34"/>
      <c r="D41" s="34"/>
      <c r="E41" s="269"/>
      <c r="F41" s="34"/>
      <c r="G41" s="270"/>
      <c r="H41" s="34"/>
      <c r="I41" s="271"/>
      <c r="J41" s="34"/>
      <c r="K41" s="31"/>
      <c r="L41" s="31"/>
      <c r="M41" s="7"/>
      <c r="N41" s="7"/>
      <c r="O41" s="7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</row>
    <row r="42" spans="2:50" s="32" customFormat="1" ht="48.75" customHeight="1">
      <c r="B42" s="33"/>
      <c r="C42" s="34"/>
      <c r="D42" s="34"/>
      <c r="E42" s="269"/>
      <c r="F42" s="34"/>
      <c r="G42" s="270"/>
      <c r="H42" s="34"/>
      <c r="I42" s="271"/>
      <c r="J42" s="34"/>
      <c r="K42" s="31"/>
      <c r="L42" s="31"/>
      <c r="M42" s="7"/>
      <c r="N42" s="7"/>
      <c r="O42" s="7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</row>
    <row r="43" spans="2:50" s="32" customFormat="1" ht="48.75" customHeight="1">
      <c r="B43" s="33"/>
      <c r="C43" s="34"/>
      <c r="D43" s="34"/>
      <c r="E43" s="269"/>
      <c r="F43" s="34"/>
      <c r="G43" s="270"/>
      <c r="H43" s="34"/>
      <c r="I43" s="271"/>
      <c r="J43" s="34"/>
      <c r="K43" s="31"/>
      <c r="L43" s="31"/>
      <c r="M43" s="7"/>
      <c r="N43" s="7"/>
      <c r="O43" s="7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</row>
    <row r="44" spans="2:50" s="32" customFormat="1" ht="48.75" customHeight="1">
      <c r="B44" s="33"/>
      <c r="C44" s="34"/>
      <c r="D44" s="34"/>
      <c r="E44" s="269"/>
      <c r="F44" s="34"/>
      <c r="G44" s="270"/>
      <c r="H44" s="34"/>
      <c r="I44" s="271"/>
      <c r="J44" s="34"/>
      <c r="K44" s="31"/>
      <c r="L44" s="31"/>
      <c r="M44" s="7"/>
      <c r="N44" s="7"/>
      <c r="O44" s="7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</row>
    <row r="45" spans="2:50" s="32" customFormat="1" ht="48.75" customHeight="1">
      <c r="B45" s="33"/>
      <c r="C45" s="34"/>
      <c r="D45" s="34"/>
      <c r="E45" s="269"/>
      <c r="F45" s="34"/>
      <c r="G45" s="270"/>
      <c r="H45" s="34"/>
      <c r="I45" s="271"/>
      <c r="J45" s="34"/>
      <c r="K45" s="31"/>
      <c r="L45" s="31"/>
      <c r="M45" s="7"/>
      <c r="N45" s="7"/>
      <c r="O45" s="7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</row>
    <row r="46" spans="2:50" s="32" customFormat="1" ht="48.75" customHeight="1">
      <c r="B46" s="33"/>
      <c r="C46" s="34"/>
      <c r="D46" s="34"/>
      <c r="E46" s="269"/>
      <c r="F46" s="34"/>
      <c r="G46" s="270"/>
      <c r="H46" s="34"/>
      <c r="I46" s="271"/>
      <c r="J46" s="34"/>
      <c r="K46" s="31"/>
      <c r="L46" s="31"/>
      <c r="M46" s="7"/>
      <c r="N46" s="7"/>
      <c r="O46" s="7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</row>
    <row r="47" spans="2:50" s="32" customFormat="1" ht="48.75" customHeight="1">
      <c r="B47" s="33"/>
      <c r="C47" s="34"/>
      <c r="D47" s="34"/>
      <c r="E47" s="269"/>
      <c r="F47" s="34"/>
      <c r="G47" s="270"/>
      <c r="H47" s="34"/>
      <c r="I47" s="271"/>
      <c r="J47" s="34"/>
      <c r="K47" s="31"/>
      <c r="L47" s="31"/>
      <c r="M47" s="7"/>
      <c r="N47" s="7"/>
      <c r="O47" s="7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</row>
    <row r="48" spans="2:50" s="32" customFormat="1" ht="48.75" customHeight="1">
      <c r="B48" s="33"/>
      <c r="C48" s="34"/>
      <c r="D48" s="34"/>
      <c r="E48" s="269"/>
      <c r="F48" s="34"/>
      <c r="G48" s="270"/>
      <c r="H48" s="34"/>
      <c r="I48" s="271"/>
      <c r="J48" s="34"/>
      <c r="K48" s="31"/>
      <c r="L48" s="31"/>
      <c r="M48" s="7"/>
      <c r="N48" s="7"/>
      <c r="O48" s="7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</row>
    <row r="49" spans="2:50" s="32" customFormat="1" ht="48.75" customHeight="1">
      <c r="B49" s="33"/>
      <c r="C49" s="34"/>
      <c r="D49" s="34"/>
      <c r="E49" s="269"/>
      <c r="F49" s="34"/>
      <c r="G49" s="270"/>
      <c r="H49" s="34"/>
      <c r="I49" s="271"/>
      <c r="J49" s="34"/>
      <c r="K49" s="31"/>
      <c r="L49" s="31"/>
      <c r="M49" s="7"/>
      <c r="N49" s="7"/>
      <c r="O49" s="7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</row>
    <row r="50" spans="2:50" s="32" customFormat="1" ht="48.75" customHeight="1">
      <c r="B50" s="33"/>
      <c r="C50" s="34"/>
      <c r="D50" s="34"/>
      <c r="E50" s="269"/>
      <c r="F50" s="34"/>
      <c r="G50" s="270"/>
      <c r="H50" s="34"/>
      <c r="I50" s="271"/>
      <c r="J50" s="34"/>
      <c r="K50" s="31"/>
      <c r="L50" s="31"/>
      <c r="M50" s="7"/>
      <c r="N50" s="7"/>
      <c r="O50" s="7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</row>
    <row r="51" spans="2:50" s="32" customFormat="1" ht="48.75" customHeight="1">
      <c r="B51" s="33"/>
      <c r="C51" s="34"/>
      <c r="D51" s="34"/>
      <c r="E51" s="269"/>
      <c r="F51" s="34"/>
      <c r="G51" s="270"/>
      <c r="H51" s="34"/>
      <c r="I51" s="271"/>
      <c r="J51" s="34"/>
      <c r="K51" s="31"/>
      <c r="L51" s="31"/>
      <c r="M51" s="7"/>
      <c r="N51" s="7"/>
      <c r="O51" s="7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</row>
    <row r="52" spans="2:50" s="32" customFormat="1" ht="48.75" customHeight="1">
      <c r="B52" s="33"/>
      <c r="C52" s="34"/>
      <c r="D52" s="34"/>
      <c r="E52" s="269"/>
      <c r="F52" s="34"/>
      <c r="G52" s="270"/>
      <c r="H52" s="34"/>
      <c r="I52" s="271"/>
      <c r="J52" s="34"/>
      <c r="K52" s="31"/>
      <c r="L52" s="31"/>
      <c r="M52" s="7"/>
      <c r="N52" s="7"/>
      <c r="O52" s="7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</row>
    <row r="53" spans="2:50" s="32" customFormat="1" ht="48.75" customHeight="1">
      <c r="B53" s="33"/>
      <c r="C53" s="34"/>
      <c r="D53" s="34"/>
      <c r="E53" s="269"/>
      <c r="F53" s="34"/>
      <c r="G53" s="270"/>
      <c r="H53" s="34"/>
      <c r="I53" s="271"/>
      <c r="J53" s="34"/>
      <c r="K53" s="31"/>
      <c r="L53" s="31"/>
      <c r="M53" s="7"/>
      <c r="N53" s="7"/>
      <c r="O53" s="7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</row>
    <row r="54" spans="2:50" s="32" customFormat="1" ht="48.75" customHeight="1">
      <c r="B54" s="33"/>
      <c r="C54" s="34"/>
      <c r="D54" s="34"/>
      <c r="E54" s="269"/>
      <c r="F54" s="34"/>
      <c r="G54" s="270"/>
      <c r="H54" s="34"/>
      <c r="I54" s="271"/>
      <c r="J54" s="34"/>
      <c r="K54" s="31"/>
      <c r="L54" s="31"/>
      <c r="M54" s="7"/>
      <c r="N54" s="7"/>
      <c r="O54" s="7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</row>
    <row r="55" spans="2:50" s="32" customFormat="1" ht="48.75" customHeight="1">
      <c r="B55" s="33"/>
      <c r="C55" s="34"/>
      <c r="D55" s="34"/>
      <c r="E55" s="269"/>
      <c r="F55" s="34"/>
      <c r="G55" s="270"/>
      <c r="H55" s="34"/>
      <c r="I55" s="271"/>
      <c r="J55" s="34"/>
      <c r="K55" s="31"/>
      <c r="L55" s="31"/>
      <c r="M55" s="7"/>
      <c r="N55" s="7"/>
      <c r="O55" s="7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</row>
    <row r="56" spans="2:50" s="32" customFormat="1" ht="48.75" customHeight="1">
      <c r="B56" s="33"/>
      <c r="C56" s="34"/>
      <c r="D56" s="34"/>
      <c r="E56" s="269"/>
      <c r="F56" s="34"/>
      <c r="G56" s="270"/>
      <c r="H56" s="34"/>
      <c r="I56" s="271"/>
      <c r="J56" s="34"/>
      <c r="K56" s="31"/>
      <c r="L56" s="31"/>
      <c r="M56" s="7"/>
      <c r="N56" s="7"/>
      <c r="O56" s="7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</row>
    <row r="57" spans="2:50" s="32" customFormat="1" ht="48.75" customHeight="1">
      <c r="B57" s="33"/>
      <c r="C57" s="34"/>
      <c r="D57" s="34"/>
      <c r="E57" s="269"/>
      <c r="F57" s="34"/>
      <c r="G57" s="270"/>
      <c r="H57" s="34"/>
      <c r="I57" s="271"/>
      <c r="J57" s="34"/>
      <c r="K57" s="31"/>
      <c r="L57" s="31"/>
      <c r="M57" s="7"/>
      <c r="N57" s="7"/>
      <c r="O57" s="7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</row>
    <row r="58" spans="2:50" s="32" customFormat="1" ht="48.75" customHeight="1">
      <c r="B58" s="33"/>
      <c r="C58" s="34"/>
      <c r="D58" s="34"/>
      <c r="E58" s="269"/>
      <c r="F58" s="34"/>
      <c r="G58" s="270"/>
      <c r="H58" s="34"/>
      <c r="I58" s="271"/>
      <c r="J58" s="34"/>
      <c r="K58" s="31"/>
      <c r="L58" s="31"/>
      <c r="M58" s="7"/>
      <c r="N58" s="7"/>
      <c r="O58" s="7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</row>
    <row r="59" spans="2:50" s="32" customFormat="1" ht="48.75" customHeight="1">
      <c r="B59" s="33"/>
      <c r="C59" s="34"/>
      <c r="D59" s="34"/>
      <c r="E59" s="269"/>
      <c r="F59" s="34"/>
      <c r="G59" s="270"/>
      <c r="H59" s="34"/>
      <c r="I59" s="271"/>
      <c r="J59" s="34"/>
      <c r="K59" s="31"/>
      <c r="L59" s="31"/>
      <c r="M59" s="7"/>
      <c r="N59" s="7"/>
      <c r="O59" s="7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</row>
    <row r="60" spans="2:50" s="32" customFormat="1" ht="48.75" customHeight="1">
      <c r="B60" s="33"/>
      <c r="C60" s="34"/>
      <c r="D60" s="34"/>
      <c r="E60" s="269"/>
      <c r="F60" s="34"/>
      <c r="G60" s="270"/>
      <c r="H60" s="34"/>
      <c r="I60" s="271"/>
      <c r="J60" s="34"/>
      <c r="K60" s="31"/>
      <c r="L60" s="31"/>
      <c r="M60" s="7"/>
      <c r="N60" s="7"/>
      <c r="O60" s="7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</row>
    <row r="61" spans="2:50" s="32" customFormat="1" ht="48.75" customHeight="1">
      <c r="B61" s="33"/>
      <c r="C61" s="34"/>
      <c r="D61" s="34"/>
      <c r="E61" s="269"/>
      <c r="F61" s="34"/>
      <c r="G61" s="270"/>
      <c r="H61" s="34"/>
      <c r="I61" s="271"/>
      <c r="J61" s="34"/>
      <c r="K61" s="31"/>
      <c r="L61" s="31"/>
      <c r="M61" s="7"/>
      <c r="N61" s="7"/>
      <c r="O61" s="7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</row>
    <row r="62" spans="2:50" s="32" customFormat="1" ht="48.75" customHeight="1">
      <c r="B62" s="33"/>
      <c r="C62" s="34"/>
      <c r="D62" s="34"/>
      <c r="E62" s="269"/>
      <c r="F62" s="34"/>
      <c r="G62" s="270"/>
      <c r="H62" s="34"/>
      <c r="I62" s="271"/>
      <c r="J62" s="34"/>
      <c r="K62" s="31"/>
      <c r="L62" s="31"/>
      <c r="M62" s="7"/>
      <c r="N62" s="7"/>
      <c r="O62" s="7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</row>
    <row r="63" spans="2:50" s="32" customFormat="1" ht="48.75" customHeight="1">
      <c r="B63" s="33"/>
      <c r="C63" s="34"/>
      <c r="D63" s="34"/>
      <c r="E63" s="269"/>
      <c r="F63" s="34"/>
      <c r="G63" s="270"/>
      <c r="H63" s="34"/>
      <c r="I63" s="271"/>
      <c r="J63" s="34"/>
      <c r="K63" s="31"/>
      <c r="L63" s="31"/>
      <c r="M63" s="7"/>
      <c r="N63" s="7"/>
      <c r="O63" s="7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</row>
    <row r="64" spans="2:50" s="32" customFormat="1" ht="48.75" customHeight="1">
      <c r="B64" s="33"/>
      <c r="C64" s="34"/>
      <c r="D64" s="34"/>
      <c r="E64" s="269"/>
      <c r="F64" s="34"/>
      <c r="G64" s="270"/>
      <c r="H64" s="34"/>
      <c r="I64" s="271"/>
      <c r="J64" s="34"/>
      <c r="K64" s="31"/>
      <c r="L64" s="31"/>
      <c r="M64" s="7"/>
      <c r="N64" s="7"/>
      <c r="O64" s="7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</row>
    <row r="65" spans="2:50" s="32" customFormat="1" ht="48.75" customHeight="1">
      <c r="B65" s="33"/>
      <c r="C65" s="34"/>
      <c r="D65" s="34"/>
      <c r="E65" s="269"/>
      <c r="F65" s="34"/>
      <c r="G65" s="270"/>
      <c r="H65" s="34"/>
      <c r="I65" s="271"/>
      <c r="J65" s="34"/>
      <c r="K65" s="31"/>
      <c r="L65" s="31"/>
      <c r="M65" s="7"/>
      <c r="N65" s="7"/>
      <c r="O65" s="7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</row>
    <row r="66" spans="2:50" s="32" customFormat="1" ht="48.75" customHeight="1">
      <c r="B66" s="33"/>
      <c r="C66" s="34"/>
      <c r="D66" s="34"/>
      <c r="E66" s="269"/>
      <c r="F66" s="34"/>
      <c r="G66" s="270"/>
      <c r="H66" s="34"/>
      <c r="I66" s="271"/>
      <c r="J66" s="34"/>
      <c r="K66" s="31"/>
      <c r="L66" s="31"/>
      <c r="M66" s="7"/>
      <c r="N66" s="7"/>
      <c r="O66" s="7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</row>
    <row r="67" spans="2:50" s="32" customFormat="1" ht="48.75" customHeight="1">
      <c r="B67" s="33"/>
      <c r="C67" s="34"/>
      <c r="D67" s="34"/>
      <c r="E67" s="269"/>
      <c r="F67" s="34"/>
      <c r="G67" s="270"/>
      <c r="H67" s="34"/>
      <c r="I67" s="271"/>
      <c r="J67" s="34"/>
      <c r="K67" s="31"/>
      <c r="L67" s="31"/>
      <c r="M67" s="7"/>
      <c r="N67" s="7"/>
      <c r="O67" s="7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</row>
    <row r="68" spans="2:50" s="32" customFormat="1" ht="48.75" customHeight="1">
      <c r="B68" s="33"/>
      <c r="C68" s="34"/>
      <c r="D68" s="34"/>
      <c r="E68" s="269"/>
      <c r="F68" s="34"/>
      <c r="G68" s="270"/>
      <c r="H68" s="34"/>
      <c r="I68" s="271"/>
      <c r="J68" s="34"/>
      <c r="K68" s="31"/>
      <c r="L68" s="31"/>
      <c r="M68" s="7"/>
      <c r="N68" s="7"/>
      <c r="O68" s="7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</row>
    <row r="69" spans="2:50" s="32" customFormat="1" ht="48.75" customHeight="1">
      <c r="B69" s="33"/>
      <c r="C69" s="34"/>
      <c r="D69" s="34"/>
      <c r="E69" s="269"/>
      <c r="F69" s="34"/>
      <c r="G69" s="270"/>
      <c r="H69" s="34"/>
      <c r="I69" s="271"/>
      <c r="J69" s="34"/>
      <c r="K69" s="31"/>
      <c r="L69" s="31"/>
      <c r="M69" s="7"/>
      <c r="N69" s="7"/>
      <c r="O69" s="7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</row>
    <row r="70" spans="2:50" s="32" customFormat="1" ht="48.75" customHeight="1">
      <c r="B70" s="33"/>
      <c r="C70" s="34"/>
      <c r="D70" s="34"/>
      <c r="E70" s="269"/>
      <c r="F70" s="34"/>
      <c r="G70" s="270"/>
      <c r="H70" s="34"/>
      <c r="I70" s="271"/>
      <c r="J70" s="34"/>
      <c r="K70" s="31"/>
      <c r="L70" s="31"/>
      <c r="M70" s="7"/>
      <c r="N70" s="7"/>
      <c r="O70" s="7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</row>
    <row r="71" spans="2:50" s="32" customFormat="1" ht="48.75" customHeight="1">
      <c r="B71" s="33"/>
      <c r="C71" s="34"/>
      <c r="D71" s="34"/>
      <c r="E71" s="269"/>
      <c r="F71" s="34"/>
      <c r="G71" s="270"/>
      <c r="H71" s="34"/>
      <c r="I71" s="271"/>
      <c r="J71" s="34"/>
      <c r="K71" s="31"/>
      <c r="L71" s="31"/>
      <c r="M71" s="7"/>
      <c r="N71" s="7"/>
      <c r="O71" s="7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</row>
    <row r="72" spans="2:50" s="32" customFormat="1" ht="48.75" customHeight="1">
      <c r="B72" s="33"/>
      <c r="C72" s="34"/>
      <c r="D72" s="34"/>
      <c r="E72" s="269"/>
      <c r="F72" s="34"/>
      <c r="G72" s="270"/>
      <c r="H72" s="34"/>
      <c r="I72" s="271"/>
      <c r="J72" s="34"/>
      <c r="K72" s="31"/>
      <c r="L72" s="31"/>
      <c r="M72" s="7"/>
      <c r="N72" s="7"/>
      <c r="O72" s="7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</row>
    <row r="73" spans="2:50" s="32" customFormat="1" ht="48.75" customHeight="1">
      <c r="B73" s="33"/>
      <c r="C73" s="34"/>
      <c r="D73" s="34"/>
      <c r="E73" s="269"/>
      <c r="F73" s="34"/>
      <c r="G73" s="270"/>
      <c r="H73" s="34"/>
      <c r="I73" s="271"/>
      <c r="J73" s="34"/>
      <c r="K73" s="31"/>
      <c r="L73" s="31"/>
      <c r="M73" s="7"/>
      <c r="N73" s="7"/>
      <c r="O73" s="7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</row>
    <row r="74" spans="2:50" s="32" customFormat="1" ht="48.75" customHeight="1">
      <c r="B74" s="33"/>
      <c r="C74" s="34"/>
      <c r="D74" s="34"/>
      <c r="E74" s="269"/>
      <c r="F74" s="34"/>
      <c r="G74" s="270"/>
      <c r="H74" s="34"/>
      <c r="I74" s="271"/>
      <c r="J74" s="34"/>
      <c r="K74" s="31"/>
      <c r="L74" s="31"/>
      <c r="M74" s="7"/>
      <c r="N74" s="7"/>
      <c r="O74" s="7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</row>
    <row r="75" spans="2:50" s="32" customFormat="1" ht="48.75" customHeight="1">
      <c r="B75" s="33"/>
      <c r="C75" s="34"/>
      <c r="D75" s="34"/>
      <c r="E75" s="269"/>
      <c r="F75" s="34"/>
      <c r="G75" s="270"/>
      <c r="H75" s="34"/>
      <c r="I75" s="271"/>
      <c r="J75" s="34"/>
      <c r="K75" s="31"/>
      <c r="L75" s="31"/>
      <c r="M75" s="7"/>
      <c r="N75" s="7"/>
      <c r="O75" s="7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</row>
    <row r="76" spans="2:50" s="32" customFormat="1" ht="48.75" customHeight="1">
      <c r="B76" s="33"/>
      <c r="C76" s="34"/>
      <c r="D76" s="34"/>
      <c r="E76" s="269"/>
      <c r="F76" s="34"/>
      <c r="G76" s="270"/>
      <c r="H76" s="34"/>
      <c r="I76" s="271"/>
      <c r="J76" s="34"/>
      <c r="K76" s="31"/>
      <c r="L76" s="31"/>
      <c r="M76" s="7"/>
      <c r="N76" s="7"/>
      <c r="O76" s="7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</row>
    <row r="77" spans="2:50" s="32" customFormat="1" ht="48.75" customHeight="1">
      <c r="B77" s="33"/>
      <c r="C77" s="34"/>
      <c r="D77" s="34"/>
      <c r="E77" s="269"/>
      <c r="F77" s="34"/>
      <c r="G77" s="270"/>
      <c r="H77" s="34"/>
      <c r="I77" s="271"/>
      <c r="J77" s="34"/>
      <c r="K77" s="31"/>
      <c r="L77" s="31"/>
      <c r="M77" s="7"/>
      <c r="N77" s="7"/>
      <c r="O77" s="7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</row>
    <row r="78" spans="2:50" s="32" customFormat="1" ht="48.75" customHeight="1">
      <c r="B78" s="33"/>
      <c r="C78" s="34"/>
      <c r="D78" s="34"/>
      <c r="E78" s="269"/>
      <c r="F78" s="34"/>
      <c r="G78" s="270"/>
      <c r="H78" s="34"/>
      <c r="I78" s="271"/>
      <c r="J78" s="34"/>
      <c r="K78" s="31"/>
      <c r="L78" s="31"/>
      <c r="M78" s="7"/>
      <c r="N78" s="7"/>
      <c r="O78" s="7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</row>
    <row r="79" spans="2:50" s="32" customFormat="1" ht="48.75" customHeight="1">
      <c r="B79" s="33"/>
      <c r="C79" s="34"/>
      <c r="D79" s="34"/>
      <c r="E79" s="269"/>
      <c r="F79" s="34"/>
      <c r="G79" s="270"/>
      <c r="H79" s="34"/>
      <c r="I79" s="271"/>
      <c r="J79" s="34"/>
      <c r="K79" s="31"/>
      <c r="L79" s="31"/>
      <c r="M79" s="7"/>
      <c r="N79" s="7"/>
      <c r="O79" s="7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</row>
    <row r="80" spans="2:50" s="32" customFormat="1" ht="48.75" customHeight="1">
      <c r="B80" s="33"/>
      <c r="C80" s="34"/>
      <c r="D80" s="34"/>
      <c r="E80" s="269"/>
      <c r="F80" s="34"/>
      <c r="G80" s="270"/>
      <c r="H80" s="34"/>
      <c r="I80" s="271"/>
      <c r="J80" s="34"/>
      <c r="K80" s="31"/>
      <c r="L80" s="31"/>
      <c r="M80" s="7"/>
      <c r="N80" s="7"/>
      <c r="O80" s="7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</row>
    <row r="81" spans="2:50" s="32" customFormat="1" ht="48.75" customHeight="1">
      <c r="B81" s="33"/>
      <c r="C81" s="34"/>
      <c r="D81" s="34"/>
      <c r="E81" s="269"/>
      <c r="F81" s="34"/>
      <c r="G81" s="270"/>
      <c r="H81" s="34"/>
      <c r="I81" s="271"/>
      <c r="J81" s="34"/>
      <c r="K81" s="31"/>
      <c r="L81" s="31"/>
      <c r="M81" s="7"/>
      <c r="N81" s="7"/>
      <c r="O81" s="7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</row>
    <row r="82" spans="2:50" s="32" customFormat="1" ht="48.75" customHeight="1">
      <c r="B82" s="33"/>
      <c r="C82" s="34"/>
      <c r="D82" s="34"/>
      <c r="E82" s="269"/>
      <c r="F82" s="34"/>
      <c r="G82" s="270"/>
      <c r="H82" s="34"/>
      <c r="I82" s="271"/>
      <c r="J82" s="34"/>
      <c r="K82" s="31"/>
      <c r="L82" s="31"/>
      <c r="M82" s="7"/>
      <c r="N82" s="7"/>
      <c r="O82" s="7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</row>
  </sheetData>
  <mergeCells count="15">
    <mergeCell ref="A20:B20"/>
    <mergeCell ref="A21:B21"/>
    <mergeCell ref="A2:J2"/>
    <mergeCell ref="H3:I3"/>
    <mergeCell ref="J3:J4"/>
    <mergeCell ref="A14:B14"/>
    <mergeCell ref="A15:B15"/>
    <mergeCell ref="A6:B6"/>
    <mergeCell ref="A7:B7"/>
    <mergeCell ref="A3:B4"/>
    <mergeCell ref="A5:B5"/>
    <mergeCell ref="A12:B12"/>
    <mergeCell ref="F3:G3"/>
    <mergeCell ref="D3:E3"/>
    <mergeCell ref="A1:J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V75"/>
  <sheetViews>
    <sheetView zoomScale="75" zoomScaleNormal="75" zoomScaleSheetLayoutView="40" zoomScalePageLayoutView="60" workbookViewId="0">
      <selection activeCell="N5" sqref="N5"/>
    </sheetView>
  </sheetViews>
  <sheetFormatPr defaultColWidth="9.140625" defaultRowHeight="20.25"/>
  <cols>
    <col min="1" max="1" width="7.140625" style="69" customWidth="1"/>
    <col min="2" max="2" width="63.85546875" style="292" customWidth="1"/>
    <col min="3" max="3" width="19.5703125" style="55" bestFit="1" customWidth="1"/>
    <col min="4" max="4" width="18.7109375" style="55" customWidth="1"/>
    <col min="5" max="5" width="18.28515625" style="55" customWidth="1"/>
    <col min="6" max="6" width="19.42578125" style="55" customWidth="1"/>
    <col min="7" max="7" width="18.7109375" style="55" customWidth="1"/>
    <col min="8" max="8" width="11.5703125" style="293" customWidth="1"/>
    <col min="9" max="9" width="18.7109375" style="55" customWidth="1"/>
    <col min="10" max="10" width="11.5703125" style="293" customWidth="1"/>
    <col min="11" max="11" width="19.5703125" style="293" hidden="1" customWidth="1"/>
    <col min="12" max="12" width="11.5703125" style="293" hidden="1" customWidth="1"/>
    <col min="13" max="13" width="20.85546875" style="55" customWidth="1"/>
    <col min="14" max="14" width="11.5703125" style="293" customWidth="1"/>
    <col min="15" max="15" width="19.5703125" style="293" bestFit="1" customWidth="1"/>
    <col min="16" max="16" width="22.28515625" style="55" bestFit="1" customWidth="1"/>
    <col min="17" max="16384" width="9.140625" style="65"/>
  </cols>
  <sheetData>
    <row r="1" spans="1:17" s="52" customFormat="1" ht="35.1" customHeight="1">
      <c r="A1" s="609" t="s">
        <v>221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397"/>
    </row>
    <row r="2" spans="1:17" s="52" customFormat="1" ht="35.1" customHeight="1">
      <c r="A2" s="610" t="s">
        <v>591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397"/>
    </row>
    <row r="3" spans="1:17" s="56" customFormat="1" ht="30" customHeight="1">
      <c r="A3" s="606" t="s">
        <v>20</v>
      </c>
      <c r="B3" s="613" t="s">
        <v>134</v>
      </c>
      <c r="C3" s="607" t="s">
        <v>121</v>
      </c>
      <c r="D3" s="605" t="s">
        <v>403</v>
      </c>
      <c r="E3" s="605" t="s">
        <v>556</v>
      </c>
      <c r="F3" s="605" t="s">
        <v>404</v>
      </c>
      <c r="G3" s="606" t="s">
        <v>175</v>
      </c>
      <c r="H3" s="606"/>
      <c r="I3" s="607" t="s">
        <v>83</v>
      </c>
      <c r="J3" s="608"/>
      <c r="K3" s="607" t="s">
        <v>22</v>
      </c>
      <c r="L3" s="608"/>
      <c r="M3" s="611" t="s">
        <v>405</v>
      </c>
      <c r="N3" s="611"/>
      <c r="O3" s="612" t="s">
        <v>4</v>
      </c>
      <c r="P3" s="398"/>
    </row>
    <row r="4" spans="1:17" s="56" customFormat="1" ht="30" customHeight="1">
      <c r="A4" s="606"/>
      <c r="B4" s="613"/>
      <c r="C4" s="614"/>
      <c r="D4" s="605"/>
      <c r="E4" s="605"/>
      <c r="F4" s="605"/>
      <c r="G4" s="53" t="s">
        <v>106</v>
      </c>
      <c r="H4" s="272" t="s">
        <v>7</v>
      </c>
      <c r="I4" s="53" t="s">
        <v>106</v>
      </c>
      <c r="J4" s="272" t="s">
        <v>7</v>
      </c>
      <c r="K4" s="53" t="s">
        <v>106</v>
      </c>
      <c r="L4" s="272" t="s">
        <v>7</v>
      </c>
      <c r="M4" s="53" t="s">
        <v>106</v>
      </c>
      <c r="N4" s="272" t="s">
        <v>7</v>
      </c>
      <c r="O4" s="612"/>
      <c r="P4" s="398"/>
    </row>
    <row r="5" spans="1:17" s="54" customFormat="1" ht="41.25" thickBot="1">
      <c r="A5" s="273"/>
      <c r="B5" s="274" t="s">
        <v>163</v>
      </c>
      <c r="C5" s="275">
        <v>187992100</v>
      </c>
      <c r="D5" s="275">
        <v>0</v>
      </c>
      <c r="E5" s="275">
        <v>0</v>
      </c>
      <c r="F5" s="275">
        <v>187992100</v>
      </c>
      <c r="G5" s="275">
        <v>14920633.030000001</v>
      </c>
      <c r="H5" s="276">
        <v>7.9368404470187839</v>
      </c>
      <c r="I5" s="275">
        <v>49654016.950000003</v>
      </c>
      <c r="J5" s="276">
        <v>26.412821044075788</v>
      </c>
      <c r="K5" s="275">
        <v>0</v>
      </c>
      <c r="L5" s="276">
        <v>0</v>
      </c>
      <c r="M5" s="275">
        <v>64574649.979999997</v>
      </c>
      <c r="N5" s="276">
        <v>34.349661491094572</v>
      </c>
      <c r="O5" s="275">
        <v>123417450.02000001</v>
      </c>
      <c r="P5" s="399"/>
    </row>
    <row r="6" spans="1:17" s="54" customFormat="1" ht="27.95" customHeight="1" thickTop="1" thickBot="1">
      <c r="A6" s="511"/>
      <c r="B6" s="288" t="s">
        <v>406</v>
      </c>
      <c r="C6" s="512"/>
      <c r="D6" s="512">
        <v>30417125.020000003</v>
      </c>
      <c r="E6" s="512">
        <v>-27500</v>
      </c>
      <c r="F6" s="512">
        <v>30389625.020000003</v>
      </c>
      <c r="G6" s="512"/>
      <c r="H6" s="513">
        <v>0</v>
      </c>
      <c r="I6" s="512"/>
      <c r="J6" s="513">
        <v>0</v>
      </c>
      <c r="K6" s="512"/>
      <c r="L6" s="513"/>
      <c r="M6" s="512">
        <v>0</v>
      </c>
      <c r="N6" s="513">
        <v>0</v>
      </c>
      <c r="O6" s="514">
        <v>30389625.020000003</v>
      </c>
      <c r="P6" s="515"/>
    </row>
    <row r="7" spans="1:17" s="54" customFormat="1" ht="27.95" customHeight="1" thickTop="1">
      <c r="A7" s="277"/>
      <c r="B7" s="278" t="s">
        <v>222</v>
      </c>
      <c r="C7" s="279">
        <v>96371400</v>
      </c>
      <c r="D7" s="279">
        <v>-27382680</v>
      </c>
      <c r="E7" s="279">
        <v>27500</v>
      </c>
      <c r="F7" s="279">
        <v>69016220</v>
      </c>
      <c r="G7" s="279">
        <v>27500</v>
      </c>
      <c r="H7" s="280">
        <v>2.8535436861973573E-2</v>
      </c>
      <c r="I7" s="279">
        <v>32965720</v>
      </c>
      <c r="J7" s="280">
        <v>34.206953515254526</v>
      </c>
      <c r="K7" s="279"/>
      <c r="L7" s="280"/>
      <c r="M7" s="279">
        <v>32993220</v>
      </c>
      <c r="N7" s="280">
        <v>34.235488952116498</v>
      </c>
      <c r="O7" s="279">
        <v>36023000</v>
      </c>
      <c r="P7" s="399"/>
    </row>
    <row r="8" spans="1:17" s="62" customFormat="1" ht="101.25">
      <c r="A8" s="57">
        <v>1</v>
      </c>
      <c r="B8" s="63" t="s">
        <v>223</v>
      </c>
      <c r="C8" s="59">
        <v>36023000</v>
      </c>
      <c r="D8" s="61"/>
      <c r="E8" s="61"/>
      <c r="F8" s="60">
        <v>36023000</v>
      </c>
      <c r="G8" s="61"/>
      <c r="H8" s="281">
        <v>0</v>
      </c>
      <c r="I8" s="61"/>
      <c r="J8" s="281">
        <v>0</v>
      </c>
      <c r="K8" s="281"/>
      <c r="L8" s="281">
        <v>0</v>
      </c>
      <c r="M8" s="61">
        <v>0</v>
      </c>
      <c r="N8" s="281">
        <v>0</v>
      </c>
      <c r="O8" s="281">
        <v>36023000</v>
      </c>
      <c r="P8" s="399"/>
      <c r="Q8" s="64"/>
    </row>
    <row r="9" spans="1:17" s="62" customFormat="1" ht="40.5">
      <c r="A9" s="57">
        <v>2</v>
      </c>
      <c r="B9" s="63" t="s">
        <v>226</v>
      </c>
      <c r="C9" s="59">
        <v>20212400</v>
      </c>
      <c r="D9" s="61">
        <v>-8896836</v>
      </c>
      <c r="E9" s="61"/>
      <c r="F9" s="61">
        <v>11315564</v>
      </c>
      <c r="G9" s="61"/>
      <c r="H9" s="281">
        <v>0</v>
      </c>
      <c r="I9" s="61">
        <v>11315564</v>
      </c>
      <c r="J9" s="281">
        <v>100</v>
      </c>
      <c r="K9" s="281"/>
      <c r="L9" s="281">
        <v>0</v>
      </c>
      <c r="M9" s="61">
        <v>11315564</v>
      </c>
      <c r="N9" s="281">
        <v>100</v>
      </c>
      <c r="O9" s="281">
        <v>0</v>
      </c>
      <c r="P9" s="399"/>
      <c r="Q9" s="64"/>
    </row>
    <row r="10" spans="1:17" s="62" customFormat="1" ht="40.5">
      <c r="A10" s="282">
        <v>3</v>
      </c>
      <c r="B10" s="283" t="s">
        <v>225</v>
      </c>
      <c r="C10" s="284">
        <v>33480000</v>
      </c>
      <c r="D10" s="285">
        <v>-18479844</v>
      </c>
      <c r="E10" s="285"/>
      <c r="F10" s="285">
        <v>15000156</v>
      </c>
      <c r="G10" s="285"/>
      <c r="H10" s="286">
        <v>0</v>
      </c>
      <c r="I10" s="285">
        <v>15000156</v>
      </c>
      <c r="J10" s="286">
        <v>100</v>
      </c>
      <c r="K10" s="286"/>
      <c r="L10" s="286">
        <v>0</v>
      </c>
      <c r="M10" s="61">
        <v>15000156</v>
      </c>
      <c r="N10" s="286">
        <v>100</v>
      </c>
      <c r="O10" s="286">
        <v>0</v>
      </c>
      <c r="P10" s="399"/>
      <c r="Q10" s="64"/>
    </row>
    <row r="11" spans="1:17" s="62" customFormat="1" ht="60.75">
      <c r="A11" s="57">
        <v>4</v>
      </c>
      <c r="B11" s="63" t="s">
        <v>227</v>
      </c>
      <c r="C11" s="59">
        <v>6656000</v>
      </c>
      <c r="D11" s="61">
        <v>-6000</v>
      </c>
      <c r="E11" s="61"/>
      <c r="F11" s="60">
        <v>6650000</v>
      </c>
      <c r="G11" s="61"/>
      <c r="H11" s="281">
        <v>0</v>
      </c>
      <c r="I11" s="61">
        <v>6650000</v>
      </c>
      <c r="J11" s="281">
        <v>100</v>
      </c>
      <c r="K11" s="281"/>
      <c r="L11" s="281">
        <v>0</v>
      </c>
      <c r="M11" s="61">
        <v>6650000</v>
      </c>
      <c r="N11" s="281">
        <v>100</v>
      </c>
      <c r="O11" s="281">
        <v>0</v>
      </c>
      <c r="P11" s="399"/>
      <c r="Q11" s="64"/>
    </row>
    <row r="12" spans="1:17" s="62" customFormat="1" ht="27" customHeight="1">
      <c r="A12" s="57">
        <v>5</v>
      </c>
      <c r="B12" s="662" t="s">
        <v>584</v>
      </c>
      <c r="C12" s="59"/>
      <c r="D12" s="59"/>
      <c r="E12" s="59">
        <v>27500</v>
      </c>
      <c r="F12" s="61">
        <v>27500</v>
      </c>
      <c r="G12" s="59">
        <v>27500</v>
      </c>
      <c r="H12" s="281">
        <v>100</v>
      </c>
      <c r="I12" s="59"/>
      <c r="J12" s="281">
        <v>0</v>
      </c>
      <c r="K12" s="281"/>
      <c r="L12" s="281">
        <v>0</v>
      </c>
      <c r="M12" s="61">
        <v>27500</v>
      </c>
      <c r="N12" s="281">
        <v>100</v>
      </c>
      <c r="O12" s="281">
        <v>0</v>
      </c>
      <c r="P12" s="401"/>
    </row>
    <row r="13" spans="1:17" s="67" customFormat="1" ht="27.95" customHeight="1">
      <c r="A13" s="287"/>
      <c r="B13" s="288" t="s">
        <v>228</v>
      </c>
      <c r="C13" s="289">
        <v>91620700</v>
      </c>
      <c r="D13" s="289">
        <v>-3034445.02</v>
      </c>
      <c r="E13" s="289">
        <v>0</v>
      </c>
      <c r="F13" s="289">
        <v>88586254.980000004</v>
      </c>
      <c r="G13" s="289">
        <v>14893133.030000001</v>
      </c>
      <c r="H13" s="290">
        <v>16.255205461211276</v>
      </c>
      <c r="I13" s="289">
        <v>16688296.949999999</v>
      </c>
      <c r="J13" s="290">
        <v>18.214548622745735</v>
      </c>
      <c r="K13" s="290"/>
      <c r="L13" s="290"/>
      <c r="M13" s="289">
        <v>31581429.979999997</v>
      </c>
      <c r="N13" s="290">
        <v>34.469754083957007</v>
      </c>
      <c r="O13" s="289">
        <v>57004825</v>
      </c>
      <c r="P13" s="400"/>
    </row>
    <row r="14" spans="1:17" s="62" customFormat="1" ht="40.5" customHeight="1">
      <c r="A14" s="57">
        <v>1</v>
      </c>
      <c r="B14" s="58" t="s">
        <v>230</v>
      </c>
      <c r="C14" s="59">
        <v>1318800</v>
      </c>
      <c r="D14" s="59"/>
      <c r="E14" s="59"/>
      <c r="F14" s="61">
        <v>1318800</v>
      </c>
      <c r="G14" s="59"/>
      <c r="H14" s="281">
        <v>0</v>
      </c>
      <c r="I14" s="59"/>
      <c r="J14" s="281">
        <v>0</v>
      </c>
      <c r="K14" s="281"/>
      <c r="L14" s="281">
        <v>0</v>
      </c>
      <c r="M14" s="61">
        <v>0</v>
      </c>
      <c r="N14" s="281">
        <v>0</v>
      </c>
      <c r="O14" s="281">
        <v>1318800</v>
      </c>
      <c r="P14" s="401"/>
    </row>
    <row r="15" spans="1:17" s="62" customFormat="1" ht="40.5">
      <c r="A15" s="57">
        <v>2</v>
      </c>
      <c r="B15" s="58" t="s">
        <v>232</v>
      </c>
      <c r="C15" s="59">
        <v>4200900</v>
      </c>
      <c r="D15" s="59"/>
      <c r="E15" s="59"/>
      <c r="F15" s="61">
        <v>4200900</v>
      </c>
      <c r="G15" s="59"/>
      <c r="H15" s="281">
        <v>0</v>
      </c>
      <c r="I15" s="59"/>
      <c r="J15" s="281">
        <v>0</v>
      </c>
      <c r="K15" s="281"/>
      <c r="L15" s="281">
        <v>0</v>
      </c>
      <c r="M15" s="61">
        <v>0</v>
      </c>
      <c r="N15" s="281">
        <v>0</v>
      </c>
      <c r="O15" s="281">
        <v>4200900</v>
      </c>
      <c r="P15" s="401"/>
    </row>
    <row r="16" spans="1:17" s="62" customFormat="1" ht="40.5">
      <c r="A16" s="57">
        <v>3</v>
      </c>
      <c r="B16" s="58" t="s">
        <v>239</v>
      </c>
      <c r="C16" s="59">
        <v>1800000</v>
      </c>
      <c r="D16" s="59"/>
      <c r="E16" s="59"/>
      <c r="F16" s="61">
        <v>1800000</v>
      </c>
      <c r="G16" s="59"/>
      <c r="H16" s="281">
        <v>0</v>
      </c>
      <c r="I16" s="59"/>
      <c r="J16" s="281">
        <v>0</v>
      </c>
      <c r="K16" s="281"/>
      <c r="L16" s="281">
        <v>0</v>
      </c>
      <c r="M16" s="61">
        <v>0</v>
      </c>
      <c r="N16" s="281">
        <v>0</v>
      </c>
      <c r="O16" s="281">
        <v>1800000</v>
      </c>
      <c r="P16" s="401"/>
    </row>
    <row r="17" spans="1:22" s="62" customFormat="1" ht="40.5">
      <c r="A17" s="57">
        <v>4</v>
      </c>
      <c r="B17" s="58" t="s">
        <v>242</v>
      </c>
      <c r="C17" s="59">
        <v>4193000</v>
      </c>
      <c r="D17" s="59"/>
      <c r="E17" s="59"/>
      <c r="F17" s="61">
        <v>4193000</v>
      </c>
      <c r="G17" s="59"/>
      <c r="H17" s="281">
        <v>0</v>
      </c>
      <c r="I17" s="59"/>
      <c r="J17" s="281">
        <v>0</v>
      </c>
      <c r="K17" s="281"/>
      <c r="L17" s="281">
        <v>0</v>
      </c>
      <c r="M17" s="61">
        <v>0</v>
      </c>
      <c r="N17" s="281">
        <v>0</v>
      </c>
      <c r="O17" s="281">
        <v>4193000</v>
      </c>
      <c r="P17" s="401"/>
    </row>
    <row r="18" spans="1:22" s="62" customFormat="1" ht="40.5">
      <c r="A18" s="57">
        <v>5</v>
      </c>
      <c r="B18" s="58" t="s">
        <v>243</v>
      </c>
      <c r="C18" s="59">
        <v>4170000</v>
      </c>
      <c r="D18" s="59"/>
      <c r="E18" s="59"/>
      <c r="F18" s="61">
        <v>4170000</v>
      </c>
      <c r="G18" s="59"/>
      <c r="H18" s="281">
        <v>0</v>
      </c>
      <c r="I18" s="59"/>
      <c r="J18" s="281">
        <v>0</v>
      </c>
      <c r="K18" s="281"/>
      <c r="L18" s="281">
        <v>0</v>
      </c>
      <c r="M18" s="61">
        <v>0</v>
      </c>
      <c r="N18" s="281">
        <v>0</v>
      </c>
      <c r="O18" s="281">
        <v>4170000</v>
      </c>
      <c r="P18" s="401"/>
    </row>
    <row r="19" spans="1:22" s="62" customFormat="1" ht="40.5">
      <c r="A19" s="57">
        <v>6</v>
      </c>
      <c r="B19" s="68" t="s">
        <v>249</v>
      </c>
      <c r="C19" s="59">
        <v>750000</v>
      </c>
      <c r="D19" s="59"/>
      <c r="E19" s="59"/>
      <c r="F19" s="61">
        <v>750000</v>
      </c>
      <c r="G19" s="59"/>
      <c r="H19" s="281">
        <v>0</v>
      </c>
      <c r="I19" s="59"/>
      <c r="J19" s="281">
        <v>0</v>
      </c>
      <c r="K19" s="281"/>
      <c r="L19" s="281">
        <v>0</v>
      </c>
      <c r="M19" s="61">
        <v>0</v>
      </c>
      <c r="N19" s="281">
        <v>0</v>
      </c>
      <c r="O19" s="281">
        <v>750000</v>
      </c>
      <c r="P19" s="401"/>
    </row>
    <row r="20" spans="1:22" s="62" customFormat="1" ht="40.5" customHeight="1">
      <c r="A20" s="57">
        <v>7</v>
      </c>
      <c r="B20" s="58" t="s">
        <v>266</v>
      </c>
      <c r="C20" s="59">
        <v>2332000</v>
      </c>
      <c r="D20" s="59"/>
      <c r="E20" s="59"/>
      <c r="F20" s="61">
        <v>2332000</v>
      </c>
      <c r="G20" s="59"/>
      <c r="H20" s="281">
        <v>0</v>
      </c>
      <c r="I20" s="59"/>
      <c r="J20" s="281">
        <v>0</v>
      </c>
      <c r="K20" s="281"/>
      <c r="L20" s="281">
        <v>0</v>
      </c>
      <c r="M20" s="61">
        <v>0</v>
      </c>
      <c r="N20" s="281">
        <v>0</v>
      </c>
      <c r="O20" s="281">
        <v>2332000</v>
      </c>
      <c r="P20" s="401"/>
    </row>
    <row r="21" spans="1:22" s="62" customFormat="1" ht="40.5" customHeight="1">
      <c r="A21" s="57">
        <v>8</v>
      </c>
      <c r="B21" s="58" t="s">
        <v>283</v>
      </c>
      <c r="C21" s="59">
        <v>2245000</v>
      </c>
      <c r="D21" s="59"/>
      <c r="E21" s="59"/>
      <c r="F21" s="61">
        <v>2245000</v>
      </c>
      <c r="G21" s="59"/>
      <c r="H21" s="281">
        <v>0</v>
      </c>
      <c r="I21" s="59"/>
      <c r="J21" s="281">
        <v>0</v>
      </c>
      <c r="K21" s="281"/>
      <c r="L21" s="281">
        <v>0</v>
      </c>
      <c r="M21" s="61">
        <v>0</v>
      </c>
      <c r="N21" s="281">
        <v>0</v>
      </c>
      <c r="O21" s="281">
        <v>2245000</v>
      </c>
      <c r="P21" s="401"/>
    </row>
    <row r="22" spans="1:22" s="152" customFormat="1" ht="60.75">
      <c r="A22" s="57">
        <v>9</v>
      </c>
      <c r="B22" s="58" t="s">
        <v>286</v>
      </c>
      <c r="C22" s="59">
        <v>2331600</v>
      </c>
      <c r="D22" s="59"/>
      <c r="E22" s="59"/>
      <c r="F22" s="61">
        <v>2331600</v>
      </c>
      <c r="G22" s="59"/>
      <c r="H22" s="281">
        <v>0</v>
      </c>
      <c r="I22" s="59"/>
      <c r="J22" s="281">
        <v>0</v>
      </c>
      <c r="K22" s="281"/>
      <c r="L22" s="281">
        <v>0</v>
      </c>
      <c r="M22" s="61">
        <v>0</v>
      </c>
      <c r="N22" s="281">
        <v>0</v>
      </c>
      <c r="O22" s="281">
        <v>2331600</v>
      </c>
      <c r="P22" s="401"/>
      <c r="Q22" s="62"/>
      <c r="R22" s="62"/>
      <c r="S22" s="62"/>
      <c r="T22" s="62"/>
      <c r="U22" s="62"/>
      <c r="V22" s="62"/>
    </row>
    <row r="23" spans="1:22" s="62" customFormat="1" ht="40.5">
      <c r="A23" s="57">
        <v>10</v>
      </c>
      <c r="B23" s="58" t="s">
        <v>288</v>
      </c>
      <c r="C23" s="59">
        <v>813000</v>
      </c>
      <c r="D23" s="59"/>
      <c r="E23" s="59"/>
      <c r="F23" s="61">
        <v>813000</v>
      </c>
      <c r="G23" s="59"/>
      <c r="H23" s="281">
        <v>0</v>
      </c>
      <c r="I23" s="59"/>
      <c r="J23" s="281">
        <v>0</v>
      </c>
      <c r="K23" s="281"/>
      <c r="L23" s="281">
        <v>0</v>
      </c>
      <c r="M23" s="61">
        <v>0</v>
      </c>
      <c r="N23" s="281">
        <v>0</v>
      </c>
      <c r="O23" s="281">
        <v>813000</v>
      </c>
      <c r="P23" s="401"/>
    </row>
    <row r="24" spans="1:22" s="62" customFormat="1" ht="40.5">
      <c r="A24" s="57">
        <v>11</v>
      </c>
      <c r="B24" s="63" t="s">
        <v>290</v>
      </c>
      <c r="C24" s="59">
        <v>1264000</v>
      </c>
      <c r="D24" s="61"/>
      <c r="E24" s="61"/>
      <c r="F24" s="61">
        <v>1264000</v>
      </c>
      <c r="G24" s="61"/>
      <c r="H24" s="281">
        <v>0</v>
      </c>
      <c r="I24" s="61"/>
      <c r="J24" s="281">
        <v>0</v>
      </c>
      <c r="K24" s="281"/>
      <c r="L24" s="281">
        <v>0</v>
      </c>
      <c r="M24" s="61">
        <v>0</v>
      </c>
      <c r="N24" s="281">
        <v>0</v>
      </c>
      <c r="O24" s="281">
        <v>1264000</v>
      </c>
      <c r="P24" s="399"/>
      <c r="Q24" s="64"/>
    </row>
    <row r="25" spans="1:22" s="62" customFormat="1" ht="27" customHeight="1">
      <c r="A25" s="57">
        <v>12</v>
      </c>
      <c r="B25" s="516" t="s">
        <v>291</v>
      </c>
      <c r="C25" s="59">
        <v>1708300</v>
      </c>
      <c r="D25" s="61"/>
      <c r="E25" s="61"/>
      <c r="F25" s="61">
        <v>1708300</v>
      </c>
      <c r="G25" s="61"/>
      <c r="H25" s="281">
        <v>0</v>
      </c>
      <c r="I25" s="61"/>
      <c r="J25" s="281">
        <v>0</v>
      </c>
      <c r="K25" s="281"/>
      <c r="L25" s="281">
        <v>0</v>
      </c>
      <c r="M25" s="61">
        <v>0</v>
      </c>
      <c r="N25" s="281">
        <v>0</v>
      </c>
      <c r="O25" s="281">
        <v>1708300</v>
      </c>
      <c r="P25" s="399"/>
      <c r="Q25" s="64"/>
    </row>
    <row r="26" spans="1:22" s="62" customFormat="1" ht="40.5">
      <c r="A26" s="57">
        <v>13</v>
      </c>
      <c r="B26" s="58" t="s">
        <v>293</v>
      </c>
      <c r="C26" s="59">
        <v>15000000</v>
      </c>
      <c r="D26" s="59"/>
      <c r="E26" s="59"/>
      <c r="F26" s="61">
        <v>15000000</v>
      </c>
      <c r="G26" s="59"/>
      <c r="H26" s="281">
        <v>0</v>
      </c>
      <c r="I26" s="59"/>
      <c r="J26" s="281">
        <v>0</v>
      </c>
      <c r="K26" s="281"/>
      <c r="L26" s="281">
        <v>0</v>
      </c>
      <c r="M26" s="61">
        <v>0</v>
      </c>
      <c r="N26" s="281">
        <v>0</v>
      </c>
      <c r="O26" s="281">
        <v>15000000</v>
      </c>
      <c r="P26" s="401"/>
    </row>
    <row r="27" spans="1:22" s="62" customFormat="1" ht="40.5">
      <c r="A27" s="57">
        <v>14</v>
      </c>
      <c r="B27" s="58" t="s">
        <v>294</v>
      </c>
      <c r="C27" s="59">
        <v>14500500</v>
      </c>
      <c r="D27" s="59"/>
      <c r="E27" s="59"/>
      <c r="F27" s="61">
        <v>14500500</v>
      </c>
      <c r="G27" s="59"/>
      <c r="H27" s="281">
        <v>0</v>
      </c>
      <c r="I27" s="59"/>
      <c r="J27" s="281">
        <v>0</v>
      </c>
      <c r="K27" s="281"/>
      <c r="L27" s="281">
        <v>0</v>
      </c>
      <c r="M27" s="61">
        <v>0</v>
      </c>
      <c r="N27" s="281">
        <v>0</v>
      </c>
      <c r="O27" s="281">
        <v>14500500</v>
      </c>
      <c r="P27" s="401"/>
    </row>
    <row r="28" spans="1:22" s="62" customFormat="1" ht="40.5" customHeight="1">
      <c r="A28" s="57">
        <v>15</v>
      </c>
      <c r="B28" s="58" t="s">
        <v>269</v>
      </c>
      <c r="C28" s="59">
        <v>608600</v>
      </c>
      <c r="D28" s="59"/>
      <c r="E28" s="59"/>
      <c r="F28" s="61">
        <v>608600</v>
      </c>
      <c r="G28" s="59"/>
      <c r="H28" s="281">
        <v>0</v>
      </c>
      <c r="I28" s="59">
        <v>488000</v>
      </c>
      <c r="J28" s="281">
        <v>80.184028918830109</v>
      </c>
      <c r="K28" s="281"/>
      <c r="L28" s="281">
        <v>0</v>
      </c>
      <c r="M28" s="61">
        <v>488000</v>
      </c>
      <c r="N28" s="281">
        <v>80.184028918830109</v>
      </c>
      <c r="O28" s="281">
        <v>120600</v>
      </c>
      <c r="P28" s="401"/>
    </row>
    <row r="29" spans="1:22" s="62" customFormat="1" ht="40.5">
      <c r="A29" s="57">
        <v>16</v>
      </c>
      <c r="B29" s="58" t="s">
        <v>274</v>
      </c>
      <c r="C29" s="59">
        <v>1300000</v>
      </c>
      <c r="D29" s="59"/>
      <c r="E29" s="59"/>
      <c r="F29" s="61">
        <v>1300000</v>
      </c>
      <c r="G29" s="59"/>
      <c r="H29" s="281">
        <v>0</v>
      </c>
      <c r="I29" s="59">
        <v>1079875</v>
      </c>
      <c r="J29" s="281">
        <v>83.067307692307693</v>
      </c>
      <c r="K29" s="281"/>
      <c r="L29" s="281">
        <v>0</v>
      </c>
      <c r="M29" s="61">
        <v>1079875</v>
      </c>
      <c r="N29" s="281">
        <v>83.067307692307693</v>
      </c>
      <c r="O29" s="281">
        <v>220125</v>
      </c>
      <c r="P29" s="401"/>
    </row>
    <row r="30" spans="1:22" s="62" customFormat="1" ht="40.5">
      <c r="A30" s="57">
        <v>17</v>
      </c>
      <c r="B30" s="58" t="s">
        <v>278</v>
      </c>
      <c r="C30" s="59">
        <v>735000</v>
      </c>
      <c r="D30" s="59">
        <v>-169000</v>
      </c>
      <c r="E30" s="59"/>
      <c r="F30" s="61">
        <v>566000</v>
      </c>
      <c r="G30" s="59"/>
      <c r="H30" s="281">
        <v>0</v>
      </c>
      <c r="I30" s="59">
        <v>566000</v>
      </c>
      <c r="J30" s="281">
        <v>100</v>
      </c>
      <c r="K30" s="281"/>
      <c r="L30" s="281">
        <v>0</v>
      </c>
      <c r="M30" s="61">
        <v>566000</v>
      </c>
      <c r="N30" s="281">
        <v>100</v>
      </c>
      <c r="O30" s="281">
        <v>0</v>
      </c>
      <c r="P30" s="401"/>
    </row>
    <row r="31" spans="1:22" s="62" customFormat="1" ht="40.5">
      <c r="A31" s="57">
        <v>18</v>
      </c>
      <c r="B31" s="58" t="s">
        <v>407</v>
      </c>
      <c r="C31" s="59">
        <v>372000</v>
      </c>
      <c r="D31" s="59">
        <v>-2000</v>
      </c>
      <c r="E31" s="59"/>
      <c r="F31" s="61">
        <v>370000</v>
      </c>
      <c r="G31" s="59"/>
      <c r="H31" s="281">
        <v>0</v>
      </c>
      <c r="I31" s="59">
        <v>370000</v>
      </c>
      <c r="J31" s="281">
        <v>100</v>
      </c>
      <c r="K31" s="281"/>
      <c r="L31" s="281">
        <v>0</v>
      </c>
      <c r="M31" s="61">
        <v>370000</v>
      </c>
      <c r="N31" s="281">
        <v>100</v>
      </c>
      <c r="O31" s="281">
        <v>0</v>
      </c>
      <c r="P31" s="401"/>
    </row>
    <row r="32" spans="1:22" s="62" customFormat="1" ht="40.5" customHeight="1">
      <c r="A32" s="57">
        <v>19</v>
      </c>
      <c r="B32" s="58" t="s">
        <v>238</v>
      </c>
      <c r="C32" s="59">
        <v>342000</v>
      </c>
      <c r="D32" s="59"/>
      <c r="E32" s="59"/>
      <c r="F32" s="61">
        <v>342000</v>
      </c>
      <c r="G32" s="59"/>
      <c r="H32" s="281">
        <v>0</v>
      </c>
      <c r="I32" s="59">
        <v>342000</v>
      </c>
      <c r="J32" s="281">
        <v>100</v>
      </c>
      <c r="K32" s="281"/>
      <c r="L32" s="281">
        <v>0</v>
      </c>
      <c r="M32" s="61">
        <v>342000</v>
      </c>
      <c r="N32" s="281">
        <v>100</v>
      </c>
      <c r="O32" s="281">
        <v>0</v>
      </c>
      <c r="P32" s="401"/>
    </row>
    <row r="33" spans="1:22" s="62" customFormat="1" ht="40.5">
      <c r="A33" s="57">
        <v>20</v>
      </c>
      <c r="B33" s="58" t="s">
        <v>246</v>
      </c>
      <c r="C33" s="59">
        <v>2567000</v>
      </c>
      <c r="D33" s="59">
        <v>-167001</v>
      </c>
      <c r="E33" s="59"/>
      <c r="F33" s="61">
        <v>2399999</v>
      </c>
      <c r="G33" s="59"/>
      <c r="H33" s="281">
        <v>0</v>
      </c>
      <c r="I33" s="59">
        <v>2399999</v>
      </c>
      <c r="J33" s="281">
        <v>100</v>
      </c>
      <c r="K33" s="281"/>
      <c r="L33" s="281">
        <v>0</v>
      </c>
      <c r="M33" s="61">
        <v>2399999</v>
      </c>
      <c r="N33" s="281">
        <v>100</v>
      </c>
      <c r="O33" s="281">
        <v>0</v>
      </c>
      <c r="P33" s="401"/>
    </row>
    <row r="34" spans="1:22" s="62" customFormat="1" ht="40.5" customHeight="1">
      <c r="A34" s="57">
        <v>21</v>
      </c>
      <c r="B34" s="58" t="s">
        <v>281</v>
      </c>
      <c r="C34" s="59">
        <v>2299000</v>
      </c>
      <c r="D34" s="59">
        <v>-350000</v>
      </c>
      <c r="E34" s="59"/>
      <c r="F34" s="61">
        <v>1949000</v>
      </c>
      <c r="G34" s="59"/>
      <c r="H34" s="281">
        <v>0</v>
      </c>
      <c r="I34" s="59">
        <v>1949000</v>
      </c>
      <c r="J34" s="281">
        <v>100</v>
      </c>
      <c r="K34" s="281"/>
      <c r="L34" s="281">
        <v>0</v>
      </c>
      <c r="M34" s="61">
        <v>1949000</v>
      </c>
      <c r="N34" s="281">
        <v>100</v>
      </c>
      <c r="O34" s="281">
        <v>0</v>
      </c>
      <c r="P34" s="401"/>
    </row>
    <row r="35" spans="1:22" s="62" customFormat="1" ht="40.5">
      <c r="A35" s="57">
        <v>22</v>
      </c>
      <c r="B35" s="58" t="s">
        <v>256</v>
      </c>
      <c r="C35" s="151">
        <v>1676500</v>
      </c>
      <c r="D35" s="151">
        <v>-226500</v>
      </c>
      <c r="E35" s="151"/>
      <c r="F35" s="336">
        <v>1450000</v>
      </c>
      <c r="G35" s="151"/>
      <c r="H35" s="281">
        <v>0</v>
      </c>
      <c r="I35" s="151">
        <v>1450000</v>
      </c>
      <c r="J35" s="281">
        <v>100</v>
      </c>
      <c r="K35" s="281"/>
      <c r="L35" s="281">
        <v>0</v>
      </c>
      <c r="M35" s="61">
        <v>1450000</v>
      </c>
      <c r="N35" s="281">
        <v>100</v>
      </c>
      <c r="O35" s="402">
        <v>0</v>
      </c>
      <c r="P35" s="403"/>
      <c r="Q35" s="152"/>
      <c r="R35" s="152"/>
      <c r="S35" s="152"/>
      <c r="T35" s="152"/>
      <c r="U35" s="152"/>
      <c r="V35" s="152"/>
    </row>
    <row r="36" spans="1:22" s="62" customFormat="1" ht="40.5">
      <c r="A36" s="57">
        <v>23</v>
      </c>
      <c r="B36" s="58" t="s">
        <v>273</v>
      </c>
      <c r="C36" s="59">
        <v>2350000</v>
      </c>
      <c r="D36" s="59">
        <v>-100000</v>
      </c>
      <c r="E36" s="59"/>
      <c r="F36" s="61">
        <v>2250000</v>
      </c>
      <c r="G36" s="59"/>
      <c r="H36" s="281">
        <v>0</v>
      </c>
      <c r="I36" s="59">
        <v>2250000</v>
      </c>
      <c r="J36" s="281">
        <v>100</v>
      </c>
      <c r="K36" s="281"/>
      <c r="L36" s="281">
        <v>0</v>
      </c>
      <c r="M36" s="61">
        <v>2250000</v>
      </c>
      <c r="N36" s="281">
        <v>100</v>
      </c>
      <c r="O36" s="281">
        <v>0</v>
      </c>
      <c r="P36" s="401"/>
    </row>
    <row r="37" spans="1:22" s="62" customFormat="1" ht="40.5">
      <c r="A37" s="57">
        <v>24</v>
      </c>
      <c r="B37" s="58" t="s">
        <v>265</v>
      </c>
      <c r="C37" s="59">
        <v>619200</v>
      </c>
      <c r="D37" s="59">
        <v>-69200</v>
      </c>
      <c r="E37" s="59"/>
      <c r="F37" s="61">
        <v>550000</v>
      </c>
      <c r="G37" s="59"/>
      <c r="H37" s="281">
        <v>0</v>
      </c>
      <c r="I37" s="59">
        <v>550000</v>
      </c>
      <c r="J37" s="281">
        <v>100</v>
      </c>
      <c r="K37" s="281"/>
      <c r="L37" s="281">
        <v>0</v>
      </c>
      <c r="M37" s="61">
        <v>550000</v>
      </c>
      <c r="N37" s="281">
        <v>100</v>
      </c>
      <c r="O37" s="281">
        <v>0</v>
      </c>
      <c r="P37" s="401"/>
    </row>
    <row r="38" spans="1:22" s="62" customFormat="1" ht="40.5">
      <c r="A38" s="57">
        <v>25</v>
      </c>
      <c r="B38" s="58" t="s">
        <v>285</v>
      </c>
      <c r="C38" s="59">
        <v>672400</v>
      </c>
      <c r="D38" s="59"/>
      <c r="E38" s="59"/>
      <c r="F38" s="61">
        <v>672400</v>
      </c>
      <c r="G38" s="59"/>
      <c r="H38" s="281">
        <v>0</v>
      </c>
      <c r="I38" s="59">
        <v>672400</v>
      </c>
      <c r="J38" s="281">
        <v>100</v>
      </c>
      <c r="K38" s="281"/>
      <c r="L38" s="281">
        <v>0</v>
      </c>
      <c r="M38" s="61">
        <v>672400</v>
      </c>
      <c r="N38" s="281">
        <v>100</v>
      </c>
      <c r="O38" s="281">
        <v>0</v>
      </c>
      <c r="P38" s="401"/>
    </row>
    <row r="39" spans="1:22" s="62" customFormat="1" ht="40.5">
      <c r="A39" s="57">
        <v>26</v>
      </c>
      <c r="B39" s="58" t="s">
        <v>263</v>
      </c>
      <c r="C39" s="59">
        <v>797000</v>
      </c>
      <c r="D39" s="59">
        <v>-184000</v>
      </c>
      <c r="E39" s="59"/>
      <c r="F39" s="61">
        <v>613000</v>
      </c>
      <c r="G39" s="59"/>
      <c r="H39" s="281">
        <v>0</v>
      </c>
      <c r="I39" s="59">
        <v>613000</v>
      </c>
      <c r="J39" s="281">
        <v>100</v>
      </c>
      <c r="K39" s="281"/>
      <c r="L39" s="281">
        <v>0</v>
      </c>
      <c r="M39" s="61">
        <v>613000</v>
      </c>
      <c r="N39" s="281">
        <v>100</v>
      </c>
      <c r="O39" s="281">
        <v>0</v>
      </c>
      <c r="P39" s="401"/>
    </row>
    <row r="40" spans="1:22" s="62" customFormat="1" ht="40.5" customHeight="1">
      <c r="A40" s="57">
        <v>27</v>
      </c>
      <c r="B40" s="58" t="s">
        <v>277</v>
      </c>
      <c r="C40" s="59">
        <v>440000</v>
      </c>
      <c r="D40" s="59"/>
      <c r="E40" s="59"/>
      <c r="F40" s="61">
        <v>440000</v>
      </c>
      <c r="G40" s="59">
        <v>44000</v>
      </c>
      <c r="H40" s="281">
        <v>10</v>
      </c>
      <c r="I40" s="59">
        <v>396000</v>
      </c>
      <c r="J40" s="281">
        <v>90</v>
      </c>
      <c r="K40" s="281"/>
      <c r="L40" s="281">
        <v>0</v>
      </c>
      <c r="M40" s="61">
        <v>440000</v>
      </c>
      <c r="N40" s="281">
        <v>100</v>
      </c>
      <c r="O40" s="281">
        <v>0</v>
      </c>
      <c r="P40" s="401"/>
    </row>
    <row r="41" spans="1:22" s="62" customFormat="1" ht="60.75">
      <c r="A41" s="57">
        <v>28</v>
      </c>
      <c r="B41" s="58" t="s">
        <v>279</v>
      </c>
      <c r="C41" s="59">
        <v>3702800</v>
      </c>
      <c r="D41" s="59">
        <v>-441001.42</v>
      </c>
      <c r="E41" s="59"/>
      <c r="F41" s="61">
        <v>3261798.58</v>
      </c>
      <c r="G41" s="59">
        <v>787548.58</v>
      </c>
      <c r="H41" s="281">
        <v>24.144611038490304</v>
      </c>
      <c r="I41" s="59">
        <v>2474250</v>
      </c>
      <c r="J41" s="281">
        <v>75.855388961509689</v>
      </c>
      <c r="K41" s="281"/>
      <c r="L41" s="281">
        <v>0</v>
      </c>
      <c r="M41" s="61">
        <v>3261798.58</v>
      </c>
      <c r="N41" s="281">
        <v>100</v>
      </c>
      <c r="O41" s="281">
        <v>0</v>
      </c>
      <c r="P41" s="401"/>
    </row>
    <row r="42" spans="1:22" s="62" customFormat="1" ht="40.5">
      <c r="A42" s="57">
        <v>29</v>
      </c>
      <c r="B42" s="58" t="s">
        <v>280</v>
      </c>
      <c r="C42" s="59">
        <v>2210100</v>
      </c>
      <c r="D42" s="59">
        <v>-232331</v>
      </c>
      <c r="E42" s="59"/>
      <c r="F42" s="61">
        <v>1977769</v>
      </c>
      <c r="G42" s="59">
        <v>889996.05</v>
      </c>
      <c r="H42" s="281">
        <v>45</v>
      </c>
      <c r="I42" s="59">
        <v>1087772.95</v>
      </c>
      <c r="J42" s="281">
        <v>55</v>
      </c>
      <c r="K42" s="281"/>
      <c r="L42" s="281">
        <v>0</v>
      </c>
      <c r="M42" s="61">
        <v>1977769</v>
      </c>
      <c r="N42" s="281">
        <v>100</v>
      </c>
      <c r="O42" s="281">
        <v>0</v>
      </c>
      <c r="P42" s="401"/>
    </row>
    <row r="43" spans="1:22" s="62" customFormat="1" ht="40.5" customHeight="1">
      <c r="A43" s="57">
        <v>30</v>
      </c>
      <c r="B43" s="58" t="s">
        <v>276</v>
      </c>
      <c r="C43" s="59">
        <v>494000</v>
      </c>
      <c r="D43" s="59"/>
      <c r="E43" s="59"/>
      <c r="F43" s="61">
        <v>494000</v>
      </c>
      <c r="G43" s="59">
        <v>457000</v>
      </c>
      <c r="H43" s="281">
        <v>92.510121457489873</v>
      </c>
      <c r="I43" s="59"/>
      <c r="J43" s="281">
        <v>0</v>
      </c>
      <c r="K43" s="281"/>
      <c r="L43" s="281">
        <v>0</v>
      </c>
      <c r="M43" s="61">
        <v>457000</v>
      </c>
      <c r="N43" s="281">
        <v>92.510121457489873</v>
      </c>
      <c r="O43" s="281">
        <v>37000</v>
      </c>
      <c r="P43" s="401"/>
    </row>
    <row r="44" spans="1:22" s="62" customFormat="1" ht="40.5" customHeight="1">
      <c r="A44" s="57">
        <v>31</v>
      </c>
      <c r="B44" s="66" t="s">
        <v>261</v>
      </c>
      <c r="C44" s="59">
        <v>555000</v>
      </c>
      <c r="D44" s="60">
        <v>-125000</v>
      </c>
      <c r="E44" s="60"/>
      <c r="F44" s="61">
        <v>430000</v>
      </c>
      <c r="G44" s="60">
        <v>430000</v>
      </c>
      <c r="H44" s="291">
        <v>100</v>
      </c>
      <c r="I44" s="60"/>
      <c r="J44" s="281">
        <v>0</v>
      </c>
      <c r="K44" s="281"/>
      <c r="L44" s="281">
        <v>0</v>
      </c>
      <c r="M44" s="61">
        <v>430000</v>
      </c>
      <c r="N44" s="281">
        <v>100</v>
      </c>
      <c r="O44" s="281">
        <v>0</v>
      </c>
      <c r="P44" s="404"/>
    </row>
    <row r="45" spans="1:22" s="62" customFormat="1" ht="40.5">
      <c r="A45" s="57">
        <v>32</v>
      </c>
      <c r="B45" s="58" t="s">
        <v>282</v>
      </c>
      <c r="C45" s="59">
        <v>950000</v>
      </c>
      <c r="D45" s="59">
        <v>-220000</v>
      </c>
      <c r="E45" s="59"/>
      <c r="F45" s="61">
        <v>730000</v>
      </c>
      <c r="G45" s="59">
        <v>730000</v>
      </c>
      <c r="H45" s="281">
        <v>100</v>
      </c>
      <c r="I45" s="59"/>
      <c r="J45" s="281">
        <v>0</v>
      </c>
      <c r="K45" s="281"/>
      <c r="L45" s="281">
        <v>0</v>
      </c>
      <c r="M45" s="61">
        <v>730000</v>
      </c>
      <c r="N45" s="281">
        <v>100</v>
      </c>
      <c r="O45" s="281">
        <v>0</v>
      </c>
      <c r="P45" s="401"/>
    </row>
    <row r="46" spans="1:22" s="62" customFormat="1" ht="40.5">
      <c r="A46" s="57">
        <v>33</v>
      </c>
      <c r="B46" s="58" t="s">
        <v>244</v>
      </c>
      <c r="C46" s="59">
        <v>221000</v>
      </c>
      <c r="D46" s="59">
        <v>-19000</v>
      </c>
      <c r="E46" s="59"/>
      <c r="F46" s="61">
        <v>202000</v>
      </c>
      <c r="G46" s="59">
        <v>202000</v>
      </c>
      <c r="H46" s="281">
        <v>100</v>
      </c>
      <c r="I46" s="59"/>
      <c r="J46" s="281">
        <v>0</v>
      </c>
      <c r="K46" s="281"/>
      <c r="L46" s="281">
        <v>0</v>
      </c>
      <c r="M46" s="61">
        <v>202000</v>
      </c>
      <c r="N46" s="281">
        <v>100</v>
      </c>
      <c r="O46" s="281">
        <v>0</v>
      </c>
      <c r="P46" s="401"/>
    </row>
    <row r="47" spans="1:22" s="62" customFormat="1" ht="40.5">
      <c r="A47" s="57">
        <v>34</v>
      </c>
      <c r="B47" s="58" t="s">
        <v>245</v>
      </c>
      <c r="C47" s="59">
        <v>257300</v>
      </c>
      <c r="D47" s="59"/>
      <c r="E47" s="59"/>
      <c r="F47" s="61">
        <v>257300</v>
      </c>
      <c r="G47" s="59">
        <v>257300</v>
      </c>
      <c r="H47" s="281">
        <v>100</v>
      </c>
      <c r="I47" s="59"/>
      <c r="J47" s="281">
        <v>0</v>
      </c>
      <c r="K47" s="281"/>
      <c r="L47" s="281">
        <v>0</v>
      </c>
      <c r="M47" s="61">
        <v>257300</v>
      </c>
      <c r="N47" s="281">
        <v>100</v>
      </c>
      <c r="O47" s="281">
        <v>0</v>
      </c>
      <c r="P47" s="401"/>
    </row>
    <row r="48" spans="1:22" s="62" customFormat="1" ht="40.5" customHeight="1">
      <c r="A48" s="57">
        <v>35</v>
      </c>
      <c r="B48" s="58" t="s">
        <v>229</v>
      </c>
      <c r="C48" s="59">
        <v>191500</v>
      </c>
      <c r="D48" s="59"/>
      <c r="E48" s="59"/>
      <c r="F48" s="61">
        <v>191500</v>
      </c>
      <c r="G48" s="59">
        <v>191500</v>
      </c>
      <c r="H48" s="281">
        <v>100</v>
      </c>
      <c r="I48" s="59"/>
      <c r="J48" s="281">
        <v>0</v>
      </c>
      <c r="K48" s="281"/>
      <c r="L48" s="281">
        <v>0</v>
      </c>
      <c r="M48" s="61">
        <v>191500</v>
      </c>
      <c r="N48" s="281">
        <v>100</v>
      </c>
      <c r="O48" s="281">
        <v>0</v>
      </c>
      <c r="P48" s="401"/>
    </row>
    <row r="49" spans="1:16" s="62" customFormat="1" ht="60.75">
      <c r="A49" s="57">
        <v>36</v>
      </c>
      <c r="B49" s="58" t="s">
        <v>287</v>
      </c>
      <c r="C49" s="59">
        <v>258000</v>
      </c>
      <c r="D49" s="59"/>
      <c r="E49" s="59"/>
      <c r="F49" s="61">
        <v>258000</v>
      </c>
      <c r="G49" s="59">
        <v>258000</v>
      </c>
      <c r="H49" s="281">
        <v>100</v>
      </c>
      <c r="I49" s="59"/>
      <c r="J49" s="281">
        <v>0</v>
      </c>
      <c r="K49" s="281"/>
      <c r="L49" s="281">
        <v>0</v>
      </c>
      <c r="M49" s="61">
        <v>258000</v>
      </c>
      <c r="N49" s="281">
        <v>100</v>
      </c>
      <c r="O49" s="281">
        <v>0</v>
      </c>
      <c r="P49" s="401"/>
    </row>
    <row r="50" spans="1:16" s="62" customFormat="1" ht="60.75">
      <c r="A50" s="57">
        <v>37</v>
      </c>
      <c r="B50" s="58" t="s">
        <v>275</v>
      </c>
      <c r="C50" s="59">
        <v>457000</v>
      </c>
      <c r="D50" s="59"/>
      <c r="E50" s="59"/>
      <c r="F50" s="61">
        <v>457000</v>
      </c>
      <c r="G50" s="59">
        <v>457000</v>
      </c>
      <c r="H50" s="281">
        <v>100</v>
      </c>
      <c r="I50" s="59"/>
      <c r="J50" s="281">
        <v>0</v>
      </c>
      <c r="K50" s="281"/>
      <c r="L50" s="281">
        <v>0</v>
      </c>
      <c r="M50" s="61">
        <v>457000</v>
      </c>
      <c r="N50" s="281">
        <v>100</v>
      </c>
      <c r="O50" s="281">
        <v>0</v>
      </c>
      <c r="P50" s="401"/>
    </row>
    <row r="51" spans="1:16" s="62" customFormat="1" ht="40.5">
      <c r="A51" s="57">
        <v>38</v>
      </c>
      <c r="B51" s="58" t="s">
        <v>262</v>
      </c>
      <c r="C51" s="59">
        <v>28500</v>
      </c>
      <c r="D51" s="59"/>
      <c r="E51" s="59"/>
      <c r="F51" s="61">
        <v>28500</v>
      </c>
      <c r="G51" s="59">
        <v>28500</v>
      </c>
      <c r="H51" s="281">
        <v>100</v>
      </c>
      <c r="I51" s="59"/>
      <c r="J51" s="281">
        <v>0</v>
      </c>
      <c r="K51" s="281"/>
      <c r="L51" s="281">
        <v>0</v>
      </c>
      <c r="M51" s="61">
        <v>28500</v>
      </c>
      <c r="N51" s="281">
        <v>100</v>
      </c>
      <c r="O51" s="281">
        <v>0</v>
      </c>
      <c r="P51" s="401"/>
    </row>
    <row r="52" spans="1:16" s="62" customFormat="1" ht="40.5">
      <c r="A52" s="57">
        <v>39</v>
      </c>
      <c r="B52" s="58" t="s">
        <v>252</v>
      </c>
      <c r="C52" s="59">
        <v>595900</v>
      </c>
      <c r="D52" s="59">
        <v>-128560.6</v>
      </c>
      <c r="E52" s="59"/>
      <c r="F52" s="61">
        <v>467339.4</v>
      </c>
      <c r="G52" s="59">
        <v>467339.4</v>
      </c>
      <c r="H52" s="281">
        <v>100</v>
      </c>
      <c r="I52" s="59"/>
      <c r="J52" s="281">
        <v>0</v>
      </c>
      <c r="K52" s="281"/>
      <c r="L52" s="281">
        <v>0</v>
      </c>
      <c r="M52" s="61">
        <v>467339.4</v>
      </c>
      <c r="N52" s="281">
        <v>100</v>
      </c>
      <c r="O52" s="281">
        <v>0</v>
      </c>
      <c r="P52" s="401"/>
    </row>
    <row r="53" spans="1:16" s="62" customFormat="1" ht="40.5">
      <c r="A53" s="57">
        <v>40</v>
      </c>
      <c r="B53" s="58" t="s">
        <v>258</v>
      </c>
      <c r="C53" s="59">
        <v>246700</v>
      </c>
      <c r="D53" s="59"/>
      <c r="E53" s="59"/>
      <c r="F53" s="61">
        <v>246700</v>
      </c>
      <c r="G53" s="59">
        <v>246700</v>
      </c>
      <c r="H53" s="281">
        <v>100</v>
      </c>
      <c r="I53" s="59"/>
      <c r="J53" s="281">
        <v>0</v>
      </c>
      <c r="K53" s="281"/>
      <c r="L53" s="281">
        <v>0</v>
      </c>
      <c r="M53" s="61">
        <v>246700</v>
      </c>
      <c r="N53" s="281">
        <v>100</v>
      </c>
      <c r="O53" s="281">
        <v>0</v>
      </c>
      <c r="P53" s="401"/>
    </row>
    <row r="54" spans="1:16" s="62" customFormat="1" ht="40.5">
      <c r="A54" s="57">
        <v>41</v>
      </c>
      <c r="B54" s="58" t="s">
        <v>250</v>
      </c>
      <c r="C54" s="59">
        <v>475200</v>
      </c>
      <c r="D54" s="59"/>
      <c r="E54" s="59"/>
      <c r="F54" s="61">
        <v>475200</v>
      </c>
      <c r="G54" s="59">
        <v>475200</v>
      </c>
      <c r="H54" s="281">
        <v>100</v>
      </c>
      <c r="I54" s="59"/>
      <c r="J54" s="281">
        <v>0</v>
      </c>
      <c r="K54" s="281"/>
      <c r="L54" s="281">
        <v>0</v>
      </c>
      <c r="M54" s="61">
        <v>475200</v>
      </c>
      <c r="N54" s="281">
        <v>100</v>
      </c>
      <c r="O54" s="281">
        <v>0</v>
      </c>
      <c r="P54" s="401"/>
    </row>
    <row r="55" spans="1:16" s="62" customFormat="1" ht="40.5">
      <c r="A55" s="57">
        <v>42</v>
      </c>
      <c r="B55" s="66" t="s">
        <v>251</v>
      </c>
      <c r="C55" s="59">
        <v>459700</v>
      </c>
      <c r="D55" s="60">
        <v>-4500</v>
      </c>
      <c r="E55" s="60"/>
      <c r="F55" s="61">
        <v>455200</v>
      </c>
      <c r="G55" s="60">
        <v>455200</v>
      </c>
      <c r="H55" s="291">
        <v>100</v>
      </c>
      <c r="I55" s="60"/>
      <c r="J55" s="281">
        <v>0</v>
      </c>
      <c r="K55" s="281"/>
      <c r="L55" s="281">
        <v>0</v>
      </c>
      <c r="M55" s="61">
        <v>455200</v>
      </c>
      <c r="N55" s="291">
        <v>100</v>
      </c>
      <c r="O55" s="281">
        <v>0</v>
      </c>
      <c r="P55" s="404"/>
    </row>
    <row r="56" spans="1:16" s="62" customFormat="1" ht="40.5">
      <c r="A56" s="57">
        <v>43</v>
      </c>
      <c r="B56" s="58" t="s">
        <v>259</v>
      </c>
      <c r="C56" s="59">
        <v>373000</v>
      </c>
      <c r="D56" s="59"/>
      <c r="E56" s="59"/>
      <c r="F56" s="61">
        <v>373000</v>
      </c>
      <c r="G56" s="59">
        <v>373000</v>
      </c>
      <c r="H56" s="281">
        <v>100</v>
      </c>
      <c r="I56" s="59"/>
      <c r="J56" s="281">
        <v>0</v>
      </c>
      <c r="K56" s="281"/>
      <c r="L56" s="281">
        <v>0</v>
      </c>
      <c r="M56" s="61">
        <v>373000</v>
      </c>
      <c r="N56" s="281">
        <v>100</v>
      </c>
      <c r="O56" s="281">
        <v>0</v>
      </c>
      <c r="P56" s="401"/>
    </row>
    <row r="57" spans="1:16" s="62" customFormat="1" ht="40.5">
      <c r="A57" s="57">
        <v>44</v>
      </c>
      <c r="B57" s="58" t="s">
        <v>240</v>
      </c>
      <c r="C57" s="59">
        <v>855700</v>
      </c>
      <c r="D57" s="59">
        <v>-67851</v>
      </c>
      <c r="E57" s="59"/>
      <c r="F57" s="61">
        <v>787849</v>
      </c>
      <c r="G57" s="59">
        <v>787849</v>
      </c>
      <c r="H57" s="281">
        <v>100</v>
      </c>
      <c r="I57" s="59"/>
      <c r="J57" s="281">
        <v>0</v>
      </c>
      <c r="K57" s="281"/>
      <c r="L57" s="281">
        <v>0</v>
      </c>
      <c r="M57" s="61">
        <v>787849</v>
      </c>
      <c r="N57" s="281">
        <v>100</v>
      </c>
      <c r="O57" s="281">
        <v>0</v>
      </c>
      <c r="P57" s="401"/>
    </row>
    <row r="58" spans="1:16" s="62" customFormat="1" ht="40.5">
      <c r="A58" s="57">
        <v>45</v>
      </c>
      <c r="B58" s="58" t="s">
        <v>253</v>
      </c>
      <c r="C58" s="59">
        <v>237000</v>
      </c>
      <c r="D58" s="59"/>
      <c r="E58" s="59"/>
      <c r="F58" s="61">
        <v>237000</v>
      </c>
      <c r="G58" s="59">
        <v>237000</v>
      </c>
      <c r="H58" s="281">
        <v>100</v>
      </c>
      <c r="I58" s="59"/>
      <c r="J58" s="281">
        <v>0</v>
      </c>
      <c r="K58" s="281"/>
      <c r="L58" s="281">
        <v>0</v>
      </c>
      <c r="M58" s="61">
        <v>237000</v>
      </c>
      <c r="N58" s="281">
        <v>100</v>
      </c>
      <c r="O58" s="281">
        <v>0</v>
      </c>
      <c r="P58" s="401"/>
    </row>
    <row r="59" spans="1:16" s="62" customFormat="1" ht="40.5" customHeight="1">
      <c r="A59" s="57">
        <v>46</v>
      </c>
      <c r="B59" s="58" t="s">
        <v>260</v>
      </c>
      <c r="C59" s="59">
        <v>141400</v>
      </c>
      <c r="D59" s="59"/>
      <c r="E59" s="59"/>
      <c r="F59" s="61">
        <v>141400</v>
      </c>
      <c r="G59" s="59">
        <v>141400</v>
      </c>
      <c r="H59" s="281">
        <v>100</v>
      </c>
      <c r="I59" s="59"/>
      <c r="J59" s="281">
        <v>0</v>
      </c>
      <c r="K59" s="281"/>
      <c r="L59" s="281">
        <v>0</v>
      </c>
      <c r="M59" s="61">
        <v>141400</v>
      </c>
      <c r="N59" s="281">
        <v>100</v>
      </c>
      <c r="O59" s="281">
        <v>0</v>
      </c>
      <c r="P59" s="401"/>
    </row>
    <row r="60" spans="1:16" s="62" customFormat="1" ht="60.75">
      <c r="A60" s="57">
        <v>47</v>
      </c>
      <c r="B60" s="58" t="s">
        <v>271</v>
      </c>
      <c r="C60" s="59">
        <v>199700</v>
      </c>
      <c r="D60" s="59"/>
      <c r="E60" s="59"/>
      <c r="F60" s="61">
        <v>199700</v>
      </c>
      <c r="G60" s="59">
        <v>199700</v>
      </c>
      <c r="H60" s="281">
        <v>100</v>
      </c>
      <c r="I60" s="59"/>
      <c r="J60" s="281">
        <v>0</v>
      </c>
      <c r="K60" s="281"/>
      <c r="L60" s="281">
        <v>0</v>
      </c>
      <c r="M60" s="61">
        <v>199700</v>
      </c>
      <c r="N60" s="281">
        <v>100</v>
      </c>
      <c r="O60" s="281">
        <v>0</v>
      </c>
      <c r="P60" s="401"/>
    </row>
    <row r="61" spans="1:16" s="62" customFormat="1" ht="40.5" customHeight="1">
      <c r="A61" s="57">
        <v>48</v>
      </c>
      <c r="B61" s="58" t="s">
        <v>255</v>
      </c>
      <c r="C61" s="59">
        <v>240000</v>
      </c>
      <c r="D61" s="59"/>
      <c r="E61" s="59"/>
      <c r="F61" s="61">
        <v>240000</v>
      </c>
      <c r="G61" s="59">
        <v>240000</v>
      </c>
      <c r="H61" s="281">
        <v>100</v>
      </c>
      <c r="I61" s="59"/>
      <c r="J61" s="281">
        <v>0</v>
      </c>
      <c r="K61" s="281"/>
      <c r="L61" s="281">
        <v>0</v>
      </c>
      <c r="M61" s="61">
        <v>240000</v>
      </c>
      <c r="N61" s="281">
        <v>100</v>
      </c>
      <c r="O61" s="281">
        <v>0</v>
      </c>
      <c r="P61" s="401"/>
    </row>
    <row r="62" spans="1:16" s="62" customFormat="1" ht="40.5">
      <c r="A62" s="57">
        <v>49</v>
      </c>
      <c r="B62" s="58" t="s">
        <v>254</v>
      </c>
      <c r="C62" s="59">
        <v>392700</v>
      </c>
      <c r="D62" s="59"/>
      <c r="E62" s="59"/>
      <c r="F62" s="61">
        <v>392700</v>
      </c>
      <c r="G62" s="59">
        <v>392700</v>
      </c>
      <c r="H62" s="281">
        <v>100</v>
      </c>
      <c r="I62" s="59"/>
      <c r="J62" s="281">
        <v>0</v>
      </c>
      <c r="K62" s="281"/>
      <c r="L62" s="281">
        <v>0</v>
      </c>
      <c r="M62" s="61">
        <v>392700</v>
      </c>
      <c r="N62" s="281">
        <v>100</v>
      </c>
      <c r="O62" s="281">
        <v>0</v>
      </c>
      <c r="P62" s="401"/>
    </row>
    <row r="63" spans="1:16" s="62" customFormat="1" ht="40.5" customHeight="1">
      <c r="A63" s="57">
        <v>50</v>
      </c>
      <c r="B63" s="58" t="s">
        <v>268</v>
      </c>
      <c r="C63" s="59">
        <v>620000</v>
      </c>
      <c r="D63" s="59"/>
      <c r="E63" s="59"/>
      <c r="F63" s="61">
        <v>620000</v>
      </c>
      <c r="G63" s="59">
        <v>620000</v>
      </c>
      <c r="H63" s="281">
        <v>100</v>
      </c>
      <c r="I63" s="59"/>
      <c r="J63" s="281">
        <v>0</v>
      </c>
      <c r="K63" s="281"/>
      <c r="L63" s="281">
        <v>0</v>
      </c>
      <c r="M63" s="61">
        <v>620000</v>
      </c>
      <c r="N63" s="281">
        <v>100</v>
      </c>
      <c r="O63" s="281">
        <v>0</v>
      </c>
      <c r="P63" s="401"/>
    </row>
    <row r="64" spans="1:16" s="62" customFormat="1" ht="40.5" customHeight="1">
      <c r="A64" s="57">
        <v>51</v>
      </c>
      <c r="B64" s="58" t="s">
        <v>233</v>
      </c>
      <c r="C64" s="59">
        <v>496000</v>
      </c>
      <c r="D64" s="59"/>
      <c r="E64" s="59"/>
      <c r="F64" s="61">
        <v>496000</v>
      </c>
      <c r="G64" s="59">
        <v>496000</v>
      </c>
      <c r="H64" s="281">
        <v>100</v>
      </c>
      <c r="I64" s="59"/>
      <c r="J64" s="281">
        <v>0</v>
      </c>
      <c r="K64" s="281"/>
      <c r="L64" s="281">
        <v>0</v>
      </c>
      <c r="M64" s="61">
        <v>496000</v>
      </c>
      <c r="N64" s="281">
        <v>100</v>
      </c>
      <c r="O64" s="281">
        <v>0</v>
      </c>
      <c r="P64" s="401"/>
    </row>
    <row r="65" spans="1:16" s="62" customFormat="1" ht="40.5">
      <c r="A65" s="57">
        <v>52</v>
      </c>
      <c r="B65" s="58" t="s">
        <v>234</v>
      </c>
      <c r="C65" s="59">
        <v>462000</v>
      </c>
      <c r="D65" s="59"/>
      <c r="E65" s="59"/>
      <c r="F65" s="61">
        <v>462000</v>
      </c>
      <c r="G65" s="59">
        <v>462000</v>
      </c>
      <c r="H65" s="281">
        <v>100</v>
      </c>
      <c r="I65" s="59"/>
      <c r="J65" s="281">
        <v>0</v>
      </c>
      <c r="K65" s="281"/>
      <c r="L65" s="281">
        <v>0</v>
      </c>
      <c r="M65" s="61">
        <v>462000</v>
      </c>
      <c r="N65" s="281">
        <v>100</v>
      </c>
      <c r="O65" s="281">
        <v>0</v>
      </c>
      <c r="P65" s="401"/>
    </row>
    <row r="66" spans="1:16" s="62" customFormat="1" ht="40.5">
      <c r="A66" s="57">
        <v>53</v>
      </c>
      <c r="B66" s="58" t="s">
        <v>235</v>
      </c>
      <c r="C66" s="59">
        <v>684000</v>
      </c>
      <c r="D66" s="59">
        <v>-4000</v>
      </c>
      <c r="E66" s="59"/>
      <c r="F66" s="61">
        <v>680000</v>
      </c>
      <c r="G66" s="59">
        <v>680000</v>
      </c>
      <c r="H66" s="281">
        <v>100</v>
      </c>
      <c r="I66" s="59"/>
      <c r="J66" s="281">
        <v>0</v>
      </c>
      <c r="K66" s="281"/>
      <c r="L66" s="281">
        <v>0</v>
      </c>
      <c r="M66" s="61">
        <v>680000</v>
      </c>
      <c r="N66" s="281">
        <v>100</v>
      </c>
      <c r="O66" s="281">
        <v>0</v>
      </c>
      <c r="P66" s="401"/>
    </row>
    <row r="67" spans="1:16" s="62" customFormat="1" ht="40.5">
      <c r="A67" s="57">
        <v>54</v>
      </c>
      <c r="B67" s="58" t="s">
        <v>248</v>
      </c>
      <c r="C67" s="59">
        <v>461600</v>
      </c>
      <c r="D67" s="59"/>
      <c r="E67" s="59"/>
      <c r="F67" s="61">
        <v>461600</v>
      </c>
      <c r="G67" s="59">
        <v>461600</v>
      </c>
      <c r="H67" s="281">
        <v>100</v>
      </c>
      <c r="I67" s="59"/>
      <c r="J67" s="281">
        <v>0</v>
      </c>
      <c r="K67" s="281"/>
      <c r="L67" s="281">
        <v>0</v>
      </c>
      <c r="M67" s="61">
        <v>461600</v>
      </c>
      <c r="N67" s="281">
        <v>100</v>
      </c>
      <c r="O67" s="281">
        <v>0</v>
      </c>
      <c r="P67" s="401"/>
    </row>
    <row r="68" spans="1:16" s="62" customFormat="1" ht="40.5" customHeight="1">
      <c r="A68" s="57">
        <v>55</v>
      </c>
      <c r="B68" s="58" t="s">
        <v>236</v>
      </c>
      <c r="C68" s="59">
        <v>322000</v>
      </c>
      <c r="D68" s="59"/>
      <c r="E68" s="59"/>
      <c r="F68" s="61">
        <v>322000</v>
      </c>
      <c r="G68" s="59">
        <v>322000</v>
      </c>
      <c r="H68" s="281">
        <v>100</v>
      </c>
      <c r="I68" s="59"/>
      <c r="J68" s="281">
        <v>0</v>
      </c>
      <c r="K68" s="281"/>
      <c r="L68" s="281">
        <v>0</v>
      </c>
      <c r="M68" s="61">
        <v>322000</v>
      </c>
      <c r="N68" s="281">
        <v>100</v>
      </c>
      <c r="O68" s="281">
        <v>0</v>
      </c>
      <c r="P68" s="401"/>
    </row>
    <row r="69" spans="1:16" s="62" customFormat="1" ht="40.5" customHeight="1">
      <c r="A69" s="57">
        <v>56</v>
      </c>
      <c r="B69" s="58" t="s">
        <v>284</v>
      </c>
      <c r="C69" s="59">
        <v>752800</v>
      </c>
      <c r="D69" s="59">
        <v>-166900</v>
      </c>
      <c r="E69" s="59"/>
      <c r="F69" s="61">
        <v>585900</v>
      </c>
      <c r="G69" s="59">
        <v>585900</v>
      </c>
      <c r="H69" s="281">
        <v>100</v>
      </c>
      <c r="I69" s="59"/>
      <c r="J69" s="281">
        <v>0</v>
      </c>
      <c r="K69" s="281"/>
      <c r="L69" s="281">
        <v>0</v>
      </c>
      <c r="M69" s="61">
        <v>585900</v>
      </c>
      <c r="N69" s="281">
        <v>100</v>
      </c>
      <c r="O69" s="281">
        <v>0</v>
      </c>
      <c r="P69" s="401"/>
    </row>
    <row r="70" spans="1:16" s="62" customFormat="1" ht="40.5" customHeight="1">
      <c r="A70" s="57">
        <v>57</v>
      </c>
      <c r="B70" s="58" t="s">
        <v>292</v>
      </c>
      <c r="C70" s="59">
        <v>279300</v>
      </c>
      <c r="D70" s="59">
        <v>-300</v>
      </c>
      <c r="E70" s="59"/>
      <c r="F70" s="61">
        <v>279000</v>
      </c>
      <c r="G70" s="59">
        <v>279000</v>
      </c>
      <c r="H70" s="281">
        <v>100</v>
      </c>
      <c r="I70" s="59"/>
      <c r="J70" s="281">
        <v>0</v>
      </c>
      <c r="K70" s="281"/>
      <c r="L70" s="281">
        <v>0</v>
      </c>
      <c r="M70" s="61">
        <v>279000</v>
      </c>
      <c r="N70" s="281">
        <v>100</v>
      </c>
      <c r="O70" s="281">
        <v>0</v>
      </c>
      <c r="P70" s="401"/>
    </row>
    <row r="71" spans="1:16" s="62" customFormat="1" ht="40.5" customHeight="1">
      <c r="A71" s="57">
        <v>58</v>
      </c>
      <c r="B71" s="58" t="s">
        <v>267</v>
      </c>
      <c r="C71" s="59">
        <v>616100</v>
      </c>
      <c r="D71" s="59">
        <v>-67200</v>
      </c>
      <c r="E71" s="59"/>
      <c r="F71" s="61">
        <v>548900</v>
      </c>
      <c r="G71" s="59">
        <v>548900</v>
      </c>
      <c r="H71" s="281">
        <v>100</v>
      </c>
      <c r="I71" s="59"/>
      <c r="J71" s="281">
        <v>0</v>
      </c>
      <c r="K71" s="281"/>
      <c r="L71" s="281">
        <v>0</v>
      </c>
      <c r="M71" s="61">
        <v>548900</v>
      </c>
      <c r="N71" s="281">
        <v>100</v>
      </c>
      <c r="O71" s="281">
        <v>0</v>
      </c>
      <c r="P71" s="401"/>
    </row>
    <row r="72" spans="1:16" s="62" customFormat="1" ht="40.5">
      <c r="A72" s="57">
        <v>59</v>
      </c>
      <c r="B72" s="58" t="s">
        <v>237</v>
      </c>
      <c r="C72" s="59">
        <v>697000</v>
      </c>
      <c r="D72" s="59">
        <v>-48000</v>
      </c>
      <c r="E72" s="59"/>
      <c r="F72" s="61">
        <v>649000</v>
      </c>
      <c r="G72" s="59">
        <v>649000</v>
      </c>
      <c r="H72" s="281">
        <v>100</v>
      </c>
      <c r="I72" s="59"/>
      <c r="J72" s="281">
        <v>0</v>
      </c>
      <c r="K72" s="281"/>
      <c r="L72" s="281">
        <v>0</v>
      </c>
      <c r="M72" s="61">
        <v>649000</v>
      </c>
      <c r="N72" s="281">
        <v>100</v>
      </c>
      <c r="O72" s="281">
        <v>0</v>
      </c>
      <c r="P72" s="401"/>
    </row>
    <row r="73" spans="1:16" s="62" customFormat="1" ht="40.5">
      <c r="A73" s="57">
        <v>60</v>
      </c>
      <c r="B73" s="58" t="s">
        <v>289</v>
      </c>
      <c r="C73" s="59">
        <v>382200</v>
      </c>
      <c r="D73" s="59"/>
      <c r="E73" s="59"/>
      <c r="F73" s="61">
        <v>382200</v>
      </c>
      <c r="G73" s="59">
        <v>382200</v>
      </c>
      <c r="H73" s="281">
        <v>100</v>
      </c>
      <c r="I73" s="59"/>
      <c r="J73" s="281">
        <v>0</v>
      </c>
      <c r="K73" s="281"/>
      <c r="L73" s="281">
        <v>0</v>
      </c>
      <c r="M73" s="61">
        <v>382200</v>
      </c>
      <c r="N73" s="281">
        <v>100</v>
      </c>
      <c r="O73" s="281">
        <v>0</v>
      </c>
      <c r="P73" s="401"/>
    </row>
    <row r="74" spans="1:16" s="62" customFormat="1" ht="40.5">
      <c r="A74" s="57">
        <v>61</v>
      </c>
      <c r="B74" s="58" t="s">
        <v>264</v>
      </c>
      <c r="C74" s="59">
        <v>205600</v>
      </c>
      <c r="D74" s="59"/>
      <c r="E74" s="59"/>
      <c r="F74" s="61">
        <v>205600</v>
      </c>
      <c r="G74" s="59">
        <v>205600</v>
      </c>
      <c r="H74" s="281">
        <v>100</v>
      </c>
      <c r="I74" s="59"/>
      <c r="J74" s="281">
        <v>0</v>
      </c>
      <c r="K74" s="281"/>
      <c r="L74" s="281">
        <v>0</v>
      </c>
      <c r="M74" s="61">
        <v>205600</v>
      </c>
      <c r="N74" s="281">
        <v>100</v>
      </c>
      <c r="O74" s="281">
        <v>0</v>
      </c>
      <c r="P74" s="401"/>
    </row>
    <row r="75" spans="1:16" s="62" customFormat="1" ht="40.5">
      <c r="A75" s="57">
        <v>62</v>
      </c>
      <c r="B75" s="58" t="s">
        <v>231</v>
      </c>
      <c r="C75" s="59">
        <v>452000</v>
      </c>
      <c r="D75" s="59"/>
      <c r="E75" s="59"/>
      <c r="F75" s="61">
        <v>452000</v>
      </c>
      <c r="G75" s="59">
        <v>452000</v>
      </c>
      <c r="H75" s="281">
        <v>100</v>
      </c>
      <c r="I75" s="59"/>
      <c r="J75" s="281">
        <v>0</v>
      </c>
      <c r="K75" s="281"/>
      <c r="L75" s="281">
        <v>0</v>
      </c>
      <c r="M75" s="61">
        <v>452000</v>
      </c>
      <c r="N75" s="281">
        <v>100</v>
      </c>
      <c r="O75" s="281">
        <v>0</v>
      </c>
      <c r="P75" s="401"/>
    </row>
  </sheetData>
  <mergeCells count="13">
    <mergeCell ref="K3:L3"/>
    <mergeCell ref="A3:A4"/>
    <mergeCell ref="B3:B4"/>
    <mergeCell ref="C3:C4"/>
    <mergeCell ref="D3:D4"/>
    <mergeCell ref="A1:O1"/>
    <mergeCell ref="A2:O2"/>
    <mergeCell ref="M3:N3"/>
    <mergeCell ref="O3:O4"/>
    <mergeCell ref="E3:E4"/>
    <mergeCell ref="F3:F4"/>
    <mergeCell ref="G3:H3"/>
    <mergeCell ref="I3:J3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70" zoomScaleNormal="70" workbookViewId="0">
      <selection activeCell="G7" sqref="G7"/>
    </sheetView>
  </sheetViews>
  <sheetFormatPr defaultColWidth="9.140625" defaultRowHeight="24"/>
  <cols>
    <col min="1" max="1" width="6.42578125" style="95" customWidth="1"/>
    <col min="2" max="2" width="51.85546875" style="93" customWidth="1"/>
    <col min="3" max="3" width="29" style="331" bestFit="1" customWidth="1"/>
    <col min="4" max="4" width="29" style="332" bestFit="1" customWidth="1"/>
    <col min="5" max="5" width="27.28515625" style="333" bestFit="1" customWidth="1"/>
    <col min="6" max="6" width="29" style="333" bestFit="1" customWidth="1"/>
    <col min="7" max="7" width="29" style="333" customWidth="1"/>
    <col min="8" max="8" width="24.42578125" style="333" customWidth="1"/>
    <col min="9" max="9" width="12.7109375" style="333" customWidth="1"/>
    <col min="10" max="10" width="29" style="333" customWidth="1"/>
    <col min="11" max="11" width="21.85546875" style="84" bestFit="1" customWidth="1"/>
    <col min="12" max="12" width="22.42578125" style="322" customWidth="1"/>
    <col min="13" max="13" width="11.28515625" style="94" bestFit="1" customWidth="1"/>
    <col min="14" max="16384" width="9.140625" style="94"/>
  </cols>
  <sheetData>
    <row r="1" spans="1:12" s="70" customFormat="1" ht="39.950000000000003" customHeight="1">
      <c r="A1" s="615" t="s">
        <v>301</v>
      </c>
      <c r="B1" s="615"/>
      <c r="C1" s="615"/>
      <c r="D1" s="615"/>
      <c r="E1" s="615"/>
      <c r="F1" s="615"/>
      <c r="G1" s="615"/>
      <c r="H1" s="615"/>
      <c r="I1" s="615"/>
      <c r="J1" s="615"/>
      <c r="K1" s="154"/>
      <c r="L1" s="294"/>
    </row>
    <row r="2" spans="1:12" s="70" customFormat="1" ht="39.950000000000003" customHeight="1">
      <c r="A2" s="615" t="s">
        <v>13</v>
      </c>
      <c r="B2" s="615"/>
      <c r="C2" s="615"/>
      <c r="D2" s="615"/>
      <c r="E2" s="615"/>
      <c r="F2" s="615"/>
      <c r="G2" s="615"/>
      <c r="H2" s="615"/>
      <c r="I2" s="615"/>
      <c r="J2" s="615"/>
      <c r="K2" s="155"/>
      <c r="L2" s="294"/>
    </row>
    <row r="3" spans="1:12" s="70" customFormat="1" ht="39.950000000000003" customHeight="1">
      <c r="A3" s="616" t="s">
        <v>597</v>
      </c>
      <c r="B3" s="616"/>
      <c r="C3" s="616"/>
      <c r="D3" s="616"/>
      <c r="E3" s="616"/>
      <c r="F3" s="616"/>
      <c r="G3" s="616"/>
      <c r="H3" s="616"/>
      <c r="I3" s="616"/>
      <c r="J3" s="616"/>
      <c r="K3" s="155"/>
      <c r="L3" s="294"/>
    </row>
    <row r="4" spans="1:12" s="70" customFormat="1" ht="39.950000000000003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154"/>
      <c r="L4" s="294"/>
    </row>
    <row r="5" spans="1:12" s="5" customFormat="1" ht="39.950000000000003" customHeight="1">
      <c r="A5" s="618" t="s">
        <v>20</v>
      </c>
      <c r="B5" s="618" t="s">
        <v>3</v>
      </c>
      <c r="C5" s="623" t="s">
        <v>22</v>
      </c>
      <c r="D5" s="619" t="s">
        <v>83</v>
      </c>
      <c r="E5" s="620"/>
      <c r="F5" s="621"/>
      <c r="G5" s="622" t="s">
        <v>2</v>
      </c>
      <c r="H5" s="622" t="s">
        <v>10</v>
      </c>
      <c r="I5" s="624" t="s">
        <v>164</v>
      </c>
      <c r="J5" s="625" t="s">
        <v>4</v>
      </c>
      <c r="K5" s="154"/>
      <c r="L5" s="296"/>
    </row>
    <row r="6" spans="1:12" s="72" customFormat="1" ht="39.950000000000003" customHeight="1">
      <c r="A6" s="618"/>
      <c r="B6" s="618"/>
      <c r="C6" s="623"/>
      <c r="D6" s="71" t="s">
        <v>1</v>
      </c>
      <c r="E6" s="295" t="s">
        <v>6</v>
      </c>
      <c r="F6" s="297" t="s">
        <v>156</v>
      </c>
      <c r="G6" s="622"/>
      <c r="H6" s="622"/>
      <c r="I6" s="618"/>
      <c r="J6" s="626"/>
      <c r="K6" s="156"/>
      <c r="L6" s="298"/>
    </row>
    <row r="7" spans="1:12" s="35" customFormat="1" ht="54" customHeight="1" thickBot="1">
      <c r="A7" s="405"/>
      <c r="B7" s="406" t="s">
        <v>295</v>
      </c>
      <c r="C7" s="407">
        <v>1792727.57</v>
      </c>
      <c r="D7" s="407">
        <v>343389357.13999999</v>
      </c>
      <c r="E7" s="407">
        <v>55416215.140000001</v>
      </c>
      <c r="F7" s="407">
        <v>398805572.27999997</v>
      </c>
      <c r="G7" s="407">
        <v>400598299.85000002</v>
      </c>
      <c r="H7" s="407">
        <v>316501752.27999997</v>
      </c>
      <c r="I7" s="407">
        <v>79.007262986016372</v>
      </c>
      <c r="J7" s="407">
        <v>84096547.569999993</v>
      </c>
      <c r="K7" s="157">
        <f>H7/F7*100</f>
        <v>79.362419755204726</v>
      </c>
      <c r="L7" s="299"/>
    </row>
    <row r="8" spans="1:12" s="35" customFormat="1" ht="54" customHeight="1" thickTop="1">
      <c r="A8" s="73">
        <v>1</v>
      </c>
      <c r="B8" s="74" t="s">
        <v>296</v>
      </c>
      <c r="C8" s="300">
        <v>1792727.57</v>
      </c>
      <c r="D8" s="300">
        <v>187919357.14000002</v>
      </c>
      <c r="E8" s="300">
        <v>55416215.140000001</v>
      </c>
      <c r="F8" s="300">
        <v>243335572.28</v>
      </c>
      <c r="G8" s="300">
        <v>245128299.84999999</v>
      </c>
      <c r="H8" s="300">
        <v>204991752.28</v>
      </c>
      <c r="I8" s="300">
        <v>83.626310142663854</v>
      </c>
      <c r="J8" s="300">
        <v>40136547.569999993</v>
      </c>
      <c r="K8" s="157"/>
      <c r="L8" s="299"/>
    </row>
    <row r="9" spans="1:12" s="72" customFormat="1" ht="54" customHeight="1">
      <c r="A9" s="71"/>
      <c r="B9" s="75" t="s">
        <v>297</v>
      </c>
      <c r="C9" s="301">
        <v>866395.04</v>
      </c>
      <c r="D9" s="301">
        <v>135455314.65000001</v>
      </c>
      <c r="E9" s="301">
        <v>33581000</v>
      </c>
      <c r="F9" s="76">
        <v>169036314.65000001</v>
      </c>
      <c r="G9" s="76">
        <v>169902709.69</v>
      </c>
      <c r="H9" s="76">
        <v>142153314.65000001</v>
      </c>
      <c r="I9" s="76">
        <v>83.667479411817027</v>
      </c>
      <c r="J9" s="76">
        <v>27749395.039999992</v>
      </c>
      <c r="K9" s="157">
        <f>H9/F9*100</f>
        <v>84.096316785145902</v>
      </c>
      <c r="L9" s="298"/>
    </row>
    <row r="10" spans="1:12" s="79" customFormat="1" ht="54" customHeight="1">
      <c r="A10" s="77"/>
      <c r="B10" s="78" t="s">
        <v>298</v>
      </c>
      <c r="C10" s="302">
        <v>720432.53</v>
      </c>
      <c r="D10" s="302">
        <v>52331792.490000002</v>
      </c>
      <c r="E10" s="302">
        <v>10759226.140000001</v>
      </c>
      <c r="F10" s="76">
        <v>63091018.630000003</v>
      </c>
      <c r="G10" s="76">
        <v>63811451.160000004</v>
      </c>
      <c r="H10" s="302">
        <v>56301018.630000003</v>
      </c>
      <c r="I10" s="76">
        <v>88.230274670970189</v>
      </c>
      <c r="J10" s="76">
        <v>7510432.5300000012</v>
      </c>
      <c r="K10" s="157">
        <f>H10/F10*100</f>
        <v>89.237770846877197</v>
      </c>
      <c r="L10" s="303"/>
    </row>
    <row r="11" spans="1:12" s="81" customFormat="1" ht="54" customHeight="1">
      <c r="A11" s="80"/>
      <c r="B11" s="75" t="s">
        <v>299</v>
      </c>
      <c r="C11" s="304">
        <v>205900</v>
      </c>
      <c r="D11" s="304">
        <v>132250</v>
      </c>
      <c r="E11" s="304">
        <v>11075989</v>
      </c>
      <c r="F11" s="76">
        <v>11208239</v>
      </c>
      <c r="G11" s="76">
        <v>11414139</v>
      </c>
      <c r="H11" s="305">
        <v>6537419</v>
      </c>
      <c r="I11" s="76">
        <v>57.274744945720393</v>
      </c>
      <c r="J11" s="76">
        <v>4876720</v>
      </c>
      <c r="K11" s="157">
        <f>H11/F11*100</f>
        <v>58.326905769942982</v>
      </c>
      <c r="L11" s="306"/>
    </row>
    <row r="12" spans="1:12" s="81" customFormat="1" ht="54" customHeight="1">
      <c r="A12" s="80">
        <v>2</v>
      </c>
      <c r="B12" s="75" t="s">
        <v>300</v>
      </c>
      <c r="C12" s="304">
        <v>0</v>
      </c>
      <c r="D12" s="304">
        <v>155470000</v>
      </c>
      <c r="E12" s="304">
        <v>0</v>
      </c>
      <c r="F12" s="76">
        <v>155470000</v>
      </c>
      <c r="G12" s="76">
        <v>155470000</v>
      </c>
      <c r="H12" s="305">
        <v>111510000</v>
      </c>
      <c r="I12" s="76">
        <v>71.724448446645653</v>
      </c>
      <c r="J12" s="76">
        <v>43960000</v>
      </c>
      <c r="K12" s="157">
        <f t="shared" ref="K12" si="0">H12/F12*100</f>
        <v>71.724448446645653</v>
      </c>
      <c r="L12" s="306"/>
    </row>
    <row r="13" spans="1:12" s="85" customFormat="1">
      <c r="A13" s="82"/>
      <c r="B13" s="83"/>
      <c r="C13" s="307"/>
      <c r="D13" s="308"/>
      <c r="E13" s="309"/>
      <c r="F13" s="309"/>
      <c r="G13" s="309"/>
      <c r="H13" s="309"/>
      <c r="I13" s="309"/>
      <c r="J13" s="309"/>
      <c r="K13" s="84"/>
      <c r="L13" s="310"/>
    </row>
    <row r="14" spans="1:12" s="85" customFormat="1">
      <c r="A14" s="86"/>
      <c r="B14" s="83"/>
      <c r="C14" s="307"/>
      <c r="D14" s="308"/>
      <c r="E14" s="309"/>
      <c r="F14" s="309"/>
      <c r="G14" s="309"/>
      <c r="H14" s="309"/>
      <c r="I14" s="309"/>
      <c r="J14" s="309"/>
      <c r="K14" s="84"/>
      <c r="L14" s="310"/>
    </row>
    <row r="15" spans="1:12" s="85" customFormat="1">
      <c r="A15" s="82"/>
      <c r="B15" s="83"/>
      <c r="C15" s="307"/>
      <c r="D15" s="308"/>
      <c r="E15" s="309"/>
      <c r="F15" s="309"/>
      <c r="G15" s="309"/>
      <c r="H15" s="309"/>
      <c r="I15" s="309"/>
      <c r="J15" s="309"/>
      <c r="K15" s="84"/>
      <c r="L15" s="310"/>
    </row>
    <row r="16" spans="1:12" s="85" customFormat="1">
      <c r="A16" s="86"/>
      <c r="B16" s="83"/>
      <c r="C16" s="307"/>
      <c r="D16" s="308"/>
      <c r="E16" s="309"/>
      <c r="F16" s="309"/>
      <c r="G16" s="309"/>
      <c r="H16" s="309"/>
      <c r="I16" s="309"/>
      <c r="J16" s="309"/>
      <c r="K16" s="84"/>
      <c r="L16" s="310"/>
    </row>
    <row r="17" spans="1:12" s="85" customFormat="1">
      <c r="A17" s="82"/>
      <c r="B17" s="83"/>
      <c r="C17" s="307"/>
      <c r="D17" s="308"/>
      <c r="E17" s="309"/>
      <c r="F17" s="309"/>
      <c r="G17" s="309"/>
      <c r="H17" s="309"/>
      <c r="I17" s="309"/>
      <c r="J17" s="309"/>
      <c r="K17" s="84"/>
      <c r="L17" s="310"/>
    </row>
    <row r="18" spans="1:12" s="85" customFormat="1">
      <c r="A18" s="86"/>
      <c r="B18" s="83"/>
      <c r="C18" s="307"/>
      <c r="D18" s="308"/>
      <c r="E18" s="309"/>
      <c r="F18" s="309"/>
      <c r="G18" s="309"/>
      <c r="H18" s="309"/>
      <c r="I18" s="309"/>
      <c r="J18" s="309"/>
      <c r="K18" s="84"/>
      <c r="L18" s="310"/>
    </row>
    <row r="19" spans="1:12" s="85" customFormat="1">
      <c r="A19" s="82"/>
      <c r="B19" s="83"/>
      <c r="C19" s="307"/>
      <c r="D19" s="308"/>
      <c r="E19" s="309"/>
      <c r="F19" s="309"/>
      <c r="G19" s="309"/>
      <c r="H19" s="309"/>
      <c r="I19" s="309"/>
      <c r="J19" s="309"/>
      <c r="K19" s="84"/>
      <c r="L19" s="310"/>
    </row>
    <row r="20" spans="1:12" s="85" customFormat="1">
      <c r="A20" s="86"/>
      <c r="B20" s="83"/>
      <c r="C20" s="307"/>
      <c r="D20" s="308"/>
      <c r="E20" s="309"/>
      <c r="F20" s="309"/>
      <c r="G20" s="309"/>
      <c r="H20" s="309"/>
      <c r="I20" s="309"/>
      <c r="J20" s="309"/>
      <c r="K20" s="84"/>
      <c r="L20" s="310"/>
    </row>
    <row r="21" spans="1:12" s="85" customFormat="1">
      <c r="A21" s="82"/>
      <c r="B21" s="83"/>
      <c r="C21" s="307"/>
      <c r="D21" s="308"/>
      <c r="E21" s="309"/>
      <c r="F21" s="309"/>
      <c r="G21" s="309"/>
      <c r="H21" s="309"/>
      <c r="I21" s="309"/>
      <c r="J21" s="309"/>
      <c r="K21" s="84"/>
      <c r="L21" s="310"/>
    </row>
    <row r="22" spans="1:12" s="85" customFormat="1">
      <c r="A22" s="86"/>
      <c r="B22" s="83"/>
      <c r="C22" s="307"/>
      <c r="D22" s="308"/>
      <c r="E22" s="309"/>
      <c r="F22" s="309"/>
      <c r="G22" s="309"/>
      <c r="H22" s="309"/>
      <c r="I22" s="309"/>
      <c r="J22" s="309"/>
      <c r="K22" s="84"/>
      <c r="L22" s="310"/>
    </row>
    <row r="23" spans="1:12" s="85" customFormat="1">
      <c r="A23" s="82"/>
      <c r="B23" s="83"/>
      <c r="C23" s="307"/>
      <c r="D23" s="308"/>
      <c r="E23" s="309"/>
      <c r="F23" s="309"/>
      <c r="G23" s="309"/>
      <c r="H23" s="309"/>
      <c r="I23" s="309"/>
      <c r="J23" s="309"/>
      <c r="K23" s="84"/>
      <c r="L23" s="310"/>
    </row>
    <row r="24" spans="1:12" s="85" customFormat="1">
      <c r="A24" s="86"/>
      <c r="B24" s="83"/>
      <c r="C24" s="307"/>
      <c r="D24" s="308"/>
      <c r="E24" s="309"/>
      <c r="F24" s="309"/>
      <c r="G24" s="309"/>
      <c r="H24" s="309"/>
      <c r="I24" s="309"/>
      <c r="J24" s="309"/>
      <c r="K24" s="84"/>
      <c r="L24" s="310"/>
    </row>
    <row r="25" spans="1:12" s="85" customFormat="1">
      <c r="A25" s="82"/>
      <c r="B25" s="83"/>
      <c r="C25" s="307"/>
      <c r="D25" s="308"/>
      <c r="E25" s="309"/>
      <c r="F25" s="309"/>
      <c r="G25" s="309"/>
      <c r="H25" s="309"/>
      <c r="I25" s="309"/>
      <c r="J25" s="309"/>
      <c r="K25" s="84"/>
      <c r="L25" s="310"/>
    </row>
    <row r="26" spans="1:12" s="85" customFormat="1">
      <c r="A26" s="86"/>
      <c r="B26" s="83"/>
      <c r="C26" s="307"/>
      <c r="D26" s="308"/>
      <c r="E26" s="309"/>
      <c r="F26" s="309"/>
      <c r="G26" s="309"/>
      <c r="H26" s="309"/>
      <c r="I26" s="309"/>
      <c r="J26" s="309"/>
      <c r="K26" s="84"/>
      <c r="L26" s="310"/>
    </row>
    <row r="27" spans="1:12" s="85" customFormat="1">
      <c r="A27" s="82"/>
      <c r="B27" s="83"/>
      <c r="C27" s="307"/>
      <c r="D27" s="308"/>
      <c r="E27" s="309"/>
      <c r="F27" s="309"/>
      <c r="G27" s="309"/>
      <c r="H27" s="309"/>
      <c r="I27" s="309"/>
      <c r="J27" s="309"/>
      <c r="K27" s="84"/>
      <c r="L27" s="310"/>
    </row>
    <row r="28" spans="1:12" s="85" customFormat="1">
      <c r="A28" s="86"/>
      <c r="B28" s="83"/>
      <c r="C28" s="307"/>
      <c r="D28" s="308"/>
      <c r="E28" s="309"/>
      <c r="F28" s="309"/>
      <c r="G28" s="309"/>
      <c r="H28" s="309"/>
      <c r="I28" s="309"/>
      <c r="J28" s="309"/>
      <c r="K28" s="84"/>
      <c r="L28" s="310"/>
    </row>
    <row r="29" spans="1:12" s="85" customFormat="1">
      <c r="A29" s="82"/>
      <c r="B29" s="83"/>
      <c r="C29" s="307"/>
      <c r="D29" s="308"/>
      <c r="E29" s="309"/>
      <c r="F29" s="309"/>
      <c r="G29" s="309"/>
      <c r="H29" s="309"/>
      <c r="I29" s="309"/>
      <c r="J29" s="309"/>
      <c r="K29" s="84"/>
      <c r="L29" s="310"/>
    </row>
    <row r="30" spans="1:12" s="85" customFormat="1">
      <c r="A30" s="86"/>
      <c r="B30" s="83"/>
      <c r="C30" s="307"/>
      <c r="D30" s="308"/>
      <c r="E30" s="309"/>
      <c r="F30" s="309"/>
      <c r="G30" s="309"/>
      <c r="H30" s="309"/>
      <c r="I30" s="309"/>
      <c r="J30" s="309"/>
      <c r="K30" s="84"/>
      <c r="L30" s="310"/>
    </row>
    <row r="31" spans="1:12" s="85" customFormat="1">
      <c r="A31" s="82"/>
      <c r="B31" s="83"/>
      <c r="C31" s="307"/>
      <c r="D31" s="308"/>
      <c r="E31" s="309"/>
      <c r="F31" s="309"/>
      <c r="G31" s="309"/>
      <c r="H31" s="309"/>
      <c r="I31" s="309"/>
      <c r="J31" s="309"/>
      <c r="K31" s="84"/>
      <c r="L31" s="310"/>
    </row>
    <row r="32" spans="1:12" s="85" customFormat="1">
      <c r="A32" s="86"/>
      <c r="B32" s="83"/>
      <c r="C32" s="307"/>
      <c r="D32" s="308"/>
      <c r="E32" s="309"/>
      <c r="F32" s="309"/>
      <c r="G32" s="309"/>
      <c r="H32" s="309"/>
      <c r="I32" s="309"/>
      <c r="J32" s="309"/>
      <c r="K32" s="84"/>
      <c r="L32" s="310"/>
    </row>
    <row r="33" spans="1:12" s="85" customFormat="1">
      <c r="A33" s="82"/>
      <c r="B33" s="83"/>
      <c r="C33" s="307"/>
      <c r="D33" s="308"/>
      <c r="E33" s="309"/>
      <c r="F33" s="309"/>
      <c r="G33" s="309"/>
      <c r="H33" s="309"/>
      <c r="I33" s="309"/>
      <c r="J33" s="309"/>
      <c r="K33" s="84"/>
      <c r="L33" s="310"/>
    </row>
    <row r="34" spans="1:12" s="85" customFormat="1">
      <c r="A34" s="86"/>
      <c r="B34" s="83"/>
      <c r="C34" s="307"/>
      <c r="D34" s="308"/>
      <c r="E34" s="309"/>
      <c r="F34" s="309"/>
      <c r="G34" s="309"/>
      <c r="H34" s="309"/>
      <c r="I34" s="309"/>
      <c r="J34" s="309"/>
      <c r="K34" s="84"/>
      <c r="L34" s="310"/>
    </row>
    <row r="35" spans="1:12" s="85" customFormat="1">
      <c r="A35" s="82"/>
      <c r="B35" s="83"/>
      <c r="C35" s="307"/>
      <c r="D35" s="308"/>
      <c r="E35" s="309"/>
      <c r="F35" s="309"/>
      <c r="G35" s="309"/>
      <c r="H35" s="309"/>
      <c r="I35" s="309"/>
      <c r="J35" s="309"/>
      <c r="K35" s="84"/>
      <c r="L35" s="310"/>
    </row>
    <row r="36" spans="1:12" s="85" customFormat="1" ht="73.5" customHeight="1">
      <c r="A36" s="86"/>
      <c r="B36" s="83"/>
      <c r="C36" s="307"/>
      <c r="D36" s="308"/>
      <c r="E36" s="309"/>
      <c r="F36" s="309"/>
      <c r="G36" s="309"/>
      <c r="H36" s="309"/>
      <c r="I36" s="309"/>
      <c r="J36" s="309"/>
      <c r="K36" s="84"/>
      <c r="L36" s="310"/>
    </row>
    <row r="37" spans="1:12" s="85" customFormat="1">
      <c r="A37" s="82"/>
      <c r="B37" s="83"/>
      <c r="C37" s="307"/>
      <c r="D37" s="308"/>
      <c r="E37" s="309"/>
      <c r="F37" s="309"/>
      <c r="G37" s="309"/>
      <c r="H37" s="309"/>
      <c r="I37" s="309"/>
      <c r="J37" s="309"/>
      <c r="K37" s="84"/>
      <c r="L37" s="310"/>
    </row>
    <row r="38" spans="1:12" s="85" customFormat="1">
      <c r="A38" s="86"/>
      <c r="B38" s="83"/>
      <c r="C38" s="307"/>
      <c r="D38" s="308"/>
      <c r="E38" s="309"/>
      <c r="F38" s="309"/>
      <c r="G38" s="309"/>
      <c r="H38" s="309"/>
      <c r="I38" s="309"/>
      <c r="J38" s="309"/>
      <c r="K38" s="84"/>
      <c r="L38" s="310"/>
    </row>
    <row r="39" spans="1:12" s="85" customFormat="1">
      <c r="A39" s="82"/>
      <c r="B39" s="83"/>
      <c r="C39" s="307"/>
      <c r="D39" s="308"/>
      <c r="E39" s="309"/>
      <c r="F39" s="309"/>
      <c r="G39" s="309"/>
      <c r="H39" s="309"/>
      <c r="I39" s="309"/>
      <c r="J39" s="309"/>
      <c r="K39" s="84"/>
      <c r="L39" s="310"/>
    </row>
    <row r="40" spans="1:12" s="85" customFormat="1">
      <c r="A40" s="86"/>
      <c r="B40" s="83"/>
      <c r="C40" s="307"/>
      <c r="D40" s="308"/>
      <c r="E40" s="309"/>
      <c r="F40" s="309"/>
      <c r="G40" s="309"/>
      <c r="H40" s="309"/>
      <c r="I40" s="309"/>
      <c r="J40" s="309"/>
      <c r="K40" s="84"/>
      <c r="L40" s="310"/>
    </row>
    <row r="41" spans="1:12" s="85" customFormat="1">
      <c r="A41" s="82"/>
      <c r="B41" s="83"/>
      <c r="C41" s="307"/>
      <c r="D41" s="308"/>
      <c r="E41" s="309"/>
      <c r="F41" s="309"/>
      <c r="G41" s="309"/>
      <c r="H41" s="309"/>
      <c r="I41" s="309"/>
      <c r="J41" s="309"/>
      <c r="K41" s="84"/>
      <c r="L41" s="310"/>
    </row>
    <row r="42" spans="1:12" s="85" customFormat="1">
      <c r="A42" s="86"/>
      <c r="B42" s="83"/>
      <c r="C42" s="307"/>
      <c r="D42" s="308"/>
      <c r="E42" s="309"/>
      <c r="F42" s="309"/>
      <c r="G42" s="309"/>
      <c r="H42" s="309"/>
      <c r="I42" s="309"/>
      <c r="J42" s="309"/>
      <c r="K42" s="84"/>
      <c r="L42" s="310"/>
    </row>
    <row r="43" spans="1:12" s="85" customFormat="1">
      <c r="A43" s="82"/>
      <c r="B43" s="83"/>
      <c r="C43" s="307"/>
      <c r="D43" s="308"/>
      <c r="E43" s="309"/>
      <c r="F43" s="309"/>
      <c r="G43" s="309"/>
      <c r="H43" s="309"/>
      <c r="I43" s="309"/>
      <c r="J43" s="309"/>
      <c r="K43" s="84"/>
      <c r="L43" s="310"/>
    </row>
    <row r="44" spans="1:12" s="85" customFormat="1">
      <c r="A44" s="86"/>
      <c r="B44" s="83"/>
      <c r="C44" s="307"/>
      <c r="D44" s="308"/>
      <c r="E44" s="309"/>
      <c r="F44" s="309"/>
      <c r="G44" s="309"/>
      <c r="H44" s="309"/>
      <c r="I44" s="309"/>
      <c r="J44" s="309"/>
      <c r="K44" s="84"/>
      <c r="L44" s="310"/>
    </row>
    <row r="45" spans="1:12" s="85" customFormat="1">
      <c r="A45" s="82"/>
      <c r="B45" s="83"/>
      <c r="C45" s="307"/>
      <c r="D45" s="308"/>
      <c r="E45" s="309"/>
      <c r="F45" s="309"/>
      <c r="G45" s="309"/>
      <c r="H45" s="309"/>
      <c r="I45" s="309"/>
      <c r="J45" s="309"/>
      <c r="K45" s="84"/>
      <c r="L45" s="310"/>
    </row>
    <row r="46" spans="1:12" s="87" customFormat="1">
      <c r="A46" s="86"/>
      <c r="B46" s="83"/>
      <c r="C46" s="311"/>
      <c r="D46" s="312"/>
      <c r="E46" s="313"/>
      <c r="F46" s="313"/>
      <c r="G46" s="313"/>
      <c r="H46" s="313"/>
      <c r="I46" s="313"/>
      <c r="J46" s="313"/>
      <c r="K46" s="84"/>
      <c r="L46" s="310"/>
    </row>
    <row r="47" spans="1:12" s="85" customFormat="1">
      <c r="A47" s="82"/>
      <c r="B47" s="88"/>
      <c r="C47" s="307"/>
      <c r="D47" s="308"/>
      <c r="E47" s="309"/>
      <c r="F47" s="309"/>
      <c r="G47" s="309"/>
      <c r="H47" s="309"/>
      <c r="I47" s="309"/>
      <c r="J47" s="309"/>
      <c r="K47" s="84"/>
      <c r="L47" s="310"/>
    </row>
    <row r="48" spans="1:12" s="85" customFormat="1">
      <c r="A48" s="86"/>
      <c r="B48" s="83"/>
      <c r="C48" s="307"/>
      <c r="D48" s="308"/>
      <c r="E48" s="309"/>
      <c r="F48" s="309"/>
      <c r="G48" s="309"/>
      <c r="H48" s="309"/>
      <c r="I48" s="309"/>
      <c r="J48" s="309"/>
      <c r="K48" s="84"/>
      <c r="L48" s="310"/>
    </row>
    <row r="49" spans="1:12" s="85" customFormat="1">
      <c r="A49" s="82"/>
      <c r="B49" s="83"/>
      <c r="C49" s="307"/>
      <c r="D49" s="308"/>
      <c r="E49" s="309"/>
      <c r="F49" s="309"/>
      <c r="G49" s="309"/>
      <c r="H49" s="309"/>
      <c r="I49" s="309"/>
      <c r="J49" s="309"/>
      <c r="K49" s="84"/>
      <c r="L49" s="310"/>
    </row>
    <row r="50" spans="1:12" s="85" customFormat="1">
      <c r="A50" s="86"/>
      <c r="B50" s="83"/>
      <c r="C50" s="307"/>
      <c r="D50" s="308"/>
      <c r="E50" s="309"/>
      <c r="F50" s="309"/>
      <c r="G50" s="309"/>
      <c r="H50" s="309"/>
      <c r="I50" s="309"/>
      <c r="J50" s="309"/>
      <c r="K50" s="84"/>
      <c r="L50" s="310"/>
    </row>
    <row r="51" spans="1:12" s="85" customFormat="1">
      <c r="A51" s="82"/>
      <c r="B51" s="83"/>
      <c r="C51" s="307"/>
      <c r="D51" s="308"/>
      <c r="E51" s="309"/>
      <c r="F51" s="309"/>
      <c r="G51" s="309"/>
      <c r="H51" s="309"/>
      <c r="I51" s="309"/>
      <c r="J51" s="309"/>
      <c r="K51" s="84"/>
      <c r="L51" s="310"/>
    </row>
    <row r="52" spans="1:12" s="85" customFormat="1">
      <c r="A52" s="86"/>
      <c r="B52" s="83"/>
      <c r="C52" s="307"/>
      <c r="D52" s="308"/>
      <c r="E52" s="309"/>
      <c r="F52" s="309"/>
      <c r="G52" s="309"/>
      <c r="H52" s="309"/>
      <c r="I52" s="309"/>
      <c r="J52" s="309"/>
      <c r="K52" s="84"/>
      <c r="L52" s="310"/>
    </row>
    <row r="53" spans="1:12" s="85" customFormat="1">
      <c r="A53" s="82"/>
      <c r="B53" s="83"/>
      <c r="C53" s="307"/>
      <c r="D53" s="308"/>
      <c r="E53" s="309"/>
      <c r="F53" s="309"/>
      <c r="G53" s="309"/>
      <c r="H53" s="309"/>
      <c r="I53" s="309"/>
      <c r="J53" s="309"/>
      <c r="K53" s="84"/>
      <c r="L53" s="310"/>
    </row>
    <row r="54" spans="1:12" s="85" customFormat="1" ht="69.75" customHeight="1">
      <c r="A54" s="86"/>
      <c r="B54" s="83"/>
      <c r="C54" s="307"/>
      <c r="D54" s="308"/>
      <c r="E54" s="309"/>
      <c r="F54" s="309"/>
      <c r="G54" s="309"/>
      <c r="H54" s="309"/>
      <c r="I54" s="309"/>
      <c r="J54" s="309"/>
      <c r="K54" s="84"/>
      <c r="L54" s="310"/>
    </row>
    <row r="55" spans="1:12" s="85" customFormat="1">
      <c r="A55" s="82"/>
      <c r="B55" s="83"/>
      <c r="C55" s="307"/>
      <c r="D55" s="308"/>
      <c r="E55" s="309"/>
      <c r="F55" s="309"/>
      <c r="G55" s="309"/>
      <c r="H55" s="309"/>
      <c r="I55" s="309"/>
      <c r="J55" s="309"/>
      <c r="K55" s="84"/>
      <c r="L55" s="310"/>
    </row>
    <row r="56" spans="1:12" s="85" customFormat="1">
      <c r="A56" s="86"/>
      <c r="B56" s="83"/>
      <c r="C56" s="307"/>
      <c r="D56" s="308"/>
      <c r="E56" s="309"/>
      <c r="F56" s="309"/>
      <c r="G56" s="309"/>
      <c r="H56" s="309"/>
      <c r="I56" s="309"/>
      <c r="J56" s="309"/>
      <c r="K56" s="84"/>
      <c r="L56" s="310"/>
    </row>
    <row r="57" spans="1:12" s="85" customFormat="1">
      <c r="A57" s="82"/>
      <c r="B57" s="83"/>
      <c r="C57" s="307"/>
      <c r="D57" s="308"/>
      <c r="E57" s="309"/>
      <c r="F57" s="309"/>
      <c r="G57" s="309"/>
      <c r="H57" s="309"/>
      <c r="I57" s="309"/>
      <c r="J57" s="309"/>
      <c r="K57" s="84"/>
      <c r="L57" s="310"/>
    </row>
    <row r="58" spans="1:12" s="85" customFormat="1">
      <c r="A58" s="86"/>
      <c r="B58" s="83"/>
      <c r="C58" s="307"/>
      <c r="D58" s="308"/>
      <c r="E58" s="309"/>
      <c r="F58" s="309"/>
      <c r="G58" s="309"/>
      <c r="H58" s="309"/>
      <c r="I58" s="309"/>
      <c r="J58" s="309"/>
      <c r="K58" s="84"/>
      <c r="L58" s="310"/>
    </row>
    <row r="59" spans="1:12" s="85" customFormat="1">
      <c r="A59" s="82"/>
      <c r="B59" s="83"/>
      <c r="C59" s="307"/>
      <c r="D59" s="308"/>
      <c r="E59" s="309"/>
      <c r="F59" s="309"/>
      <c r="G59" s="309"/>
      <c r="H59" s="309"/>
      <c r="I59" s="309"/>
      <c r="J59" s="309"/>
      <c r="K59" s="84"/>
      <c r="L59" s="310"/>
    </row>
    <row r="60" spans="1:12" s="85" customFormat="1">
      <c r="A60" s="86"/>
      <c r="B60" s="83"/>
      <c r="C60" s="307"/>
      <c r="D60" s="308"/>
      <c r="E60" s="309"/>
      <c r="F60" s="309"/>
      <c r="G60" s="309"/>
      <c r="H60" s="309"/>
      <c r="I60" s="309"/>
      <c r="J60" s="309"/>
      <c r="K60" s="84"/>
      <c r="L60" s="310"/>
    </row>
    <row r="61" spans="1:12" s="85" customFormat="1">
      <c r="A61" s="82"/>
      <c r="B61" s="83"/>
      <c r="C61" s="307"/>
      <c r="D61" s="308"/>
      <c r="E61" s="309"/>
      <c r="F61" s="309"/>
      <c r="G61" s="309"/>
      <c r="H61" s="309"/>
      <c r="I61" s="309"/>
      <c r="J61" s="309"/>
      <c r="K61" s="84"/>
      <c r="L61" s="310"/>
    </row>
    <row r="62" spans="1:12" s="85" customFormat="1">
      <c r="A62" s="86"/>
      <c r="B62" s="83"/>
      <c r="C62" s="307"/>
      <c r="D62" s="308"/>
      <c r="E62" s="309"/>
      <c r="F62" s="309"/>
      <c r="G62" s="309"/>
      <c r="H62" s="309"/>
      <c r="I62" s="309"/>
      <c r="J62" s="309"/>
      <c r="K62" s="84"/>
      <c r="L62" s="310"/>
    </row>
    <row r="63" spans="1:12" s="85" customFormat="1">
      <c r="A63" s="82"/>
      <c r="B63" s="83"/>
      <c r="C63" s="307"/>
      <c r="D63" s="308"/>
      <c r="E63" s="309"/>
      <c r="F63" s="309"/>
      <c r="G63" s="309"/>
      <c r="H63" s="309"/>
      <c r="I63" s="309"/>
      <c r="J63" s="309"/>
      <c r="K63" s="84"/>
      <c r="L63" s="310"/>
    </row>
    <row r="64" spans="1:12" s="85" customFormat="1" ht="66.75" customHeight="1">
      <c r="A64" s="86"/>
      <c r="B64" s="83"/>
      <c r="C64" s="307"/>
      <c r="D64" s="308"/>
      <c r="E64" s="309"/>
      <c r="F64" s="309"/>
      <c r="G64" s="309"/>
      <c r="H64" s="309"/>
      <c r="I64" s="309"/>
      <c r="J64" s="309"/>
      <c r="K64" s="84"/>
      <c r="L64" s="310"/>
    </row>
    <row r="65" spans="1:12" s="85" customFormat="1">
      <c r="A65" s="82"/>
      <c r="B65" s="83"/>
      <c r="C65" s="307"/>
      <c r="D65" s="308"/>
      <c r="E65" s="309"/>
      <c r="F65" s="309"/>
      <c r="G65" s="309"/>
      <c r="H65" s="309"/>
      <c r="I65" s="309"/>
      <c r="J65" s="309"/>
      <c r="K65" s="84"/>
      <c r="L65" s="310"/>
    </row>
    <row r="66" spans="1:12" s="85" customFormat="1">
      <c r="A66" s="86"/>
      <c r="B66" s="83"/>
      <c r="C66" s="307"/>
      <c r="D66" s="308"/>
      <c r="E66" s="309"/>
      <c r="F66" s="309"/>
      <c r="G66" s="309"/>
      <c r="H66" s="309"/>
      <c r="I66" s="309"/>
      <c r="J66" s="309"/>
      <c r="K66" s="84"/>
      <c r="L66" s="310"/>
    </row>
    <row r="67" spans="1:12" s="85" customFormat="1">
      <c r="A67" s="82"/>
      <c r="B67" s="83"/>
      <c r="C67" s="307"/>
      <c r="D67" s="308"/>
      <c r="E67" s="309"/>
      <c r="F67" s="309"/>
      <c r="G67" s="309"/>
      <c r="H67" s="309"/>
      <c r="I67" s="309"/>
      <c r="J67" s="309"/>
      <c r="K67" s="84"/>
      <c r="L67" s="310"/>
    </row>
    <row r="68" spans="1:12" s="85" customFormat="1">
      <c r="A68" s="86"/>
      <c r="B68" s="83"/>
      <c r="C68" s="307"/>
      <c r="D68" s="308"/>
      <c r="E68" s="309"/>
      <c r="F68" s="309"/>
      <c r="G68" s="309"/>
      <c r="H68" s="309"/>
      <c r="I68" s="309"/>
      <c r="J68" s="309"/>
      <c r="K68" s="84"/>
      <c r="L68" s="310"/>
    </row>
    <row r="69" spans="1:12" s="85" customFormat="1">
      <c r="A69" s="82"/>
      <c r="B69" s="83"/>
      <c r="C69" s="307"/>
      <c r="D69" s="308"/>
      <c r="E69" s="309"/>
      <c r="F69" s="309"/>
      <c r="G69" s="309"/>
      <c r="H69" s="309"/>
      <c r="I69" s="309"/>
      <c r="J69" s="309"/>
      <c r="K69" s="84"/>
      <c r="L69" s="310"/>
    </row>
    <row r="70" spans="1:12" s="89" customFormat="1">
      <c r="A70" s="86"/>
      <c r="B70" s="83"/>
      <c r="C70" s="314"/>
      <c r="D70" s="314"/>
      <c r="E70" s="315"/>
      <c r="F70" s="315"/>
      <c r="G70" s="316"/>
      <c r="H70" s="315"/>
      <c r="I70" s="315"/>
      <c r="J70" s="315"/>
      <c r="K70" s="84"/>
      <c r="L70" s="317"/>
    </row>
    <row r="71" spans="1:12" s="5" customFormat="1">
      <c r="A71" s="90"/>
      <c r="B71" s="83"/>
      <c r="C71" s="318"/>
      <c r="D71" s="318"/>
      <c r="E71" s="319"/>
      <c r="F71" s="319"/>
      <c r="G71" s="319"/>
      <c r="H71" s="319"/>
      <c r="I71" s="319"/>
      <c r="J71" s="319"/>
      <c r="K71" s="154"/>
      <c r="L71" s="296"/>
    </row>
    <row r="72" spans="1:12" s="85" customFormat="1">
      <c r="A72" s="91"/>
      <c r="B72" s="90"/>
      <c r="C72" s="314"/>
      <c r="D72" s="314"/>
      <c r="E72" s="320"/>
      <c r="F72" s="320"/>
      <c r="G72" s="320"/>
      <c r="H72" s="320"/>
      <c r="I72" s="320"/>
      <c r="J72" s="320"/>
      <c r="K72" s="84"/>
      <c r="L72" s="310"/>
    </row>
    <row r="73" spans="1:12" s="85" customFormat="1">
      <c r="A73" s="91"/>
      <c r="B73" s="92"/>
      <c r="C73" s="314"/>
      <c r="D73" s="314"/>
      <c r="E73" s="320"/>
      <c r="F73" s="320"/>
      <c r="G73" s="320"/>
      <c r="H73" s="320"/>
      <c r="I73" s="320"/>
      <c r="J73" s="320"/>
      <c r="K73" s="84"/>
      <c r="L73" s="310"/>
    </row>
    <row r="74" spans="1:12" s="85" customFormat="1">
      <c r="A74" s="91"/>
      <c r="B74" s="93"/>
      <c r="C74" s="314"/>
      <c r="D74" s="314"/>
      <c r="E74" s="320"/>
      <c r="F74" s="320"/>
      <c r="G74" s="320"/>
      <c r="H74" s="320"/>
      <c r="I74" s="320"/>
      <c r="J74" s="320"/>
      <c r="K74" s="84"/>
      <c r="L74" s="310"/>
    </row>
    <row r="75" spans="1:12" s="85" customFormat="1">
      <c r="A75" s="91"/>
      <c r="B75" s="93"/>
      <c r="C75" s="314"/>
      <c r="D75" s="314"/>
      <c r="E75" s="320"/>
      <c r="F75" s="320"/>
      <c r="G75" s="320"/>
      <c r="H75" s="320"/>
      <c r="I75" s="320"/>
      <c r="J75" s="320"/>
      <c r="K75" s="84"/>
      <c r="L75" s="310"/>
    </row>
    <row r="76" spans="1:12" s="85" customFormat="1">
      <c r="A76" s="91"/>
      <c r="B76" s="92"/>
      <c r="C76" s="314"/>
      <c r="D76" s="314"/>
      <c r="E76" s="320"/>
      <c r="F76" s="320"/>
      <c r="G76" s="320"/>
      <c r="H76" s="320"/>
      <c r="I76" s="320"/>
      <c r="J76" s="320"/>
      <c r="K76" s="84"/>
      <c r="L76" s="310"/>
    </row>
    <row r="77" spans="1:12" s="85" customFormat="1">
      <c r="A77" s="91"/>
      <c r="B77" s="92"/>
      <c r="C77" s="314"/>
      <c r="D77" s="314"/>
      <c r="E77" s="320"/>
      <c r="F77" s="320"/>
      <c r="G77" s="320"/>
      <c r="H77" s="320"/>
      <c r="I77" s="320"/>
      <c r="J77" s="320"/>
      <c r="K77" s="84"/>
      <c r="L77" s="310"/>
    </row>
    <row r="78" spans="1:12">
      <c r="C78" s="314"/>
      <c r="D78" s="314"/>
      <c r="E78" s="321"/>
      <c r="F78" s="321"/>
      <c r="G78" s="321"/>
      <c r="H78" s="321"/>
      <c r="I78" s="321"/>
      <c r="J78" s="321"/>
    </row>
    <row r="79" spans="1:12" s="326" customFormat="1">
      <c r="A79" s="323"/>
      <c r="B79" s="93"/>
      <c r="C79" s="318"/>
      <c r="D79" s="318"/>
      <c r="E79" s="319"/>
      <c r="F79" s="319"/>
      <c r="G79" s="319"/>
      <c r="H79" s="319"/>
      <c r="I79" s="319"/>
      <c r="J79" s="319"/>
      <c r="K79" s="324"/>
      <c r="L79" s="325"/>
    </row>
    <row r="80" spans="1:12" ht="52.5" customHeight="1">
      <c r="A80" s="96"/>
      <c r="B80" s="327"/>
      <c r="C80" s="324"/>
      <c r="D80" s="84"/>
      <c r="E80" s="84"/>
      <c r="F80" s="328"/>
      <c r="G80" s="97"/>
      <c r="H80" s="98"/>
      <c r="I80" s="97"/>
      <c r="J80" s="97"/>
    </row>
    <row r="81" spans="1:13">
      <c r="A81" s="99"/>
      <c r="B81" s="100"/>
      <c r="C81" s="328"/>
      <c r="D81" s="328"/>
      <c r="E81" s="233"/>
      <c r="F81" s="233"/>
      <c r="G81" s="233"/>
      <c r="H81" s="233"/>
      <c r="I81" s="233"/>
      <c r="J81" s="233"/>
    </row>
    <row r="82" spans="1:13">
      <c r="A82" s="99"/>
      <c r="B82" s="101"/>
      <c r="C82" s="328"/>
      <c r="D82" s="328"/>
      <c r="E82" s="233"/>
      <c r="F82" s="233"/>
      <c r="G82" s="233"/>
      <c r="H82" s="233"/>
      <c r="I82" s="233"/>
      <c r="J82" s="233"/>
    </row>
    <row r="83" spans="1:13">
      <c r="B83" s="101"/>
      <c r="C83" s="324"/>
      <c r="D83" s="324"/>
      <c r="E83" s="329"/>
      <c r="F83" s="329"/>
      <c r="G83" s="329"/>
      <c r="H83" s="329"/>
      <c r="I83" s="329"/>
      <c r="J83" s="329"/>
    </row>
    <row r="84" spans="1:13">
      <c r="B84" s="102"/>
      <c r="C84" s="324"/>
      <c r="D84" s="324"/>
      <c r="E84" s="329"/>
      <c r="F84" s="329"/>
      <c r="G84" s="329"/>
      <c r="H84" s="329"/>
      <c r="I84" s="329"/>
      <c r="J84" s="329"/>
    </row>
    <row r="85" spans="1:13">
      <c r="B85" s="102"/>
      <c r="C85" s="324"/>
      <c r="D85" s="324"/>
      <c r="E85" s="329"/>
      <c r="F85" s="329"/>
      <c r="G85" s="329"/>
      <c r="H85" s="329"/>
      <c r="I85" s="329"/>
      <c r="J85" s="329"/>
    </row>
    <row r="86" spans="1:13">
      <c r="B86" s="102"/>
      <c r="C86" s="324"/>
      <c r="D86" s="324"/>
      <c r="E86" s="329"/>
      <c r="F86" s="329"/>
      <c r="G86" s="329"/>
      <c r="H86" s="329"/>
      <c r="I86" s="329"/>
      <c r="J86" s="329"/>
    </row>
    <row r="87" spans="1:13">
      <c r="B87" s="102"/>
      <c r="C87" s="324"/>
      <c r="D87" s="324"/>
      <c r="E87" s="329"/>
      <c r="F87" s="329"/>
      <c r="G87" s="329"/>
      <c r="H87" s="329"/>
      <c r="I87" s="329"/>
      <c r="J87" s="329"/>
    </row>
    <row r="88" spans="1:13">
      <c r="B88" s="102"/>
      <c r="C88" s="324"/>
      <c r="D88" s="324"/>
      <c r="E88" s="329"/>
      <c r="F88" s="329"/>
      <c r="G88" s="329"/>
      <c r="H88" s="329"/>
      <c r="I88" s="329"/>
      <c r="J88" s="329"/>
    </row>
    <row r="89" spans="1:13">
      <c r="B89" s="102"/>
      <c r="C89" s="324"/>
      <c r="D89" s="324"/>
      <c r="E89" s="329"/>
      <c r="F89" s="329"/>
      <c r="G89" s="329"/>
      <c r="H89" s="329"/>
      <c r="I89" s="329"/>
      <c r="J89" s="329"/>
    </row>
    <row r="90" spans="1:13" s="103" customFormat="1">
      <c r="A90" s="95"/>
      <c r="B90" s="102"/>
      <c r="C90" s="324"/>
      <c r="D90" s="324"/>
      <c r="E90" s="329"/>
      <c r="F90" s="329"/>
      <c r="G90" s="329"/>
      <c r="H90" s="329"/>
      <c r="I90" s="329"/>
      <c r="J90" s="329"/>
      <c r="K90" s="84"/>
      <c r="L90" s="322"/>
      <c r="M90" s="94"/>
    </row>
    <row r="91" spans="1:13" s="103" customFormat="1">
      <c r="A91" s="95"/>
      <c r="B91" s="102"/>
      <c r="C91" s="314"/>
      <c r="D91" s="314"/>
      <c r="E91" s="321"/>
      <c r="F91" s="321"/>
      <c r="G91" s="321"/>
      <c r="H91" s="321"/>
      <c r="I91" s="321"/>
      <c r="J91" s="321"/>
      <c r="K91" s="84"/>
      <c r="L91" s="322"/>
      <c r="M91" s="94"/>
    </row>
    <row r="92" spans="1:13" s="103" customFormat="1">
      <c r="A92" s="95"/>
      <c r="B92" s="93"/>
      <c r="C92" s="314"/>
      <c r="D92" s="314"/>
      <c r="E92" s="321"/>
      <c r="F92" s="321"/>
      <c r="G92" s="321"/>
      <c r="H92" s="321"/>
      <c r="I92" s="321"/>
      <c r="J92" s="321"/>
      <c r="K92" s="84"/>
      <c r="L92" s="322"/>
      <c r="M92" s="94"/>
    </row>
    <row r="93" spans="1:13" s="103" customFormat="1">
      <c r="A93" s="95"/>
      <c r="B93" s="93"/>
      <c r="C93" s="314"/>
      <c r="D93" s="314"/>
      <c r="E93" s="321"/>
      <c r="F93" s="321"/>
      <c r="G93" s="321"/>
      <c r="H93" s="321"/>
      <c r="I93" s="321"/>
      <c r="J93" s="321"/>
      <c r="K93" s="84"/>
      <c r="L93" s="322"/>
      <c r="M93" s="94"/>
    </row>
    <row r="94" spans="1:13" s="103" customFormat="1">
      <c r="A94" s="95"/>
      <c r="B94" s="93"/>
      <c r="C94" s="314"/>
      <c r="D94" s="314"/>
      <c r="E94" s="321"/>
      <c r="F94" s="321"/>
      <c r="G94" s="321"/>
      <c r="H94" s="321"/>
      <c r="I94" s="321"/>
      <c r="J94" s="321"/>
      <c r="K94" s="84"/>
      <c r="L94" s="322"/>
      <c r="M94" s="94"/>
    </row>
    <row r="95" spans="1:13" s="103" customFormat="1">
      <c r="A95" s="95"/>
      <c r="B95" s="93"/>
      <c r="C95" s="314"/>
      <c r="D95" s="314"/>
      <c r="E95" s="321"/>
      <c r="F95" s="321"/>
      <c r="G95" s="321"/>
      <c r="H95" s="321"/>
      <c r="I95" s="321"/>
      <c r="J95" s="321"/>
      <c r="K95" s="84"/>
      <c r="L95" s="322"/>
      <c r="M95" s="94"/>
    </row>
    <row r="96" spans="1:13" s="103" customFormat="1">
      <c r="A96" s="95"/>
      <c r="B96" s="93"/>
      <c r="C96" s="314"/>
      <c r="D96" s="314"/>
      <c r="E96" s="321"/>
      <c r="F96" s="321"/>
      <c r="G96" s="321"/>
      <c r="H96" s="321"/>
      <c r="I96" s="321"/>
      <c r="J96" s="321"/>
      <c r="K96" s="84"/>
      <c r="L96" s="322"/>
      <c r="M96" s="94"/>
    </row>
    <row r="97" spans="1:13" s="103" customFormat="1">
      <c r="A97" s="95"/>
      <c r="B97" s="93"/>
      <c r="C97" s="314"/>
      <c r="D97" s="314"/>
      <c r="E97" s="321"/>
      <c r="F97" s="321"/>
      <c r="G97" s="321"/>
      <c r="H97" s="321"/>
      <c r="I97" s="321"/>
      <c r="J97" s="321"/>
      <c r="K97" s="84"/>
      <c r="L97" s="322"/>
      <c r="M97" s="94"/>
    </row>
    <row r="98" spans="1:13" s="103" customFormat="1">
      <c r="A98" s="95"/>
      <c r="B98" s="93"/>
      <c r="C98" s="314"/>
      <c r="D98" s="314"/>
      <c r="E98" s="321"/>
      <c r="F98" s="321"/>
      <c r="G98" s="321"/>
      <c r="H98" s="321"/>
      <c r="I98" s="321"/>
      <c r="J98" s="321"/>
      <c r="K98" s="84"/>
      <c r="L98" s="322"/>
      <c r="M98" s="94"/>
    </row>
    <row r="99" spans="1:13" s="103" customFormat="1">
      <c r="A99" s="95"/>
      <c r="B99" s="93"/>
      <c r="C99" s="314"/>
      <c r="D99" s="314"/>
      <c r="E99" s="321"/>
      <c r="F99" s="321"/>
      <c r="G99" s="321"/>
      <c r="H99" s="321"/>
      <c r="I99" s="321"/>
      <c r="J99" s="321"/>
      <c r="K99" s="84"/>
      <c r="L99" s="322"/>
      <c r="M99" s="94"/>
    </row>
    <row r="100" spans="1:13" s="103" customFormat="1">
      <c r="A100" s="95"/>
      <c r="B100" s="93"/>
      <c r="C100" s="314"/>
      <c r="D100" s="314"/>
      <c r="E100" s="321"/>
      <c r="F100" s="321"/>
      <c r="G100" s="321"/>
      <c r="H100" s="321"/>
      <c r="I100" s="321"/>
      <c r="J100" s="321"/>
      <c r="K100" s="84"/>
      <c r="L100" s="322"/>
      <c r="M100" s="94"/>
    </row>
    <row r="101" spans="1:13" s="103" customFormat="1">
      <c r="A101" s="95"/>
      <c r="B101" s="93"/>
      <c r="C101" s="314"/>
      <c r="D101" s="314"/>
      <c r="E101" s="321"/>
      <c r="F101" s="321"/>
      <c r="G101" s="321"/>
      <c r="H101" s="321"/>
      <c r="I101" s="321"/>
      <c r="J101" s="321"/>
      <c r="K101" s="84"/>
      <c r="L101" s="322"/>
      <c r="M101" s="94"/>
    </row>
    <row r="102" spans="1:13" s="103" customFormat="1">
      <c r="A102" s="95"/>
      <c r="B102" s="93"/>
      <c r="C102" s="314"/>
      <c r="D102" s="314"/>
      <c r="E102" s="321"/>
      <c r="F102" s="321"/>
      <c r="G102" s="321"/>
      <c r="H102" s="321"/>
      <c r="I102" s="321"/>
      <c r="J102" s="321"/>
      <c r="K102" s="84"/>
      <c r="L102" s="322"/>
      <c r="M102" s="94"/>
    </row>
    <row r="103" spans="1:13" s="103" customFormat="1">
      <c r="A103" s="95"/>
      <c r="B103" s="93"/>
      <c r="C103" s="314"/>
      <c r="D103" s="314"/>
      <c r="E103" s="321"/>
      <c r="F103" s="321"/>
      <c r="G103" s="321"/>
      <c r="H103" s="321"/>
      <c r="I103" s="321"/>
      <c r="J103" s="321"/>
      <c r="K103" s="84"/>
      <c r="L103" s="322"/>
      <c r="M103" s="94"/>
    </row>
    <row r="104" spans="1:13" s="103" customFormat="1">
      <c r="A104" s="95"/>
      <c r="B104" s="93"/>
      <c r="C104" s="314"/>
      <c r="D104" s="314"/>
      <c r="E104" s="321"/>
      <c r="F104" s="321"/>
      <c r="G104" s="321"/>
      <c r="H104" s="321"/>
      <c r="I104" s="321"/>
      <c r="J104" s="321"/>
      <c r="K104" s="84"/>
      <c r="L104" s="322"/>
      <c r="M104" s="94"/>
    </row>
    <row r="105" spans="1:13" s="103" customFormat="1">
      <c r="A105" s="95"/>
      <c r="B105" s="93"/>
      <c r="C105" s="314"/>
      <c r="D105" s="314"/>
      <c r="E105" s="321"/>
      <c r="F105" s="321"/>
      <c r="G105" s="321"/>
      <c r="H105" s="321"/>
      <c r="I105" s="321"/>
      <c r="J105" s="321"/>
      <c r="K105" s="84"/>
      <c r="L105" s="322"/>
      <c r="M105" s="94"/>
    </row>
    <row r="106" spans="1:13" s="330" customFormat="1">
      <c r="A106" s="95"/>
      <c r="B106" s="93"/>
      <c r="C106" s="314"/>
      <c r="D106" s="314"/>
      <c r="E106" s="321"/>
      <c r="F106" s="321"/>
      <c r="G106" s="321"/>
      <c r="H106" s="321"/>
      <c r="I106" s="321"/>
      <c r="J106" s="321"/>
      <c r="K106" s="84"/>
      <c r="L106" s="322"/>
      <c r="M106" s="94"/>
    </row>
    <row r="107" spans="1:13" s="330" customFormat="1">
      <c r="A107" s="95"/>
      <c r="B107" s="93"/>
      <c r="C107" s="314"/>
      <c r="D107" s="314"/>
      <c r="E107" s="321"/>
      <c r="F107" s="321"/>
      <c r="G107" s="321"/>
      <c r="H107" s="321"/>
      <c r="I107" s="321"/>
      <c r="J107" s="321"/>
      <c r="K107" s="84"/>
      <c r="L107" s="322"/>
      <c r="M107" s="94"/>
    </row>
    <row r="108" spans="1:13" s="330" customFormat="1">
      <c r="A108" s="95"/>
      <c r="B108" s="93"/>
      <c r="C108" s="314"/>
      <c r="D108" s="314"/>
      <c r="E108" s="321"/>
      <c r="F108" s="321"/>
      <c r="G108" s="321"/>
      <c r="H108" s="321"/>
      <c r="I108" s="321"/>
      <c r="J108" s="321"/>
      <c r="K108" s="84"/>
      <c r="L108" s="322"/>
      <c r="M108" s="94"/>
    </row>
    <row r="109" spans="1:13" s="330" customFormat="1">
      <c r="A109" s="95"/>
      <c r="B109" s="93"/>
      <c r="C109" s="314"/>
      <c r="D109" s="314"/>
      <c r="E109" s="321"/>
      <c r="F109" s="321"/>
      <c r="G109" s="321"/>
      <c r="H109" s="321"/>
      <c r="I109" s="321"/>
      <c r="J109" s="321"/>
      <c r="K109" s="84"/>
      <c r="L109" s="322"/>
      <c r="M109" s="94"/>
    </row>
    <row r="110" spans="1:13" s="330" customFormat="1">
      <c r="A110" s="95"/>
      <c r="B110" s="93"/>
      <c r="C110" s="314"/>
      <c r="D110" s="314"/>
      <c r="E110" s="321"/>
      <c r="F110" s="321"/>
      <c r="G110" s="321"/>
      <c r="H110" s="321"/>
      <c r="I110" s="321"/>
      <c r="J110" s="321"/>
      <c r="K110" s="84"/>
      <c r="L110" s="322"/>
      <c r="M110" s="94"/>
    </row>
    <row r="111" spans="1:13" s="330" customFormat="1">
      <c r="A111" s="95"/>
      <c r="B111" s="93"/>
      <c r="C111" s="314"/>
      <c r="D111" s="314"/>
      <c r="E111" s="321"/>
      <c r="F111" s="321"/>
      <c r="G111" s="321"/>
      <c r="H111" s="321"/>
      <c r="I111" s="321"/>
      <c r="J111" s="321"/>
      <c r="K111" s="84"/>
      <c r="L111" s="322"/>
      <c r="M111" s="94"/>
    </row>
    <row r="112" spans="1:13" s="330" customFormat="1">
      <c r="A112" s="95"/>
      <c r="B112" s="93"/>
      <c r="C112" s="314"/>
      <c r="D112" s="314"/>
      <c r="E112" s="321"/>
      <c r="F112" s="321"/>
      <c r="G112" s="321"/>
      <c r="H112" s="321"/>
      <c r="I112" s="321"/>
      <c r="J112" s="321"/>
      <c r="K112" s="84"/>
      <c r="L112" s="322"/>
      <c r="M112" s="94"/>
    </row>
    <row r="113" spans="1:13" s="330" customFormat="1">
      <c r="A113" s="95"/>
      <c r="B113" s="93"/>
      <c r="C113" s="314"/>
      <c r="D113" s="314"/>
      <c r="E113" s="321"/>
      <c r="F113" s="321"/>
      <c r="G113" s="321"/>
      <c r="H113" s="321"/>
      <c r="I113" s="321"/>
      <c r="J113" s="321"/>
      <c r="K113" s="84"/>
      <c r="L113" s="322"/>
      <c r="M113" s="94"/>
    </row>
    <row r="114" spans="1:13" s="330" customFormat="1">
      <c r="A114" s="95"/>
      <c r="B114" s="93"/>
      <c r="C114" s="314"/>
      <c r="D114" s="314"/>
      <c r="E114" s="321"/>
      <c r="F114" s="321"/>
      <c r="G114" s="321"/>
      <c r="H114" s="321"/>
      <c r="I114" s="321"/>
      <c r="J114" s="321"/>
      <c r="K114" s="84"/>
      <c r="L114" s="322"/>
      <c r="M114" s="94"/>
    </row>
    <row r="115" spans="1:13" s="330" customFormat="1">
      <c r="A115" s="95"/>
      <c r="B115" s="93"/>
      <c r="C115" s="314"/>
      <c r="D115" s="314"/>
      <c r="E115" s="321"/>
      <c r="F115" s="321"/>
      <c r="G115" s="321"/>
      <c r="H115" s="321"/>
      <c r="I115" s="321"/>
      <c r="J115" s="321"/>
      <c r="K115" s="84"/>
      <c r="L115" s="322"/>
      <c r="M115" s="94"/>
    </row>
    <row r="116" spans="1:13" s="330" customFormat="1">
      <c r="A116" s="95"/>
      <c r="B116" s="93"/>
      <c r="C116" s="314"/>
      <c r="D116" s="314"/>
      <c r="E116" s="321"/>
      <c r="F116" s="321"/>
      <c r="G116" s="321"/>
      <c r="H116" s="321"/>
      <c r="I116" s="321"/>
      <c r="J116" s="321"/>
      <c r="K116" s="84"/>
      <c r="L116" s="322"/>
      <c r="M116" s="94"/>
    </row>
    <row r="117" spans="1:13" s="330" customFormat="1">
      <c r="A117" s="95"/>
      <c r="B117" s="93"/>
      <c r="C117" s="314"/>
      <c r="D117" s="314"/>
      <c r="E117" s="321"/>
      <c r="F117" s="321"/>
      <c r="G117" s="321"/>
      <c r="H117" s="321"/>
      <c r="I117" s="321"/>
      <c r="J117" s="321"/>
      <c r="K117" s="84"/>
      <c r="L117" s="322"/>
      <c r="M117" s="94"/>
    </row>
    <row r="118" spans="1:13" s="330" customFormat="1">
      <c r="A118" s="95"/>
      <c r="B118" s="93"/>
      <c r="C118" s="314"/>
      <c r="D118" s="314"/>
      <c r="E118" s="321"/>
      <c r="F118" s="321"/>
      <c r="G118" s="321"/>
      <c r="H118" s="321"/>
      <c r="I118" s="321"/>
      <c r="J118" s="321"/>
      <c r="K118" s="84"/>
      <c r="L118" s="322"/>
      <c r="M118" s="94"/>
    </row>
    <row r="119" spans="1:13" s="330" customFormat="1">
      <c r="A119" s="95"/>
      <c r="B119" s="93"/>
      <c r="C119" s="314"/>
      <c r="D119" s="314"/>
      <c r="E119" s="321"/>
      <c r="F119" s="321"/>
      <c r="G119" s="321"/>
      <c r="H119" s="321"/>
      <c r="I119" s="321"/>
      <c r="J119" s="321"/>
      <c r="K119" s="84"/>
      <c r="L119" s="322"/>
      <c r="M119" s="94"/>
    </row>
    <row r="120" spans="1:13" s="330" customFormat="1">
      <c r="A120" s="95"/>
      <c r="B120" s="93"/>
      <c r="C120" s="314"/>
      <c r="D120" s="314"/>
      <c r="E120" s="321"/>
      <c r="F120" s="321"/>
      <c r="G120" s="321"/>
      <c r="H120" s="321"/>
      <c r="I120" s="321"/>
      <c r="J120" s="321"/>
      <c r="K120" s="84"/>
      <c r="L120" s="322"/>
      <c r="M120" s="94"/>
    </row>
    <row r="121" spans="1:13" s="330" customFormat="1">
      <c r="A121" s="95"/>
      <c r="B121" s="93"/>
      <c r="C121" s="314"/>
      <c r="D121" s="314"/>
      <c r="E121" s="321"/>
      <c r="F121" s="321"/>
      <c r="G121" s="321"/>
      <c r="H121" s="321"/>
      <c r="I121" s="321"/>
      <c r="J121" s="321"/>
      <c r="K121" s="84"/>
      <c r="L121" s="322"/>
      <c r="M121" s="94"/>
    </row>
    <row r="122" spans="1:13">
      <c r="C122" s="314"/>
      <c r="D122" s="314"/>
      <c r="E122" s="321"/>
      <c r="F122" s="321"/>
      <c r="G122" s="321"/>
      <c r="H122" s="321"/>
      <c r="I122" s="321"/>
      <c r="J122" s="321"/>
    </row>
    <row r="123" spans="1:13">
      <c r="C123" s="314"/>
      <c r="D123" s="314"/>
      <c r="E123" s="321"/>
      <c r="F123" s="321"/>
      <c r="G123" s="321"/>
      <c r="H123" s="321"/>
      <c r="I123" s="321"/>
      <c r="J123" s="321"/>
    </row>
    <row r="124" spans="1:13">
      <c r="C124" s="314"/>
      <c r="D124" s="314"/>
      <c r="E124" s="321"/>
      <c r="F124" s="321"/>
      <c r="G124" s="321"/>
      <c r="H124" s="321"/>
      <c r="I124" s="321"/>
      <c r="J124" s="321"/>
    </row>
    <row r="125" spans="1:13">
      <c r="C125" s="314"/>
      <c r="D125" s="314"/>
      <c r="E125" s="321"/>
      <c r="F125" s="321"/>
      <c r="G125" s="321"/>
      <c r="H125" s="321"/>
      <c r="I125" s="321"/>
      <c r="J125" s="321"/>
    </row>
    <row r="126" spans="1:13">
      <c r="C126" s="314"/>
      <c r="D126" s="314"/>
      <c r="E126" s="321"/>
      <c r="F126" s="321"/>
      <c r="G126" s="321"/>
      <c r="H126" s="321"/>
      <c r="I126" s="321"/>
      <c r="J126" s="321"/>
    </row>
    <row r="127" spans="1:13">
      <c r="C127" s="314"/>
      <c r="D127" s="314"/>
      <c r="E127" s="321"/>
      <c r="F127" s="321"/>
      <c r="G127" s="321"/>
      <c r="H127" s="321"/>
      <c r="I127" s="321"/>
      <c r="J127" s="321"/>
    </row>
    <row r="128" spans="1:13">
      <c r="C128" s="314"/>
      <c r="D128" s="314"/>
      <c r="E128" s="321"/>
      <c r="F128" s="321"/>
      <c r="G128" s="321"/>
      <c r="H128" s="321"/>
      <c r="I128" s="321"/>
      <c r="J128" s="321"/>
    </row>
    <row r="129" spans="3:10">
      <c r="C129" s="314"/>
      <c r="D129" s="314"/>
      <c r="E129" s="321"/>
      <c r="F129" s="321"/>
      <c r="G129" s="321"/>
      <c r="H129" s="321"/>
      <c r="I129" s="321"/>
      <c r="J129" s="321"/>
    </row>
    <row r="130" spans="3:10">
      <c r="C130" s="314"/>
      <c r="D130" s="314"/>
      <c r="E130" s="321"/>
      <c r="F130" s="321"/>
      <c r="G130" s="321"/>
      <c r="H130" s="321"/>
      <c r="I130" s="321"/>
      <c r="J130" s="321"/>
    </row>
    <row r="131" spans="3:10">
      <c r="C131" s="314"/>
      <c r="D131" s="314"/>
      <c r="E131" s="321"/>
      <c r="F131" s="321"/>
      <c r="G131" s="321"/>
      <c r="H131" s="321"/>
      <c r="I131" s="321"/>
      <c r="J131" s="321"/>
    </row>
    <row r="132" spans="3:10">
      <c r="C132" s="314"/>
      <c r="D132" s="314"/>
      <c r="E132" s="321"/>
      <c r="F132" s="321"/>
      <c r="G132" s="321"/>
      <c r="H132" s="321"/>
      <c r="I132" s="321"/>
      <c r="J132" s="321"/>
    </row>
    <row r="133" spans="3:10">
      <c r="C133" s="314"/>
      <c r="D133" s="314"/>
      <c r="E133" s="321"/>
      <c r="F133" s="321"/>
      <c r="G133" s="321"/>
      <c r="H133" s="321"/>
      <c r="I133" s="321"/>
      <c r="J133" s="321"/>
    </row>
    <row r="134" spans="3:10">
      <c r="C134" s="314"/>
      <c r="D134" s="314"/>
      <c r="E134" s="321"/>
      <c r="F134" s="321"/>
      <c r="G134" s="321"/>
      <c r="H134" s="321"/>
      <c r="I134" s="321"/>
      <c r="J134" s="321"/>
    </row>
    <row r="135" spans="3:10">
      <c r="C135" s="314"/>
      <c r="D135" s="314"/>
      <c r="E135" s="321"/>
      <c r="F135" s="321"/>
      <c r="G135" s="321"/>
      <c r="H135" s="321"/>
      <c r="I135" s="321"/>
      <c r="J135" s="321"/>
    </row>
    <row r="136" spans="3:10">
      <c r="C136" s="314"/>
      <c r="D136" s="314"/>
      <c r="E136" s="321"/>
      <c r="F136" s="321"/>
      <c r="G136" s="321"/>
      <c r="H136" s="321"/>
      <c r="I136" s="321"/>
      <c r="J136" s="321"/>
    </row>
    <row r="137" spans="3:10">
      <c r="C137" s="314"/>
      <c r="D137" s="314"/>
      <c r="E137" s="321"/>
      <c r="F137" s="321"/>
      <c r="G137" s="321"/>
      <c r="H137" s="321"/>
      <c r="I137" s="321"/>
      <c r="J137" s="321"/>
    </row>
    <row r="138" spans="3:10">
      <c r="C138" s="314"/>
      <c r="D138" s="314"/>
      <c r="E138" s="321"/>
      <c r="F138" s="321"/>
      <c r="G138" s="321"/>
      <c r="H138" s="321"/>
      <c r="I138" s="321"/>
      <c r="J138" s="321"/>
    </row>
    <row r="139" spans="3:10">
      <c r="C139" s="314"/>
      <c r="D139" s="314"/>
      <c r="E139" s="321"/>
      <c r="F139" s="321"/>
      <c r="G139" s="321"/>
      <c r="H139" s="321"/>
      <c r="I139" s="321"/>
      <c r="J139" s="321"/>
    </row>
    <row r="140" spans="3:10">
      <c r="C140" s="314"/>
      <c r="D140" s="314"/>
      <c r="E140" s="321"/>
      <c r="F140" s="321"/>
      <c r="G140" s="321"/>
      <c r="H140" s="321"/>
      <c r="I140" s="321"/>
      <c r="J140" s="321"/>
    </row>
    <row r="141" spans="3:10">
      <c r="C141" s="314"/>
      <c r="D141" s="314"/>
      <c r="E141" s="321"/>
      <c r="F141" s="321"/>
      <c r="G141" s="321"/>
      <c r="H141" s="321"/>
      <c r="I141" s="321"/>
      <c r="J141" s="321"/>
    </row>
    <row r="142" spans="3:10">
      <c r="C142" s="314"/>
      <c r="D142" s="314"/>
      <c r="E142" s="321"/>
      <c r="F142" s="321"/>
      <c r="G142" s="321"/>
      <c r="H142" s="321"/>
      <c r="I142" s="321"/>
      <c r="J142" s="321"/>
    </row>
    <row r="143" spans="3:10">
      <c r="C143" s="314"/>
      <c r="D143" s="314"/>
      <c r="E143" s="321"/>
      <c r="F143" s="321"/>
      <c r="G143" s="321"/>
      <c r="H143" s="321"/>
      <c r="I143" s="321"/>
      <c r="J143" s="321"/>
    </row>
    <row r="144" spans="3:10">
      <c r="C144" s="314"/>
      <c r="D144" s="314"/>
      <c r="E144" s="321"/>
      <c r="F144" s="321"/>
      <c r="G144" s="321"/>
      <c r="H144" s="321"/>
      <c r="I144" s="321"/>
      <c r="J144" s="321"/>
    </row>
    <row r="145" spans="3:10">
      <c r="C145" s="314"/>
      <c r="D145" s="314"/>
      <c r="E145" s="321"/>
      <c r="F145" s="321"/>
      <c r="G145" s="321"/>
      <c r="H145" s="321"/>
      <c r="I145" s="321"/>
      <c r="J145" s="321"/>
    </row>
    <row r="146" spans="3:10">
      <c r="C146" s="314"/>
      <c r="D146" s="314"/>
      <c r="E146" s="321"/>
      <c r="F146" s="321"/>
      <c r="G146" s="321"/>
      <c r="H146" s="321"/>
      <c r="I146" s="321"/>
      <c r="J146" s="321"/>
    </row>
    <row r="147" spans="3:10">
      <c r="C147" s="314"/>
      <c r="D147" s="314"/>
      <c r="E147" s="321"/>
      <c r="F147" s="321"/>
      <c r="G147" s="321"/>
      <c r="H147" s="321"/>
      <c r="I147" s="321"/>
      <c r="J147" s="321"/>
    </row>
    <row r="148" spans="3:10">
      <c r="C148" s="314"/>
      <c r="D148" s="314"/>
      <c r="E148" s="321"/>
      <c r="F148" s="321"/>
      <c r="G148" s="321"/>
      <c r="H148" s="321"/>
      <c r="I148" s="321"/>
      <c r="J148" s="321"/>
    </row>
    <row r="149" spans="3:10">
      <c r="C149" s="314"/>
      <c r="D149" s="314"/>
      <c r="E149" s="321"/>
      <c r="F149" s="321"/>
      <c r="G149" s="321"/>
      <c r="H149" s="321"/>
      <c r="I149" s="321"/>
      <c r="J149" s="321"/>
    </row>
    <row r="150" spans="3:10">
      <c r="C150" s="314"/>
      <c r="D150" s="314"/>
      <c r="E150" s="321"/>
      <c r="F150" s="321"/>
      <c r="G150" s="321"/>
      <c r="H150" s="321"/>
      <c r="I150" s="321"/>
      <c r="J150" s="321"/>
    </row>
    <row r="151" spans="3:10">
      <c r="C151" s="314"/>
      <c r="D151" s="314"/>
      <c r="E151" s="321"/>
      <c r="F151" s="321"/>
      <c r="G151" s="321"/>
      <c r="H151" s="321"/>
      <c r="I151" s="321"/>
      <c r="J151" s="321"/>
    </row>
    <row r="152" spans="3:10">
      <c r="C152" s="314"/>
      <c r="D152" s="314"/>
      <c r="E152" s="321"/>
      <c r="F152" s="321"/>
      <c r="G152" s="321"/>
      <c r="H152" s="321"/>
      <c r="I152" s="321"/>
      <c r="J152" s="321"/>
    </row>
    <row r="153" spans="3:10">
      <c r="C153" s="314"/>
      <c r="D153" s="314"/>
      <c r="E153" s="321"/>
      <c r="F153" s="321"/>
      <c r="G153" s="321"/>
      <c r="H153" s="321"/>
      <c r="I153" s="321"/>
      <c r="J153" s="321"/>
    </row>
    <row r="154" spans="3:10">
      <c r="C154" s="314"/>
      <c r="D154" s="314"/>
      <c r="E154" s="321"/>
      <c r="F154" s="321"/>
      <c r="G154" s="321"/>
      <c r="H154" s="321"/>
      <c r="I154" s="321"/>
      <c r="J154" s="321"/>
    </row>
    <row r="155" spans="3:10">
      <c r="C155" s="314"/>
      <c r="D155" s="314"/>
      <c r="E155" s="321"/>
      <c r="F155" s="321"/>
      <c r="G155" s="321"/>
      <c r="H155" s="321"/>
      <c r="I155" s="321"/>
      <c r="J155" s="321"/>
    </row>
    <row r="156" spans="3:10">
      <c r="C156" s="314"/>
      <c r="D156" s="314"/>
      <c r="E156" s="321"/>
      <c r="F156" s="321"/>
      <c r="G156" s="321"/>
      <c r="H156" s="321"/>
      <c r="I156" s="321"/>
      <c r="J156" s="321"/>
    </row>
    <row r="157" spans="3:10">
      <c r="C157" s="314"/>
      <c r="D157" s="314"/>
      <c r="E157" s="321"/>
      <c r="F157" s="321"/>
      <c r="G157" s="321"/>
      <c r="H157" s="321"/>
      <c r="I157" s="321"/>
      <c r="J157" s="321"/>
    </row>
    <row r="158" spans="3:10">
      <c r="C158" s="314"/>
      <c r="D158" s="314"/>
      <c r="E158" s="321"/>
      <c r="F158" s="321"/>
      <c r="G158" s="321"/>
      <c r="H158" s="321"/>
      <c r="I158" s="321"/>
      <c r="J158" s="321"/>
    </row>
    <row r="159" spans="3:10">
      <c r="C159" s="314"/>
      <c r="D159" s="314"/>
      <c r="E159" s="321"/>
      <c r="F159" s="321"/>
      <c r="G159" s="321"/>
      <c r="H159" s="321"/>
      <c r="I159" s="321"/>
      <c r="J159" s="321"/>
    </row>
    <row r="160" spans="3:10">
      <c r="C160" s="314"/>
      <c r="D160" s="314"/>
      <c r="E160" s="321"/>
      <c r="F160" s="321"/>
      <c r="G160" s="321"/>
      <c r="H160" s="321"/>
      <c r="I160" s="321"/>
      <c r="J160" s="321"/>
    </row>
    <row r="161" spans="3:10">
      <c r="C161" s="314"/>
      <c r="D161" s="314"/>
      <c r="E161" s="321"/>
      <c r="F161" s="321"/>
      <c r="G161" s="321"/>
      <c r="H161" s="321"/>
      <c r="I161" s="321"/>
      <c r="J161" s="321"/>
    </row>
    <row r="162" spans="3:10">
      <c r="C162" s="314"/>
      <c r="D162" s="314"/>
      <c r="E162" s="321"/>
      <c r="F162" s="321"/>
      <c r="G162" s="321"/>
      <c r="H162" s="321"/>
      <c r="I162" s="321"/>
      <c r="J162" s="321"/>
    </row>
    <row r="163" spans="3:10">
      <c r="C163" s="314"/>
      <c r="D163" s="314"/>
      <c r="E163" s="321"/>
      <c r="F163" s="321"/>
      <c r="G163" s="321"/>
      <c r="H163" s="321"/>
      <c r="I163" s="321"/>
      <c r="J163" s="321"/>
    </row>
    <row r="164" spans="3:10">
      <c r="C164" s="314"/>
      <c r="D164" s="314"/>
      <c r="E164" s="321"/>
      <c r="F164" s="321"/>
      <c r="G164" s="321"/>
      <c r="H164" s="321"/>
      <c r="I164" s="321"/>
      <c r="J164" s="321"/>
    </row>
    <row r="165" spans="3:10">
      <c r="C165" s="314"/>
      <c r="D165" s="314"/>
      <c r="E165" s="321"/>
      <c r="F165" s="321"/>
      <c r="G165" s="321"/>
      <c r="H165" s="321"/>
      <c r="I165" s="321"/>
      <c r="J165" s="321"/>
    </row>
    <row r="166" spans="3:10">
      <c r="C166" s="314"/>
      <c r="D166" s="314"/>
      <c r="E166" s="321"/>
      <c r="F166" s="321"/>
      <c r="G166" s="321"/>
      <c r="H166" s="321"/>
      <c r="I166" s="321"/>
      <c r="J166" s="321"/>
    </row>
    <row r="167" spans="3:10">
      <c r="C167" s="314"/>
      <c r="D167" s="314"/>
      <c r="E167" s="321"/>
      <c r="F167" s="321"/>
      <c r="G167" s="321"/>
      <c r="H167" s="321"/>
      <c r="I167" s="321"/>
      <c r="J167" s="321"/>
    </row>
    <row r="168" spans="3:10">
      <c r="C168" s="314"/>
      <c r="D168" s="314"/>
      <c r="E168" s="321"/>
      <c r="F168" s="321"/>
      <c r="G168" s="321"/>
      <c r="H168" s="321"/>
      <c r="I168" s="321"/>
      <c r="J168" s="321"/>
    </row>
    <row r="169" spans="3:10">
      <c r="C169" s="314"/>
      <c r="D169" s="314"/>
      <c r="E169" s="321"/>
      <c r="F169" s="321"/>
      <c r="G169" s="321"/>
      <c r="H169" s="321"/>
      <c r="I169" s="321"/>
      <c r="J169" s="321"/>
    </row>
    <row r="170" spans="3:10">
      <c r="C170" s="314"/>
      <c r="D170" s="314"/>
      <c r="E170" s="321"/>
      <c r="F170" s="321"/>
      <c r="G170" s="321"/>
      <c r="H170" s="321"/>
      <c r="I170" s="321"/>
      <c r="J170" s="321"/>
    </row>
    <row r="171" spans="3:10">
      <c r="C171" s="314"/>
      <c r="D171" s="314"/>
      <c r="E171" s="321"/>
      <c r="F171" s="321"/>
      <c r="G171" s="321"/>
      <c r="H171" s="321"/>
      <c r="I171" s="321"/>
      <c r="J171" s="321"/>
    </row>
    <row r="172" spans="3:10">
      <c r="C172" s="314"/>
      <c r="D172" s="314"/>
      <c r="E172" s="321"/>
      <c r="F172" s="321"/>
      <c r="G172" s="321"/>
      <c r="H172" s="321"/>
      <c r="I172" s="321"/>
      <c r="J172" s="321"/>
    </row>
    <row r="173" spans="3:10">
      <c r="C173" s="314"/>
      <c r="D173" s="314"/>
      <c r="E173" s="321"/>
      <c r="F173" s="321"/>
      <c r="G173" s="321"/>
      <c r="H173" s="321"/>
      <c r="I173" s="321"/>
      <c r="J173" s="321"/>
    </row>
    <row r="174" spans="3:10">
      <c r="C174" s="314"/>
      <c r="D174" s="314"/>
      <c r="E174" s="321"/>
      <c r="F174" s="321"/>
      <c r="G174" s="321"/>
      <c r="H174" s="321"/>
      <c r="I174" s="321"/>
      <c r="J174" s="321"/>
    </row>
    <row r="175" spans="3:10">
      <c r="C175" s="314"/>
      <c r="D175" s="314"/>
      <c r="E175" s="321"/>
      <c r="F175" s="321"/>
      <c r="G175" s="321"/>
      <c r="H175" s="321"/>
      <c r="I175" s="321"/>
      <c r="J175" s="321"/>
    </row>
    <row r="176" spans="3:10">
      <c r="C176" s="314"/>
      <c r="D176" s="314"/>
      <c r="E176" s="321"/>
      <c r="F176" s="321"/>
      <c r="G176" s="321"/>
      <c r="H176" s="321"/>
      <c r="I176" s="321"/>
      <c r="J176" s="321"/>
    </row>
    <row r="177" spans="3:10">
      <c r="C177" s="314"/>
      <c r="D177" s="314"/>
      <c r="E177" s="321"/>
      <c r="F177" s="321"/>
      <c r="G177" s="321"/>
      <c r="H177" s="321"/>
      <c r="I177" s="321"/>
      <c r="J177" s="321"/>
    </row>
    <row r="178" spans="3:10">
      <c r="C178" s="314"/>
      <c r="D178" s="314"/>
      <c r="E178" s="321"/>
      <c r="F178" s="321"/>
      <c r="G178" s="321"/>
      <c r="H178" s="321"/>
      <c r="I178" s="321"/>
      <c r="J178" s="321"/>
    </row>
    <row r="179" spans="3:10">
      <c r="C179" s="314"/>
      <c r="D179" s="314"/>
      <c r="E179" s="321"/>
      <c r="F179" s="321"/>
      <c r="G179" s="321"/>
      <c r="H179" s="321"/>
      <c r="I179" s="321"/>
      <c r="J179" s="321"/>
    </row>
    <row r="180" spans="3:10">
      <c r="C180" s="314"/>
      <c r="D180" s="314"/>
      <c r="E180" s="321"/>
      <c r="F180" s="321"/>
      <c r="G180" s="321"/>
      <c r="H180" s="321"/>
      <c r="I180" s="321"/>
      <c r="J180" s="321"/>
    </row>
    <row r="181" spans="3:10">
      <c r="C181" s="314"/>
      <c r="D181" s="314"/>
      <c r="E181" s="321"/>
      <c r="F181" s="321"/>
      <c r="G181" s="321"/>
      <c r="H181" s="321"/>
      <c r="I181" s="321"/>
      <c r="J181" s="321"/>
    </row>
    <row r="182" spans="3:10">
      <c r="C182" s="314"/>
      <c r="D182" s="314"/>
      <c r="E182" s="321"/>
      <c r="F182" s="321"/>
      <c r="G182" s="321"/>
      <c r="H182" s="321"/>
      <c r="I182" s="321"/>
      <c r="J182" s="321"/>
    </row>
    <row r="183" spans="3:10">
      <c r="C183" s="314"/>
      <c r="D183" s="314"/>
      <c r="E183" s="321"/>
      <c r="F183" s="321"/>
      <c r="G183" s="321"/>
      <c r="H183" s="321"/>
      <c r="I183" s="321"/>
      <c r="J183" s="321"/>
    </row>
    <row r="184" spans="3:10">
      <c r="C184" s="314"/>
      <c r="D184" s="314"/>
      <c r="E184" s="321"/>
      <c r="F184" s="321"/>
      <c r="G184" s="321"/>
      <c r="H184" s="321"/>
      <c r="I184" s="321"/>
      <c r="J184" s="321"/>
    </row>
    <row r="185" spans="3:10">
      <c r="C185" s="314"/>
      <c r="D185" s="314"/>
      <c r="E185" s="321"/>
      <c r="F185" s="321"/>
      <c r="G185" s="321"/>
      <c r="H185" s="321"/>
      <c r="I185" s="321"/>
      <c r="J185" s="321"/>
    </row>
    <row r="186" spans="3:10">
      <c r="C186" s="314"/>
      <c r="D186" s="314"/>
      <c r="E186" s="321"/>
      <c r="F186" s="321"/>
      <c r="G186" s="321"/>
      <c r="H186" s="321"/>
      <c r="I186" s="321"/>
      <c r="J186" s="321"/>
    </row>
    <row r="187" spans="3:10">
      <c r="C187" s="314"/>
      <c r="D187" s="314"/>
      <c r="E187" s="321"/>
      <c r="F187" s="321"/>
      <c r="G187" s="321"/>
      <c r="H187" s="321"/>
      <c r="I187" s="321"/>
      <c r="J187" s="321"/>
    </row>
    <row r="188" spans="3:10">
      <c r="C188" s="314"/>
      <c r="D188" s="314"/>
      <c r="E188" s="321"/>
      <c r="F188" s="321"/>
      <c r="G188" s="321"/>
      <c r="H188" s="321"/>
      <c r="I188" s="321"/>
      <c r="J188" s="321"/>
    </row>
    <row r="189" spans="3:10">
      <c r="C189" s="314"/>
      <c r="D189" s="314"/>
      <c r="E189" s="321"/>
      <c r="F189" s="321"/>
      <c r="G189" s="321"/>
      <c r="H189" s="321"/>
      <c r="I189" s="321"/>
      <c r="J189" s="321"/>
    </row>
    <row r="190" spans="3:10">
      <c r="C190" s="314"/>
      <c r="D190" s="314"/>
      <c r="E190" s="321"/>
      <c r="F190" s="321"/>
      <c r="G190" s="321"/>
      <c r="H190" s="321"/>
      <c r="I190" s="321"/>
      <c r="J190" s="321"/>
    </row>
    <row r="191" spans="3:10">
      <c r="C191" s="314"/>
      <c r="D191" s="314"/>
      <c r="E191" s="321"/>
      <c r="F191" s="321"/>
      <c r="G191" s="321"/>
      <c r="H191" s="321"/>
      <c r="I191" s="321"/>
      <c r="J191" s="321"/>
    </row>
    <row r="192" spans="3:10">
      <c r="C192" s="314"/>
      <c r="D192" s="314"/>
      <c r="E192" s="321"/>
      <c r="F192" s="321"/>
      <c r="G192" s="321"/>
      <c r="H192" s="321"/>
      <c r="I192" s="321"/>
      <c r="J192" s="321"/>
    </row>
    <row r="193" spans="3:10">
      <c r="C193" s="314"/>
      <c r="D193" s="314"/>
      <c r="E193" s="321"/>
      <c r="F193" s="321"/>
      <c r="G193" s="321"/>
      <c r="H193" s="321"/>
      <c r="I193" s="321"/>
      <c r="J193" s="321"/>
    </row>
    <row r="194" spans="3:10">
      <c r="C194" s="314"/>
      <c r="D194" s="314"/>
      <c r="E194" s="321"/>
      <c r="F194" s="321"/>
      <c r="G194" s="321"/>
      <c r="H194" s="321"/>
      <c r="I194" s="321"/>
      <c r="J194" s="321"/>
    </row>
    <row r="195" spans="3:10">
      <c r="C195" s="314"/>
      <c r="D195" s="314"/>
      <c r="E195" s="321"/>
      <c r="F195" s="321"/>
      <c r="G195" s="321"/>
      <c r="H195" s="321"/>
      <c r="I195" s="321"/>
      <c r="J195" s="321"/>
    </row>
    <row r="196" spans="3:10">
      <c r="C196" s="314"/>
      <c r="D196" s="314"/>
      <c r="E196" s="321"/>
      <c r="F196" s="321"/>
      <c r="G196" s="321"/>
      <c r="H196" s="321"/>
      <c r="I196" s="321"/>
      <c r="J196" s="321"/>
    </row>
    <row r="197" spans="3:10">
      <c r="C197" s="314"/>
      <c r="D197" s="314"/>
      <c r="E197" s="321"/>
      <c r="F197" s="321"/>
      <c r="G197" s="321"/>
      <c r="H197" s="321"/>
      <c r="I197" s="321"/>
      <c r="J197" s="321"/>
    </row>
    <row r="198" spans="3:10">
      <c r="C198" s="314"/>
      <c r="D198" s="314"/>
      <c r="E198" s="321"/>
      <c r="F198" s="321"/>
      <c r="G198" s="321"/>
      <c r="H198" s="321"/>
      <c r="I198" s="321"/>
      <c r="J198" s="321"/>
    </row>
    <row r="199" spans="3:10">
      <c r="C199" s="314"/>
      <c r="D199" s="314"/>
      <c r="E199" s="321"/>
      <c r="F199" s="321"/>
      <c r="G199" s="321"/>
      <c r="H199" s="321"/>
      <c r="I199" s="321"/>
      <c r="J199" s="321"/>
    </row>
    <row r="200" spans="3:10">
      <c r="C200" s="314"/>
      <c r="D200" s="314"/>
      <c r="E200" s="321"/>
      <c r="F200" s="321"/>
      <c r="G200" s="321"/>
      <c r="H200" s="321"/>
      <c r="I200" s="321"/>
      <c r="J200" s="321"/>
    </row>
    <row r="201" spans="3:10">
      <c r="C201" s="314"/>
      <c r="D201" s="314"/>
      <c r="E201" s="321"/>
      <c r="F201" s="321"/>
      <c r="G201" s="321"/>
      <c r="H201" s="321"/>
      <c r="I201" s="321"/>
      <c r="J201" s="321"/>
    </row>
    <row r="202" spans="3:10">
      <c r="C202" s="314"/>
      <c r="D202" s="314"/>
      <c r="E202" s="321"/>
      <c r="F202" s="321"/>
      <c r="G202" s="321"/>
      <c r="H202" s="321"/>
      <c r="I202" s="321"/>
      <c r="J202" s="321"/>
    </row>
    <row r="203" spans="3:10">
      <c r="C203" s="314"/>
      <c r="D203" s="314"/>
      <c r="E203" s="321"/>
      <c r="F203" s="321"/>
      <c r="G203" s="321"/>
      <c r="H203" s="321"/>
      <c r="I203" s="321"/>
      <c r="J203" s="321"/>
    </row>
    <row r="204" spans="3:10">
      <c r="C204" s="314"/>
      <c r="D204" s="314"/>
      <c r="E204" s="321"/>
      <c r="F204" s="321"/>
      <c r="G204" s="321"/>
      <c r="H204" s="321"/>
      <c r="I204" s="321"/>
      <c r="J204" s="321"/>
    </row>
    <row r="205" spans="3:10">
      <c r="C205" s="314"/>
      <c r="D205" s="314"/>
      <c r="E205" s="321"/>
      <c r="F205" s="321"/>
      <c r="G205" s="321"/>
      <c r="H205" s="321"/>
      <c r="I205" s="321"/>
      <c r="J205" s="321"/>
    </row>
    <row r="206" spans="3:10">
      <c r="C206" s="314"/>
      <c r="D206" s="314"/>
      <c r="E206" s="321"/>
      <c r="F206" s="321"/>
      <c r="G206" s="321"/>
      <c r="H206" s="321"/>
      <c r="I206" s="321"/>
      <c r="J206" s="321"/>
    </row>
    <row r="207" spans="3:10">
      <c r="C207" s="314"/>
      <c r="D207" s="314"/>
      <c r="E207" s="321"/>
      <c r="F207" s="321"/>
      <c r="G207" s="321"/>
      <c r="H207" s="321"/>
      <c r="I207" s="321"/>
      <c r="J207" s="321"/>
    </row>
    <row r="208" spans="3:10">
      <c r="C208" s="314"/>
      <c r="D208" s="314"/>
      <c r="E208" s="321"/>
      <c r="F208" s="321"/>
      <c r="G208" s="321"/>
      <c r="H208" s="321"/>
      <c r="I208" s="321"/>
      <c r="J208" s="321"/>
    </row>
    <row r="209" spans="3:10">
      <c r="C209" s="314"/>
      <c r="D209" s="314"/>
      <c r="E209" s="321"/>
      <c r="F209" s="321"/>
      <c r="G209" s="321"/>
      <c r="H209" s="321"/>
      <c r="I209" s="321"/>
      <c r="J209" s="321"/>
    </row>
    <row r="210" spans="3:10">
      <c r="C210" s="314"/>
      <c r="D210" s="314"/>
      <c r="E210" s="321"/>
      <c r="F210" s="321"/>
      <c r="G210" s="321"/>
      <c r="H210" s="321"/>
      <c r="I210" s="321"/>
      <c r="J210" s="321"/>
    </row>
    <row r="211" spans="3:10">
      <c r="C211" s="314"/>
      <c r="D211" s="314"/>
      <c r="E211" s="321"/>
      <c r="F211" s="321"/>
      <c r="G211" s="321"/>
      <c r="H211" s="321"/>
      <c r="I211" s="321"/>
      <c r="J211" s="321"/>
    </row>
    <row r="212" spans="3:10">
      <c r="C212" s="314"/>
      <c r="D212" s="314"/>
      <c r="E212" s="321"/>
      <c r="F212" s="321"/>
      <c r="G212" s="321"/>
      <c r="H212" s="321"/>
      <c r="I212" s="321"/>
      <c r="J212" s="321"/>
    </row>
    <row r="213" spans="3:10">
      <c r="C213" s="314"/>
      <c r="D213" s="314"/>
      <c r="E213" s="321"/>
      <c r="F213" s="321"/>
      <c r="G213" s="321"/>
      <c r="H213" s="321"/>
      <c r="I213" s="321"/>
      <c r="J213" s="321"/>
    </row>
    <row r="214" spans="3:10">
      <c r="C214" s="314"/>
      <c r="D214" s="314"/>
      <c r="E214" s="321"/>
      <c r="F214" s="321"/>
      <c r="G214" s="321"/>
      <c r="H214" s="321"/>
      <c r="I214" s="321"/>
      <c r="J214" s="321"/>
    </row>
    <row r="215" spans="3:10">
      <c r="C215" s="314"/>
      <c r="D215" s="314"/>
      <c r="E215" s="321"/>
      <c r="F215" s="321"/>
      <c r="G215" s="321"/>
      <c r="H215" s="321"/>
      <c r="I215" s="321"/>
      <c r="J215" s="321"/>
    </row>
    <row r="216" spans="3:10">
      <c r="C216" s="314"/>
      <c r="D216" s="314"/>
      <c r="E216" s="321"/>
      <c r="F216" s="321"/>
      <c r="G216" s="321"/>
      <c r="H216" s="321"/>
      <c r="I216" s="321"/>
      <c r="J216" s="321"/>
    </row>
    <row r="217" spans="3:10">
      <c r="C217" s="314"/>
      <c r="D217" s="314"/>
      <c r="E217" s="321"/>
      <c r="F217" s="321"/>
      <c r="G217" s="321"/>
      <c r="H217" s="321"/>
      <c r="I217" s="321"/>
      <c r="J217" s="321"/>
    </row>
    <row r="218" spans="3:10">
      <c r="C218" s="314"/>
      <c r="D218" s="314"/>
      <c r="E218" s="321"/>
      <c r="F218" s="321"/>
      <c r="G218" s="321"/>
      <c r="H218" s="321"/>
      <c r="I218" s="321"/>
      <c r="J218" s="321"/>
    </row>
    <row r="219" spans="3:10">
      <c r="C219" s="314"/>
      <c r="D219" s="314"/>
      <c r="E219" s="321"/>
      <c r="F219" s="321"/>
      <c r="G219" s="321"/>
      <c r="H219" s="321"/>
      <c r="I219" s="321"/>
      <c r="J219" s="321"/>
    </row>
    <row r="220" spans="3:10">
      <c r="C220" s="314"/>
      <c r="D220" s="314"/>
      <c r="E220" s="321"/>
      <c r="F220" s="321"/>
      <c r="G220" s="321"/>
      <c r="H220" s="321"/>
      <c r="I220" s="321"/>
      <c r="J220" s="321"/>
    </row>
    <row r="221" spans="3:10">
      <c r="C221" s="314"/>
      <c r="D221" s="314"/>
      <c r="E221" s="321"/>
      <c r="F221" s="321"/>
      <c r="G221" s="321"/>
      <c r="H221" s="321"/>
      <c r="I221" s="321"/>
      <c r="J221" s="321"/>
    </row>
    <row r="222" spans="3:10">
      <c r="C222" s="314"/>
      <c r="D222" s="314"/>
      <c r="E222" s="321"/>
      <c r="F222" s="321"/>
      <c r="G222" s="321"/>
      <c r="H222" s="321"/>
      <c r="I222" s="321"/>
      <c r="J222" s="321"/>
    </row>
    <row r="223" spans="3:10">
      <c r="C223" s="314"/>
      <c r="D223" s="314"/>
      <c r="E223" s="321"/>
      <c r="F223" s="321"/>
      <c r="G223" s="321"/>
      <c r="H223" s="321"/>
      <c r="I223" s="321"/>
      <c r="J223" s="321"/>
    </row>
    <row r="224" spans="3:10">
      <c r="C224" s="314"/>
      <c r="D224" s="314"/>
      <c r="E224" s="321"/>
      <c r="F224" s="321"/>
      <c r="G224" s="321"/>
      <c r="H224" s="321"/>
      <c r="I224" s="321"/>
      <c r="J224" s="321"/>
    </row>
    <row r="225" spans="3:10">
      <c r="C225" s="314"/>
      <c r="D225" s="314"/>
      <c r="E225" s="321"/>
      <c r="F225" s="321"/>
      <c r="G225" s="321"/>
      <c r="H225" s="321"/>
      <c r="I225" s="321"/>
      <c r="J225" s="321"/>
    </row>
    <row r="226" spans="3:10">
      <c r="C226" s="314"/>
      <c r="D226" s="314"/>
      <c r="E226" s="321"/>
      <c r="F226" s="321"/>
      <c r="G226" s="321"/>
      <c r="H226" s="321"/>
      <c r="I226" s="321"/>
      <c r="J226" s="321"/>
    </row>
    <row r="227" spans="3:10">
      <c r="C227" s="314"/>
      <c r="D227" s="314"/>
      <c r="E227" s="321"/>
      <c r="F227" s="321"/>
      <c r="G227" s="321"/>
      <c r="H227" s="321"/>
      <c r="I227" s="321"/>
      <c r="J227" s="321"/>
    </row>
    <row r="228" spans="3:10">
      <c r="C228" s="314"/>
      <c r="D228" s="314"/>
      <c r="E228" s="321"/>
      <c r="F228" s="321"/>
      <c r="G228" s="321"/>
      <c r="H228" s="321"/>
      <c r="I228" s="321"/>
      <c r="J228" s="321"/>
    </row>
    <row r="229" spans="3:10">
      <c r="C229" s="314"/>
      <c r="D229" s="314"/>
      <c r="E229" s="321"/>
      <c r="F229" s="321"/>
      <c r="G229" s="321"/>
      <c r="H229" s="321"/>
      <c r="I229" s="321"/>
      <c r="J229" s="321"/>
    </row>
    <row r="230" spans="3:10">
      <c r="C230" s="314"/>
      <c r="D230" s="314"/>
      <c r="E230" s="321"/>
      <c r="F230" s="321"/>
      <c r="G230" s="321"/>
      <c r="H230" s="321"/>
      <c r="I230" s="321"/>
      <c r="J230" s="321"/>
    </row>
    <row r="231" spans="3:10">
      <c r="C231" s="314"/>
      <c r="D231" s="314"/>
      <c r="E231" s="321"/>
      <c r="F231" s="321"/>
      <c r="G231" s="321"/>
      <c r="H231" s="321"/>
      <c r="I231" s="321"/>
      <c r="J231" s="321"/>
    </row>
    <row r="232" spans="3:10">
      <c r="C232" s="314"/>
      <c r="D232" s="314"/>
      <c r="E232" s="321"/>
      <c r="F232" s="321"/>
      <c r="G232" s="321"/>
      <c r="H232" s="321"/>
      <c r="I232" s="321"/>
      <c r="J232" s="321"/>
    </row>
    <row r="233" spans="3:10">
      <c r="C233" s="314"/>
      <c r="D233" s="314"/>
      <c r="E233" s="321"/>
      <c r="F233" s="321"/>
      <c r="G233" s="321"/>
      <c r="H233" s="321"/>
      <c r="I233" s="321"/>
      <c r="J233" s="321"/>
    </row>
    <row r="234" spans="3:10">
      <c r="C234" s="314"/>
      <c r="D234" s="314"/>
      <c r="E234" s="321"/>
      <c r="F234" s="321"/>
      <c r="G234" s="321"/>
      <c r="H234" s="321"/>
      <c r="I234" s="321"/>
      <c r="J234" s="321"/>
    </row>
    <row r="235" spans="3:10">
      <c r="C235" s="314"/>
      <c r="D235" s="314"/>
      <c r="E235" s="321"/>
      <c r="F235" s="321"/>
      <c r="G235" s="321"/>
      <c r="H235" s="321"/>
      <c r="I235" s="321"/>
      <c r="J235" s="321"/>
    </row>
    <row r="236" spans="3:10">
      <c r="C236" s="314"/>
      <c r="D236" s="314"/>
      <c r="E236" s="321"/>
      <c r="F236" s="321"/>
      <c r="G236" s="321"/>
      <c r="H236" s="321"/>
      <c r="I236" s="321"/>
      <c r="J236" s="321"/>
    </row>
    <row r="237" spans="3:10">
      <c r="C237" s="314"/>
      <c r="D237" s="314"/>
      <c r="E237" s="321"/>
      <c r="F237" s="321"/>
      <c r="G237" s="321"/>
      <c r="H237" s="321"/>
      <c r="I237" s="321"/>
      <c r="J237" s="321"/>
    </row>
    <row r="238" spans="3:10">
      <c r="C238" s="314"/>
      <c r="D238" s="314"/>
      <c r="E238" s="321"/>
      <c r="F238" s="321"/>
      <c r="G238" s="321"/>
      <c r="H238" s="321"/>
      <c r="I238" s="321"/>
      <c r="J238" s="321"/>
    </row>
    <row r="239" spans="3:10">
      <c r="C239" s="314"/>
      <c r="D239" s="314"/>
      <c r="E239" s="321"/>
      <c r="F239" s="321"/>
      <c r="G239" s="321"/>
      <c r="H239" s="321"/>
      <c r="I239" s="321"/>
      <c r="J239" s="321"/>
    </row>
    <row r="240" spans="3:10">
      <c r="C240" s="314"/>
      <c r="D240" s="314"/>
      <c r="E240" s="321"/>
      <c r="F240" s="321"/>
      <c r="G240" s="321"/>
      <c r="H240" s="321"/>
      <c r="I240" s="321"/>
      <c r="J240" s="321"/>
    </row>
    <row r="241" spans="3:10">
      <c r="C241" s="314"/>
      <c r="D241" s="314"/>
      <c r="E241" s="321"/>
      <c r="F241" s="321"/>
      <c r="G241" s="321"/>
      <c r="H241" s="321"/>
      <c r="I241" s="321"/>
      <c r="J241" s="321"/>
    </row>
    <row r="242" spans="3:10">
      <c r="C242" s="314"/>
      <c r="D242" s="314"/>
      <c r="E242" s="321"/>
      <c r="F242" s="321"/>
      <c r="G242" s="321"/>
      <c r="H242" s="321"/>
      <c r="I242" s="321"/>
      <c r="J242" s="321"/>
    </row>
    <row r="243" spans="3:10">
      <c r="C243" s="314"/>
      <c r="D243" s="314"/>
      <c r="E243" s="321"/>
      <c r="F243" s="321"/>
      <c r="G243" s="321"/>
      <c r="H243" s="321"/>
      <c r="I243" s="321"/>
      <c r="J243" s="321"/>
    </row>
    <row r="244" spans="3:10">
      <c r="C244" s="314"/>
      <c r="D244" s="314"/>
      <c r="E244" s="321"/>
      <c r="F244" s="321"/>
      <c r="G244" s="321"/>
      <c r="H244" s="321"/>
      <c r="I244" s="321"/>
      <c r="J244" s="321"/>
    </row>
    <row r="245" spans="3:10">
      <c r="C245" s="314"/>
      <c r="D245" s="314"/>
      <c r="E245" s="321"/>
      <c r="F245" s="321"/>
      <c r="G245" s="321"/>
      <c r="H245" s="321"/>
      <c r="I245" s="321"/>
      <c r="J245" s="321"/>
    </row>
    <row r="246" spans="3:10">
      <c r="C246" s="314"/>
      <c r="D246" s="314"/>
      <c r="E246" s="321"/>
      <c r="F246" s="321"/>
      <c r="G246" s="321"/>
      <c r="H246" s="321"/>
      <c r="I246" s="321"/>
      <c r="J246" s="321"/>
    </row>
    <row r="247" spans="3:10">
      <c r="C247" s="314"/>
      <c r="D247" s="314"/>
      <c r="E247" s="321"/>
      <c r="F247" s="321"/>
      <c r="G247" s="321"/>
      <c r="H247" s="321"/>
      <c r="I247" s="321"/>
      <c r="J247" s="321"/>
    </row>
    <row r="248" spans="3:10">
      <c r="C248" s="314"/>
      <c r="D248" s="314"/>
      <c r="E248" s="321"/>
      <c r="F248" s="321"/>
      <c r="G248" s="321"/>
      <c r="H248" s="321"/>
      <c r="I248" s="321"/>
      <c r="J248" s="321"/>
    </row>
    <row r="249" spans="3:10">
      <c r="C249" s="314"/>
      <c r="D249" s="314"/>
      <c r="E249" s="321"/>
      <c r="F249" s="321"/>
      <c r="G249" s="321"/>
      <c r="H249" s="321"/>
      <c r="I249" s="321"/>
      <c r="J249" s="321"/>
    </row>
    <row r="250" spans="3:10">
      <c r="C250" s="314"/>
      <c r="D250" s="314"/>
      <c r="E250" s="321"/>
      <c r="F250" s="321"/>
      <c r="G250" s="321"/>
      <c r="H250" s="321"/>
      <c r="I250" s="321"/>
      <c r="J250" s="321"/>
    </row>
    <row r="251" spans="3:10">
      <c r="C251" s="314"/>
      <c r="D251" s="314"/>
      <c r="E251" s="321"/>
      <c r="F251" s="321"/>
      <c r="G251" s="321"/>
      <c r="H251" s="321"/>
      <c r="I251" s="321"/>
      <c r="J251" s="321"/>
    </row>
    <row r="252" spans="3:10">
      <c r="C252" s="314"/>
      <c r="D252" s="314"/>
      <c r="E252" s="321"/>
      <c r="F252" s="321"/>
      <c r="G252" s="321"/>
      <c r="H252" s="321"/>
      <c r="I252" s="321"/>
      <c r="J252" s="321"/>
    </row>
    <row r="253" spans="3:10">
      <c r="C253" s="314"/>
      <c r="D253" s="314"/>
      <c r="E253" s="321"/>
      <c r="F253" s="321"/>
      <c r="G253" s="321"/>
      <c r="H253" s="321"/>
      <c r="I253" s="321"/>
      <c r="J253" s="321"/>
    </row>
    <row r="254" spans="3:10">
      <c r="C254" s="314"/>
      <c r="D254" s="314"/>
      <c r="E254" s="321"/>
      <c r="F254" s="321"/>
      <c r="G254" s="321"/>
      <c r="H254" s="321"/>
      <c r="I254" s="321"/>
      <c r="J254" s="321"/>
    </row>
    <row r="255" spans="3:10">
      <c r="C255" s="314"/>
      <c r="D255" s="314"/>
      <c r="E255" s="321"/>
      <c r="F255" s="321"/>
      <c r="G255" s="321"/>
      <c r="H255" s="321"/>
      <c r="I255" s="321"/>
      <c r="J255" s="321"/>
    </row>
    <row r="256" spans="3:10">
      <c r="C256" s="314"/>
      <c r="D256" s="314"/>
      <c r="E256" s="321"/>
      <c r="F256" s="321"/>
      <c r="G256" s="321"/>
      <c r="H256" s="321"/>
      <c r="I256" s="321"/>
      <c r="J256" s="321"/>
    </row>
    <row r="257" spans="3:10">
      <c r="C257" s="314"/>
      <c r="D257" s="314"/>
      <c r="E257" s="321"/>
      <c r="F257" s="321"/>
      <c r="G257" s="321"/>
      <c r="H257" s="321"/>
      <c r="I257" s="321"/>
      <c r="J257" s="321"/>
    </row>
    <row r="258" spans="3:10">
      <c r="C258" s="314"/>
      <c r="D258" s="314"/>
      <c r="E258" s="321"/>
      <c r="F258" s="321"/>
      <c r="G258" s="321"/>
      <c r="H258" s="321"/>
      <c r="I258" s="321"/>
      <c r="J258" s="321"/>
    </row>
    <row r="259" spans="3:10">
      <c r="C259" s="314"/>
      <c r="D259" s="314"/>
      <c r="E259" s="321"/>
      <c r="F259" s="321"/>
      <c r="G259" s="321"/>
      <c r="H259" s="321"/>
      <c r="I259" s="321"/>
      <c r="J259" s="321"/>
    </row>
    <row r="260" spans="3:10">
      <c r="C260" s="314"/>
      <c r="D260" s="314"/>
      <c r="E260" s="321"/>
      <c r="F260" s="321"/>
      <c r="G260" s="321"/>
      <c r="H260" s="321"/>
      <c r="I260" s="321"/>
      <c r="J260" s="321"/>
    </row>
    <row r="261" spans="3:10">
      <c r="C261" s="314"/>
      <c r="D261" s="314"/>
      <c r="E261" s="321"/>
      <c r="F261" s="321"/>
      <c r="G261" s="321"/>
      <c r="H261" s="321"/>
      <c r="I261" s="321"/>
      <c r="J261" s="321"/>
    </row>
    <row r="262" spans="3:10">
      <c r="C262" s="314"/>
      <c r="D262" s="314"/>
      <c r="E262" s="321"/>
      <c r="F262" s="321"/>
      <c r="G262" s="321"/>
      <c r="H262" s="321"/>
      <c r="I262" s="321"/>
      <c r="J262" s="321"/>
    </row>
    <row r="263" spans="3:10">
      <c r="C263" s="314"/>
      <c r="D263" s="314"/>
      <c r="E263" s="321"/>
      <c r="F263" s="321"/>
      <c r="G263" s="321"/>
      <c r="H263" s="321"/>
      <c r="I263" s="321"/>
      <c r="J263" s="321"/>
    </row>
    <row r="264" spans="3:10">
      <c r="C264" s="314"/>
      <c r="D264" s="314"/>
      <c r="E264" s="321"/>
      <c r="F264" s="321"/>
      <c r="G264" s="321"/>
      <c r="H264" s="321"/>
      <c r="I264" s="321"/>
      <c r="J264" s="321"/>
    </row>
    <row r="265" spans="3:10">
      <c r="C265" s="314"/>
      <c r="D265" s="314"/>
      <c r="E265" s="321"/>
      <c r="F265" s="321"/>
      <c r="G265" s="321"/>
      <c r="H265" s="321"/>
      <c r="I265" s="321"/>
      <c r="J265" s="321"/>
    </row>
    <row r="266" spans="3:10">
      <c r="C266" s="314"/>
      <c r="D266" s="314"/>
      <c r="E266" s="321"/>
      <c r="F266" s="321"/>
      <c r="G266" s="321"/>
      <c r="H266" s="321"/>
      <c r="I266" s="321"/>
      <c r="J266" s="321"/>
    </row>
    <row r="267" spans="3:10">
      <c r="C267" s="314"/>
      <c r="D267" s="314"/>
      <c r="E267" s="321"/>
      <c r="F267" s="321"/>
      <c r="G267" s="321"/>
      <c r="H267" s="321"/>
      <c r="I267" s="321"/>
      <c r="J267" s="321"/>
    </row>
    <row r="268" spans="3:10">
      <c r="C268" s="314"/>
      <c r="D268" s="314"/>
      <c r="E268" s="321"/>
      <c r="F268" s="321"/>
      <c r="G268" s="321"/>
      <c r="H268" s="321"/>
      <c r="I268" s="321"/>
      <c r="J268" s="321"/>
    </row>
    <row r="269" spans="3:10">
      <c r="C269" s="314"/>
      <c r="D269" s="314"/>
      <c r="E269" s="321"/>
      <c r="F269" s="321"/>
      <c r="G269" s="321"/>
      <c r="H269" s="321"/>
      <c r="I269" s="321"/>
      <c r="J269" s="321"/>
    </row>
    <row r="270" spans="3:10">
      <c r="C270" s="314"/>
      <c r="D270" s="314"/>
      <c r="E270" s="321"/>
      <c r="F270" s="321"/>
      <c r="G270" s="321"/>
      <c r="H270" s="321"/>
      <c r="I270" s="321"/>
      <c r="J270" s="321"/>
    </row>
    <row r="271" spans="3:10">
      <c r="C271" s="314"/>
      <c r="D271" s="314"/>
      <c r="E271" s="321"/>
      <c r="F271" s="321"/>
      <c r="G271" s="321"/>
      <c r="H271" s="321"/>
      <c r="I271" s="321"/>
      <c r="J271" s="321"/>
    </row>
    <row r="272" spans="3:10">
      <c r="C272" s="314"/>
      <c r="D272" s="314"/>
      <c r="E272" s="321"/>
      <c r="F272" s="321"/>
      <c r="G272" s="321"/>
      <c r="H272" s="321"/>
      <c r="I272" s="321"/>
      <c r="J272" s="321"/>
    </row>
    <row r="273" spans="3:10">
      <c r="C273" s="314"/>
      <c r="D273" s="314"/>
      <c r="E273" s="321"/>
      <c r="F273" s="321"/>
      <c r="G273" s="321"/>
      <c r="H273" s="321"/>
      <c r="I273" s="321"/>
      <c r="J273" s="321"/>
    </row>
    <row r="274" spans="3:10">
      <c r="C274" s="314"/>
      <c r="D274" s="314"/>
      <c r="E274" s="321"/>
      <c r="F274" s="321"/>
      <c r="G274" s="321"/>
      <c r="H274" s="321"/>
      <c r="I274" s="321"/>
      <c r="J274" s="321"/>
    </row>
    <row r="275" spans="3:10">
      <c r="C275" s="314"/>
      <c r="D275" s="314"/>
      <c r="E275" s="321"/>
      <c r="F275" s="321"/>
      <c r="G275" s="321"/>
      <c r="H275" s="321"/>
      <c r="I275" s="321"/>
      <c r="J275" s="321"/>
    </row>
    <row r="276" spans="3:10">
      <c r="C276" s="314"/>
      <c r="D276" s="314"/>
      <c r="E276" s="321"/>
      <c r="F276" s="321"/>
      <c r="G276" s="321"/>
      <c r="H276" s="321"/>
      <c r="I276" s="321"/>
      <c r="J276" s="321"/>
    </row>
    <row r="277" spans="3:10">
      <c r="C277" s="314"/>
      <c r="D277" s="314"/>
      <c r="E277" s="321"/>
      <c r="F277" s="321"/>
      <c r="G277" s="321"/>
      <c r="H277" s="321"/>
      <c r="I277" s="321"/>
      <c r="J277" s="321"/>
    </row>
    <row r="278" spans="3:10">
      <c r="C278" s="314"/>
      <c r="D278" s="314"/>
      <c r="E278" s="321"/>
      <c r="F278" s="321"/>
      <c r="G278" s="321"/>
      <c r="H278" s="321"/>
      <c r="I278" s="321"/>
      <c r="J278" s="321"/>
    </row>
    <row r="279" spans="3:10">
      <c r="C279" s="314"/>
      <c r="D279" s="314"/>
      <c r="E279" s="321"/>
      <c r="F279" s="321"/>
      <c r="G279" s="321"/>
      <c r="H279" s="321"/>
      <c r="I279" s="321"/>
      <c r="J279" s="321"/>
    </row>
    <row r="280" spans="3:10">
      <c r="C280" s="314"/>
      <c r="D280" s="314"/>
      <c r="E280" s="321"/>
      <c r="F280" s="321"/>
      <c r="G280" s="321"/>
      <c r="H280" s="321"/>
      <c r="I280" s="321"/>
      <c r="J280" s="321"/>
    </row>
    <row r="281" spans="3:10">
      <c r="C281" s="314"/>
      <c r="D281" s="314"/>
      <c r="E281" s="321"/>
      <c r="F281" s="321"/>
      <c r="G281" s="321"/>
      <c r="H281" s="321"/>
      <c r="I281" s="321"/>
      <c r="J281" s="321"/>
    </row>
    <row r="282" spans="3:10">
      <c r="C282" s="314"/>
      <c r="D282" s="314"/>
      <c r="E282" s="321"/>
      <c r="F282" s="321"/>
      <c r="G282" s="321"/>
      <c r="H282" s="321"/>
      <c r="I282" s="321"/>
      <c r="J282" s="321"/>
    </row>
    <row r="283" spans="3:10">
      <c r="C283" s="314"/>
      <c r="D283" s="314"/>
      <c r="E283" s="321"/>
      <c r="F283" s="321"/>
      <c r="G283" s="321"/>
      <c r="H283" s="321"/>
      <c r="I283" s="321"/>
      <c r="J283" s="321"/>
    </row>
    <row r="284" spans="3:10">
      <c r="C284" s="314"/>
      <c r="D284" s="314"/>
      <c r="E284" s="321"/>
      <c r="F284" s="321"/>
      <c r="G284" s="321"/>
      <c r="H284" s="321"/>
      <c r="I284" s="321"/>
      <c r="J284" s="321"/>
    </row>
    <row r="285" spans="3:10">
      <c r="C285" s="314"/>
      <c r="D285" s="314"/>
      <c r="E285" s="321"/>
      <c r="F285" s="321"/>
      <c r="G285" s="321"/>
      <c r="H285" s="321"/>
      <c r="I285" s="321"/>
      <c r="J285" s="321"/>
    </row>
    <row r="286" spans="3:10">
      <c r="C286" s="314"/>
      <c r="D286" s="314"/>
      <c r="E286" s="321"/>
      <c r="F286" s="321"/>
      <c r="G286" s="321"/>
      <c r="H286" s="321"/>
      <c r="I286" s="321"/>
      <c r="J286" s="321"/>
    </row>
    <row r="287" spans="3:10">
      <c r="C287" s="314"/>
      <c r="D287" s="314"/>
      <c r="E287" s="321"/>
      <c r="F287" s="321"/>
      <c r="G287" s="321"/>
      <c r="H287" s="321"/>
      <c r="I287" s="321"/>
      <c r="J287" s="321"/>
    </row>
    <row r="288" spans="3:10">
      <c r="C288" s="314"/>
      <c r="D288" s="314"/>
      <c r="E288" s="321"/>
      <c r="F288" s="321"/>
      <c r="G288" s="321"/>
      <c r="H288" s="321"/>
      <c r="I288" s="321"/>
      <c r="J288" s="321"/>
    </row>
    <row r="289" spans="3:10">
      <c r="C289" s="314"/>
      <c r="D289" s="314"/>
      <c r="E289" s="321"/>
      <c r="F289" s="321"/>
      <c r="G289" s="321"/>
      <c r="H289" s="321"/>
      <c r="I289" s="321"/>
      <c r="J289" s="321"/>
    </row>
    <row r="290" spans="3:10">
      <c r="C290" s="314"/>
      <c r="D290" s="314"/>
      <c r="E290" s="321"/>
      <c r="F290" s="321"/>
      <c r="G290" s="321"/>
      <c r="H290" s="321"/>
      <c r="I290" s="321"/>
      <c r="J290" s="321"/>
    </row>
    <row r="291" spans="3:10">
      <c r="C291" s="314"/>
      <c r="D291" s="314"/>
      <c r="E291" s="321"/>
      <c r="F291" s="321"/>
      <c r="G291" s="321"/>
      <c r="H291" s="321"/>
      <c r="I291" s="321"/>
      <c r="J291" s="321"/>
    </row>
    <row r="292" spans="3:10">
      <c r="C292" s="314"/>
      <c r="D292" s="314"/>
      <c r="E292" s="321"/>
      <c r="F292" s="321"/>
      <c r="G292" s="321"/>
      <c r="H292" s="321"/>
      <c r="I292" s="321"/>
      <c r="J292" s="321"/>
    </row>
    <row r="293" spans="3:10">
      <c r="C293" s="314"/>
      <c r="D293" s="314"/>
      <c r="E293" s="321"/>
      <c r="F293" s="321"/>
      <c r="G293" s="321"/>
      <c r="H293" s="321"/>
      <c r="I293" s="321"/>
      <c r="J293" s="321"/>
    </row>
    <row r="294" spans="3:10">
      <c r="C294" s="314"/>
      <c r="D294" s="314"/>
      <c r="E294" s="321"/>
      <c r="F294" s="321"/>
      <c r="G294" s="321"/>
      <c r="H294" s="321"/>
      <c r="I294" s="321"/>
      <c r="J294" s="321"/>
    </row>
    <row r="295" spans="3:10">
      <c r="C295" s="314"/>
      <c r="D295" s="314"/>
      <c r="E295" s="321"/>
      <c r="F295" s="321"/>
      <c r="G295" s="321"/>
      <c r="H295" s="321"/>
      <c r="I295" s="321"/>
      <c r="J295" s="321"/>
    </row>
    <row r="296" spans="3:10">
      <c r="C296" s="314"/>
      <c r="D296" s="314"/>
      <c r="E296" s="321"/>
      <c r="F296" s="321"/>
      <c r="G296" s="321"/>
      <c r="H296" s="321"/>
      <c r="I296" s="321"/>
      <c r="J296" s="321"/>
    </row>
    <row r="297" spans="3:10">
      <c r="C297" s="314"/>
      <c r="D297" s="314"/>
      <c r="E297" s="321"/>
      <c r="F297" s="321"/>
      <c r="G297" s="321"/>
      <c r="H297" s="321"/>
      <c r="I297" s="321"/>
      <c r="J297" s="321"/>
    </row>
    <row r="298" spans="3:10">
      <c r="C298" s="314"/>
      <c r="D298" s="314"/>
      <c r="E298" s="321"/>
      <c r="F298" s="321"/>
      <c r="G298" s="321"/>
      <c r="H298" s="321"/>
      <c r="I298" s="321"/>
      <c r="J298" s="321"/>
    </row>
    <row r="299" spans="3:10">
      <c r="C299" s="314"/>
      <c r="D299" s="314"/>
      <c r="E299" s="321"/>
      <c r="F299" s="321"/>
      <c r="G299" s="321"/>
      <c r="H299" s="321"/>
      <c r="I299" s="321"/>
      <c r="J299" s="321"/>
    </row>
    <row r="300" spans="3:10">
      <c r="C300" s="314"/>
      <c r="D300" s="314"/>
      <c r="E300" s="321"/>
      <c r="F300" s="321"/>
      <c r="G300" s="321"/>
      <c r="H300" s="321"/>
      <c r="I300" s="321"/>
      <c r="J300" s="321"/>
    </row>
    <row r="301" spans="3:10">
      <c r="C301" s="314"/>
      <c r="D301" s="314"/>
      <c r="E301" s="321"/>
      <c r="F301" s="321"/>
      <c r="G301" s="321"/>
      <c r="H301" s="321"/>
      <c r="I301" s="321"/>
      <c r="J301" s="321"/>
    </row>
    <row r="302" spans="3:10">
      <c r="C302" s="314"/>
      <c r="D302" s="314"/>
      <c r="E302" s="321"/>
      <c r="F302" s="321"/>
      <c r="G302" s="321"/>
      <c r="H302" s="321"/>
      <c r="I302" s="321"/>
      <c r="J302" s="321"/>
    </row>
    <row r="303" spans="3:10">
      <c r="C303" s="314"/>
      <c r="D303" s="314"/>
      <c r="E303" s="321"/>
      <c r="F303" s="321"/>
      <c r="G303" s="321"/>
      <c r="H303" s="321"/>
      <c r="I303" s="321"/>
      <c r="J303" s="321"/>
    </row>
    <row r="304" spans="3:10">
      <c r="C304" s="314"/>
      <c r="D304" s="314"/>
      <c r="E304" s="321"/>
      <c r="F304" s="321"/>
      <c r="G304" s="321"/>
      <c r="H304" s="321"/>
      <c r="I304" s="321"/>
      <c r="J304" s="321"/>
    </row>
    <row r="305" spans="3:10">
      <c r="C305" s="314"/>
      <c r="D305" s="314"/>
      <c r="E305" s="321"/>
      <c r="F305" s="321"/>
      <c r="G305" s="321"/>
      <c r="H305" s="321"/>
      <c r="I305" s="321"/>
      <c r="J305" s="321"/>
    </row>
    <row r="306" spans="3:10">
      <c r="C306" s="314"/>
      <c r="D306" s="314"/>
      <c r="E306" s="321"/>
      <c r="F306" s="321"/>
      <c r="G306" s="321"/>
      <c r="H306" s="321"/>
      <c r="I306" s="321"/>
      <c r="J306" s="321"/>
    </row>
    <row r="307" spans="3:10">
      <c r="C307" s="314"/>
      <c r="D307" s="314"/>
      <c r="E307" s="321"/>
      <c r="F307" s="321"/>
      <c r="G307" s="321"/>
      <c r="H307" s="321"/>
      <c r="I307" s="321"/>
      <c r="J307" s="321"/>
    </row>
    <row r="308" spans="3:10">
      <c r="C308" s="314"/>
      <c r="D308" s="314"/>
      <c r="E308" s="321"/>
      <c r="F308" s="321"/>
      <c r="G308" s="321"/>
      <c r="H308" s="321"/>
      <c r="I308" s="321"/>
      <c r="J308" s="321"/>
    </row>
    <row r="309" spans="3:10">
      <c r="C309" s="314"/>
      <c r="D309" s="314"/>
      <c r="E309" s="321"/>
      <c r="F309" s="321"/>
      <c r="G309" s="321"/>
      <c r="H309" s="321"/>
      <c r="I309" s="321"/>
      <c r="J309" s="321"/>
    </row>
    <row r="310" spans="3:10">
      <c r="C310" s="314"/>
      <c r="D310" s="314"/>
      <c r="E310" s="321"/>
      <c r="F310" s="321"/>
      <c r="G310" s="321"/>
      <c r="H310" s="321"/>
      <c r="I310" s="321"/>
      <c r="J310" s="321"/>
    </row>
    <row r="311" spans="3:10">
      <c r="C311" s="314"/>
      <c r="D311" s="314"/>
      <c r="E311" s="321"/>
      <c r="F311" s="321"/>
      <c r="G311" s="321"/>
      <c r="H311" s="321"/>
      <c r="I311" s="321"/>
      <c r="J311" s="321"/>
    </row>
    <row r="312" spans="3:10">
      <c r="C312" s="314"/>
      <c r="D312" s="314"/>
      <c r="E312" s="321"/>
      <c r="F312" s="321"/>
      <c r="G312" s="321"/>
      <c r="H312" s="321"/>
      <c r="I312" s="321"/>
      <c r="J312" s="321"/>
    </row>
    <row r="313" spans="3:10">
      <c r="C313" s="314"/>
      <c r="D313" s="314"/>
      <c r="E313" s="321"/>
      <c r="F313" s="321"/>
      <c r="G313" s="321"/>
      <c r="H313" s="321"/>
      <c r="I313" s="321"/>
      <c r="J313" s="321"/>
    </row>
    <row r="314" spans="3:10">
      <c r="C314" s="314"/>
      <c r="D314" s="314"/>
      <c r="E314" s="321"/>
      <c r="F314" s="321"/>
      <c r="G314" s="321"/>
      <c r="H314" s="321"/>
      <c r="I314" s="321"/>
      <c r="J314" s="321"/>
    </row>
    <row r="315" spans="3:10">
      <c r="C315" s="314"/>
      <c r="D315" s="314"/>
      <c r="E315" s="321"/>
      <c r="F315" s="321"/>
      <c r="G315" s="321"/>
      <c r="H315" s="321"/>
      <c r="I315" s="321"/>
      <c r="J315" s="321"/>
    </row>
    <row r="316" spans="3:10">
      <c r="C316" s="314"/>
      <c r="D316" s="314"/>
      <c r="E316" s="321"/>
      <c r="F316" s="321"/>
      <c r="G316" s="321"/>
      <c r="H316" s="321"/>
      <c r="I316" s="321"/>
      <c r="J316" s="321"/>
    </row>
    <row r="317" spans="3:10">
      <c r="C317" s="314"/>
      <c r="D317" s="314"/>
      <c r="E317" s="321"/>
      <c r="F317" s="321"/>
      <c r="G317" s="321"/>
      <c r="H317" s="321"/>
      <c r="I317" s="321"/>
      <c r="J317" s="321"/>
    </row>
    <row r="318" spans="3:10">
      <c r="C318" s="314"/>
      <c r="D318" s="314"/>
      <c r="E318" s="321"/>
      <c r="F318" s="321"/>
      <c r="G318" s="321"/>
      <c r="H318" s="321"/>
      <c r="I318" s="321"/>
      <c r="J318" s="321"/>
    </row>
    <row r="319" spans="3:10">
      <c r="C319" s="314"/>
      <c r="D319" s="314"/>
      <c r="E319" s="321"/>
      <c r="F319" s="321"/>
      <c r="G319" s="321"/>
      <c r="H319" s="321"/>
      <c r="I319" s="321"/>
      <c r="J319" s="321"/>
    </row>
    <row r="320" spans="3:10">
      <c r="C320" s="314"/>
      <c r="D320" s="314"/>
      <c r="E320" s="321"/>
      <c r="F320" s="321"/>
      <c r="G320" s="321"/>
      <c r="H320" s="321"/>
      <c r="I320" s="321"/>
      <c r="J320" s="321"/>
    </row>
    <row r="321" spans="3:10">
      <c r="C321" s="314"/>
      <c r="D321" s="314"/>
      <c r="E321" s="321"/>
      <c r="F321" s="321"/>
      <c r="G321" s="321"/>
      <c r="H321" s="321"/>
      <c r="I321" s="321"/>
      <c r="J321" s="321"/>
    </row>
    <row r="322" spans="3:10">
      <c r="C322" s="314"/>
      <c r="D322" s="314"/>
      <c r="E322" s="321"/>
      <c r="F322" s="321"/>
      <c r="G322" s="321"/>
      <c r="H322" s="321"/>
      <c r="I322" s="321"/>
      <c r="J322" s="321"/>
    </row>
    <row r="323" spans="3:10">
      <c r="C323" s="314"/>
      <c r="D323" s="314"/>
      <c r="E323" s="321"/>
      <c r="F323" s="321"/>
      <c r="G323" s="321"/>
      <c r="H323" s="321"/>
      <c r="I323" s="321"/>
      <c r="J323" s="321"/>
    </row>
    <row r="324" spans="3:10">
      <c r="C324" s="314"/>
      <c r="D324" s="314"/>
      <c r="E324" s="321"/>
      <c r="F324" s="321"/>
      <c r="G324" s="321"/>
      <c r="H324" s="321"/>
      <c r="I324" s="321"/>
      <c r="J324" s="321"/>
    </row>
    <row r="325" spans="3:10">
      <c r="C325" s="314"/>
      <c r="D325" s="314"/>
      <c r="E325" s="321"/>
      <c r="F325" s="321"/>
      <c r="G325" s="321"/>
      <c r="H325" s="321"/>
      <c r="I325" s="321"/>
      <c r="J325" s="321"/>
    </row>
    <row r="326" spans="3:10">
      <c r="C326" s="314"/>
      <c r="D326" s="314"/>
      <c r="E326" s="321"/>
      <c r="F326" s="321"/>
      <c r="G326" s="321"/>
      <c r="H326" s="321"/>
      <c r="I326" s="321"/>
      <c r="J326" s="321"/>
    </row>
    <row r="327" spans="3:10">
      <c r="C327" s="314"/>
      <c r="D327" s="314"/>
      <c r="E327" s="321"/>
      <c r="F327" s="321"/>
      <c r="G327" s="321"/>
      <c r="H327" s="321"/>
      <c r="I327" s="321"/>
      <c r="J327" s="321"/>
    </row>
    <row r="328" spans="3:10">
      <c r="C328" s="314"/>
      <c r="D328" s="314"/>
      <c r="E328" s="321"/>
      <c r="F328" s="321"/>
      <c r="G328" s="321"/>
      <c r="H328" s="321"/>
      <c r="I328" s="321"/>
      <c r="J328" s="321"/>
    </row>
    <row r="329" spans="3:10">
      <c r="C329" s="314"/>
      <c r="D329" s="314"/>
      <c r="E329" s="321"/>
      <c r="F329" s="321"/>
      <c r="G329" s="321"/>
      <c r="H329" s="321"/>
      <c r="I329" s="321"/>
      <c r="J329" s="321"/>
    </row>
    <row r="330" spans="3:10">
      <c r="C330" s="314"/>
      <c r="D330" s="314"/>
      <c r="E330" s="321"/>
      <c r="F330" s="321"/>
      <c r="G330" s="321"/>
      <c r="H330" s="321"/>
      <c r="I330" s="321"/>
      <c r="J330" s="321"/>
    </row>
    <row r="331" spans="3:10">
      <c r="C331" s="314"/>
      <c r="D331" s="314"/>
      <c r="E331" s="321"/>
      <c r="F331" s="321"/>
      <c r="G331" s="321"/>
      <c r="H331" s="321"/>
      <c r="I331" s="321"/>
      <c r="J331" s="321"/>
    </row>
    <row r="332" spans="3:10">
      <c r="C332" s="314"/>
      <c r="D332" s="314"/>
      <c r="E332" s="321"/>
      <c r="F332" s="321"/>
      <c r="G332" s="321"/>
      <c r="H332" s="321"/>
      <c r="I332" s="321"/>
      <c r="J332" s="321"/>
    </row>
    <row r="333" spans="3:10">
      <c r="C333" s="314"/>
      <c r="D333" s="314"/>
      <c r="E333" s="321"/>
      <c r="F333" s="321"/>
      <c r="G333" s="321"/>
      <c r="H333" s="321"/>
      <c r="I333" s="321"/>
      <c r="J333" s="321"/>
    </row>
    <row r="334" spans="3:10">
      <c r="C334" s="314"/>
      <c r="D334" s="314"/>
      <c r="E334" s="321"/>
      <c r="F334" s="321"/>
      <c r="G334" s="321"/>
      <c r="H334" s="321"/>
      <c r="I334" s="321"/>
      <c r="J334" s="321"/>
    </row>
    <row r="335" spans="3:10">
      <c r="C335" s="314"/>
      <c r="D335" s="314"/>
      <c r="E335" s="321"/>
      <c r="F335" s="321"/>
      <c r="G335" s="321"/>
      <c r="H335" s="321"/>
      <c r="I335" s="321"/>
      <c r="J335" s="321"/>
    </row>
    <row r="336" spans="3:10">
      <c r="C336" s="314"/>
      <c r="D336" s="314"/>
      <c r="E336" s="321"/>
      <c r="F336" s="321"/>
      <c r="G336" s="321"/>
      <c r="H336" s="321"/>
      <c r="I336" s="321"/>
      <c r="J336" s="321"/>
    </row>
    <row r="337" spans="3:10">
      <c r="C337" s="314"/>
      <c r="D337" s="314"/>
      <c r="E337" s="321"/>
      <c r="F337" s="321"/>
      <c r="G337" s="321"/>
      <c r="H337" s="321"/>
      <c r="I337" s="321"/>
      <c r="J337" s="321"/>
    </row>
    <row r="338" spans="3:10">
      <c r="C338" s="314"/>
      <c r="D338" s="314"/>
      <c r="E338" s="321"/>
      <c r="F338" s="321"/>
      <c r="G338" s="321"/>
      <c r="H338" s="321"/>
      <c r="I338" s="321"/>
      <c r="J338" s="321"/>
    </row>
    <row r="339" spans="3:10">
      <c r="C339" s="314"/>
      <c r="D339" s="314"/>
      <c r="E339" s="321"/>
      <c r="F339" s="321"/>
      <c r="G339" s="321"/>
      <c r="H339" s="321"/>
      <c r="I339" s="321"/>
      <c r="J339" s="321"/>
    </row>
    <row r="340" spans="3:10">
      <c r="C340" s="314"/>
      <c r="D340" s="314"/>
      <c r="E340" s="321"/>
      <c r="F340" s="321"/>
      <c r="G340" s="321"/>
      <c r="H340" s="321"/>
      <c r="I340" s="321"/>
      <c r="J340" s="321"/>
    </row>
    <row r="341" spans="3:10">
      <c r="C341" s="314"/>
      <c r="D341" s="314"/>
      <c r="E341" s="321"/>
      <c r="F341" s="321"/>
      <c r="G341" s="321"/>
      <c r="H341" s="321"/>
      <c r="I341" s="321"/>
      <c r="J341" s="321"/>
    </row>
    <row r="342" spans="3:10">
      <c r="C342" s="314"/>
      <c r="D342" s="314"/>
      <c r="E342" s="321"/>
      <c r="F342" s="321"/>
      <c r="G342" s="321"/>
      <c r="H342" s="321"/>
      <c r="I342" s="321"/>
      <c r="J342" s="321"/>
    </row>
    <row r="343" spans="3:10">
      <c r="C343" s="314"/>
      <c r="D343" s="314"/>
      <c r="E343" s="321"/>
      <c r="F343" s="321"/>
      <c r="G343" s="321"/>
      <c r="H343" s="321"/>
      <c r="I343" s="321"/>
      <c r="J343" s="321"/>
    </row>
    <row r="344" spans="3:10">
      <c r="C344" s="314"/>
      <c r="D344" s="314"/>
      <c r="E344" s="321"/>
      <c r="F344" s="321"/>
      <c r="G344" s="321"/>
      <c r="H344" s="321"/>
      <c r="I344" s="321"/>
      <c r="J344" s="321"/>
    </row>
    <row r="345" spans="3:10">
      <c r="C345" s="314"/>
      <c r="D345" s="314"/>
      <c r="E345" s="321"/>
      <c r="F345" s="321"/>
      <c r="G345" s="321"/>
      <c r="H345" s="321"/>
      <c r="I345" s="321"/>
      <c r="J345" s="321"/>
    </row>
    <row r="346" spans="3:10">
      <c r="C346" s="314"/>
      <c r="D346" s="314"/>
      <c r="E346" s="321"/>
      <c r="F346" s="321"/>
      <c r="G346" s="321"/>
      <c r="H346" s="321"/>
      <c r="I346" s="321"/>
      <c r="J346" s="321"/>
    </row>
    <row r="347" spans="3:10">
      <c r="C347" s="314"/>
      <c r="D347" s="314"/>
      <c r="E347" s="321"/>
      <c r="F347" s="321"/>
      <c r="G347" s="321"/>
      <c r="H347" s="321"/>
      <c r="I347" s="321"/>
      <c r="J347" s="321"/>
    </row>
    <row r="348" spans="3:10">
      <c r="C348" s="314"/>
      <c r="D348" s="314"/>
      <c r="E348" s="321"/>
      <c r="F348" s="321"/>
      <c r="G348" s="321"/>
      <c r="H348" s="321"/>
      <c r="I348" s="321"/>
      <c r="J348" s="321"/>
    </row>
    <row r="349" spans="3:10">
      <c r="C349" s="314"/>
      <c r="D349" s="314"/>
      <c r="E349" s="321"/>
      <c r="F349" s="321"/>
      <c r="G349" s="321"/>
      <c r="H349" s="321"/>
      <c r="I349" s="321"/>
      <c r="J349" s="321"/>
    </row>
    <row r="350" spans="3:10">
      <c r="C350" s="314"/>
      <c r="D350" s="314"/>
      <c r="E350" s="321"/>
      <c r="F350" s="321"/>
      <c r="G350" s="321"/>
      <c r="H350" s="321"/>
      <c r="I350" s="321"/>
      <c r="J350" s="321"/>
    </row>
    <row r="351" spans="3:10">
      <c r="C351" s="314"/>
      <c r="D351" s="314"/>
      <c r="E351" s="321"/>
      <c r="F351" s="321"/>
      <c r="G351" s="321"/>
      <c r="H351" s="321"/>
      <c r="I351" s="321"/>
      <c r="J351" s="321"/>
    </row>
    <row r="352" spans="3:10">
      <c r="C352" s="314"/>
      <c r="D352" s="314"/>
      <c r="E352" s="321"/>
      <c r="F352" s="321"/>
      <c r="G352" s="321"/>
      <c r="H352" s="321"/>
      <c r="I352" s="321"/>
      <c r="J352" s="321"/>
    </row>
    <row r="353" spans="3:10">
      <c r="C353" s="314"/>
      <c r="D353" s="314"/>
      <c r="E353" s="321"/>
      <c r="F353" s="321"/>
      <c r="G353" s="321"/>
      <c r="H353" s="321"/>
      <c r="I353" s="321"/>
      <c r="J353" s="321"/>
    </row>
    <row r="354" spans="3:10">
      <c r="C354" s="314"/>
      <c r="D354" s="314"/>
      <c r="E354" s="321"/>
      <c r="F354" s="321"/>
      <c r="G354" s="321"/>
      <c r="H354" s="321"/>
      <c r="I354" s="321"/>
      <c r="J354" s="321"/>
    </row>
    <row r="355" spans="3:10">
      <c r="C355" s="314"/>
      <c r="D355" s="314"/>
      <c r="E355" s="321"/>
      <c r="F355" s="321"/>
      <c r="G355" s="321"/>
      <c r="H355" s="321"/>
      <c r="I355" s="321"/>
      <c r="J355" s="321"/>
    </row>
    <row r="356" spans="3:10">
      <c r="C356" s="314"/>
      <c r="D356" s="314"/>
      <c r="E356" s="321"/>
      <c r="F356" s="321"/>
      <c r="G356" s="321"/>
      <c r="H356" s="321"/>
      <c r="I356" s="321"/>
      <c r="J356" s="321"/>
    </row>
    <row r="357" spans="3:10">
      <c r="C357" s="314"/>
      <c r="D357" s="314"/>
      <c r="E357" s="321"/>
      <c r="F357" s="321"/>
      <c r="G357" s="321"/>
      <c r="H357" s="321"/>
      <c r="I357" s="321"/>
      <c r="J357" s="321"/>
    </row>
    <row r="358" spans="3:10">
      <c r="C358" s="314"/>
      <c r="D358" s="314"/>
      <c r="E358" s="321"/>
      <c r="F358" s="321"/>
      <c r="G358" s="321"/>
      <c r="H358" s="321"/>
      <c r="I358" s="321"/>
      <c r="J358" s="321"/>
    </row>
    <row r="359" spans="3:10">
      <c r="C359" s="314"/>
      <c r="D359" s="314"/>
      <c r="E359" s="321"/>
      <c r="F359" s="321"/>
      <c r="G359" s="321"/>
      <c r="H359" s="321"/>
      <c r="I359" s="321"/>
      <c r="J359" s="321"/>
    </row>
    <row r="360" spans="3:10">
      <c r="C360" s="314"/>
      <c r="D360" s="314"/>
      <c r="E360" s="321"/>
      <c r="F360" s="321"/>
      <c r="G360" s="321"/>
      <c r="H360" s="321"/>
      <c r="I360" s="321"/>
      <c r="J360" s="321"/>
    </row>
    <row r="361" spans="3:10">
      <c r="C361" s="314"/>
      <c r="D361" s="314"/>
      <c r="E361" s="321"/>
      <c r="F361" s="321"/>
      <c r="G361" s="321"/>
      <c r="H361" s="321"/>
      <c r="I361" s="321"/>
      <c r="J361" s="321"/>
    </row>
    <row r="362" spans="3:10">
      <c r="C362" s="314"/>
      <c r="D362" s="314"/>
      <c r="E362" s="321"/>
      <c r="F362" s="321"/>
      <c r="G362" s="321"/>
      <c r="H362" s="321"/>
      <c r="I362" s="321"/>
      <c r="J362" s="321"/>
    </row>
    <row r="363" spans="3:10">
      <c r="C363" s="314"/>
      <c r="D363" s="314"/>
      <c r="E363" s="321"/>
      <c r="F363" s="321"/>
      <c r="G363" s="321"/>
      <c r="H363" s="321"/>
      <c r="I363" s="321"/>
      <c r="J363" s="321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K248"/>
  <sheetViews>
    <sheetView zoomScale="80" zoomScaleNormal="80" workbookViewId="0">
      <selection activeCell="C11" sqref="C11"/>
    </sheetView>
  </sheetViews>
  <sheetFormatPr defaultColWidth="9.140625" defaultRowHeight="20.25"/>
  <cols>
    <col min="1" max="1" width="6.42578125" style="385" customWidth="1"/>
    <col min="2" max="2" width="49" style="64" customWidth="1"/>
    <col min="3" max="3" width="22.42578125" style="386" bestFit="1" customWidth="1"/>
    <col min="4" max="4" width="21" style="387" bestFit="1" customWidth="1"/>
    <col min="5" max="5" width="21" style="388" bestFit="1" customWidth="1"/>
    <col min="6" max="6" width="22.28515625" style="388" customWidth="1"/>
    <col min="7" max="7" width="20.85546875" style="389" customWidth="1"/>
    <col min="8" max="8" width="11.28515625" style="388" customWidth="1"/>
    <col min="9" max="9" width="22.42578125" style="388" bestFit="1" customWidth="1"/>
    <col min="10" max="10" width="14.7109375" style="69" customWidth="1"/>
    <col min="11" max="11" width="18.42578125" style="69" customWidth="1"/>
    <col min="12" max="16384" width="9.140625" style="65"/>
  </cols>
  <sheetData>
    <row r="1" spans="1:11" s="337" customFormat="1" ht="27" customHeight="1">
      <c r="A1" s="627" t="s">
        <v>301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</row>
    <row r="2" spans="1:11" s="337" customFormat="1" ht="27" customHeight="1">
      <c r="A2" s="627" t="s">
        <v>13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</row>
    <row r="3" spans="1:11" s="337" customFormat="1" ht="27" customHeight="1">
      <c r="A3" s="627" t="s">
        <v>597</v>
      </c>
      <c r="B3" s="627"/>
      <c r="C3" s="627"/>
      <c r="D3" s="627"/>
      <c r="E3" s="627"/>
      <c r="F3" s="627"/>
      <c r="G3" s="627"/>
      <c r="H3" s="627"/>
      <c r="I3" s="627"/>
      <c r="J3" s="627"/>
      <c r="K3" s="627"/>
    </row>
    <row r="4" spans="1:11" ht="22.5" customHeight="1">
      <c r="A4" s="338"/>
      <c r="B4" s="338"/>
      <c r="C4" s="339"/>
      <c r="D4" s="339"/>
      <c r="E4" s="339"/>
      <c r="F4" s="339"/>
      <c r="G4" s="340"/>
      <c r="H4" s="339"/>
      <c r="I4" s="339"/>
      <c r="J4" s="341"/>
      <c r="K4" s="338"/>
    </row>
    <row r="5" spans="1:11" s="54" customFormat="1" ht="33.75" customHeight="1">
      <c r="A5" s="606" t="s">
        <v>20</v>
      </c>
      <c r="B5" s="606" t="s">
        <v>3</v>
      </c>
      <c r="C5" s="628" t="s">
        <v>22</v>
      </c>
      <c r="D5" s="629" t="s">
        <v>83</v>
      </c>
      <c r="E5" s="630"/>
      <c r="F5" s="631" t="s">
        <v>11</v>
      </c>
      <c r="G5" s="628" t="s">
        <v>10</v>
      </c>
      <c r="H5" s="633" t="s">
        <v>164</v>
      </c>
      <c r="I5" s="635" t="s">
        <v>4</v>
      </c>
      <c r="J5" s="606" t="s">
        <v>165</v>
      </c>
      <c r="K5" s="606" t="s">
        <v>71</v>
      </c>
    </row>
    <row r="6" spans="1:11" s="56" customFormat="1" ht="31.5" customHeight="1">
      <c r="A6" s="606"/>
      <c r="B6" s="606"/>
      <c r="C6" s="628"/>
      <c r="D6" s="342" t="s">
        <v>1</v>
      </c>
      <c r="E6" s="343" t="s">
        <v>6</v>
      </c>
      <c r="F6" s="632"/>
      <c r="G6" s="628"/>
      <c r="H6" s="634"/>
      <c r="I6" s="636"/>
      <c r="J6" s="606"/>
      <c r="K6" s="606"/>
    </row>
    <row r="7" spans="1:11" s="56" customFormat="1" ht="35.1" customHeight="1" thickBot="1">
      <c r="A7" s="344"/>
      <c r="B7" s="344" t="s">
        <v>295</v>
      </c>
      <c r="C7" s="345">
        <v>1792727.57</v>
      </c>
      <c r="D7" s="345">
        <v>343389357.13999999</v>
      </c>
      <c r="E7" s="345">
        <v>55416215.140000001</v>
      </c>
      <c r="F7" s="345">
        <v>400598299.85000002</v>
      </c>
      <c r="G7" s="345">
        <v>316501752.27999997</v>
      </c>
      <c r="H7" s="345">
        <v>79.007262986016372</v>
      </c>
      <c r="I7" s="345">
        <v>84096547.570000052</v>
      </c>
      <c r="J7" s="344"/>
      <c r="K7" s="344"/>
    </row>
    <row r="8" spans="1:11" s="56" customFormat="1" ht="35.1" customHeight="1" thickTop="1">
      <c r="A8" s="346"/>
      <c r="B8" s="346" t="s">
        <v>302</v>
      </c>
      <c r="C8" s="396">
        <v>866395.04</v>
      </c>
      <c r="D8" s="396">
        <v>135455314.65000001</v>
      </c>
      <c r="E8" s="396">
        <v>33581000</v>
      </c>
      <c r="F8" s="396">
        <v>169902709.69</v>
      </c>
      <c r="G8" s="396">
        <v>142153314.65000001</v>
      </c>
      <c r="H8" s="396">
        <v>83.667479411817027</v>
      </c>
      <c r="I8" s="396">
        <v>27749395.039999999</v>
      </c>
      <c r="J8" s="347"/>
      <c r="K8" s="348"/>
    </row>
    <row r="9" spans="1:11" s="62" customFormat="1" ht="40.5">
      <c r="A9" s="349">
        <v>1</v>
      </c>
      <c r="B9" s="350" t="s">
        <v>310</v>
      </c>
      <c r="C9" s="351">
        <v>6830</v>
      </c>
      <c r="D9" s="352"/>
      <c r="E9" s="352">
        <v>8335000</v>
      </c>
      <c r="F9" s="352">
        <v>8341830</v>
      </c>
      <c r="G9" s="352"/>
      <c r="H9" s="352">
        <v>0</v>
      </c>
      <c r="I9" s="352">
        <v>8341830</v>
      </c>
      <c r="J9" s="353" t="s">
        <v>580</v>
      </c>
      <c r="K9" s="349" t="s">
        <v>192</v>
      </c>
    </row>
    <row r="10" spans="1:11" s="62" customFormat="1" ht="40.5">
      <c r="A10" s="349">
        <v>2</v>
      </c>
      <c r="B10" s="350" t="s">
        <v>557</v>
      </c>
      <c r="C10" s="351">
        <v>228000</v>
      </c>
      <c r="D10" s="352"/>
      <c r="E10" s="352">
        <v>4490000</v>
      </c>
      <c r="F10" s="352">
        <v>4718000</v>
      </c>
      <c r="G10" s="352"/>
      <c r="H10" s="352">
        <v>0</v>
      </c>
      <c r="I10" s="352">
        <v>4718000</v>
      </c>
      <c r="J10" s="353" t="s">
        <v>558</v>
      </c>
      <c r="K10" s="349" t="s">
        <v>192</v>
      </c>
    </row>
    <row r="11" spans="1:11" s="62" customFormat="1" ht="40.5">
      <c r="A11" s="349">
        <v>3</v>
      </c>
      <c r="B11" s="350" t="s">
        <v>409</v>
      </c>
      <c r="C11" s="351">
        <v>166000</v>
      </c>
      <c r="D11" s="352"/>
      <c r="E11" s="352">
        <v>2377000</v>
      </c>
      <c r="F11" s="352">
        <v>2543000</v>
      </c>
      <c r="G11" s="352"/>
      <c r="H11" s="352">
        <v>0</v>
      </c>
      <c r="I11" s="352">
        <v>2543000</v>
      </c>
      <c r="J11" s="353" t="s">
        <v>559</v>
      </c>
      <c r="K11" s="349" t="s">
        <v>192</v>
      </c>
    </row>
    <row r="12" spans="1:11" s="62" customFormat="1" ht="60.75" customHeight="1">
      <c r="A12" s="349">
        <v>4</v>
      </c>
      <c r="B12" s="350" t="s">
        <v>324</v>
      </c>
      <c r="C12" s="351">
        <v>362144</v>
      </c>
      <c r="D12" s="352"/>
      <c r="E12" s="352">
        <v>1926000</v>
      </c>
      <c r="F12" s="352">
        <v>2288144</v>
      </c>
      <c r="G12" s="352"/>
      <c r="H12" s="352">
        <v>0</v>
      </c>
      <c r="I12" s="352">
        <v>2288144</v>
      </c>
      <c r="J12" s="353" t="s">
        <v>560</v>
      </c>
      <c r="K12" s="349" t="s">
        <v>192</v>
      </c>
    </row>
    <row r="13" spans="1:11" s="62" customFormat="1" ht="60.75" customHeight="1">
      <c r="A13" s="349">
        <v>5</v>
      </c>
      <c r="B13" s="350" t="s">
        <v>330</v>
      </c>
      <c r="C13" s="351">
        <v>54000</v>
      </c>
      <c r="D13" s="352"/>
      <c r="E13" s="352">
        <v>1225000</v>
      </c>
      <c r="F13" s="352">
        <v>1279000</v>
      </c>
      <c r="G13" s="352"/>
      <c r="H13" s="352">
        <v>0</v>
      </c>
      <c r="I13" s="352">
        <v>1279000</v>
      </c>
      <c r="J13" s="353" t="s">
        <v>598</v>
      </c>
      <c r="K13" s="349" t="s">
        <v>192</v>
      </c>
    </row>
    <row r="14" spans="1:11" s="62" customFormat="1" ht="81">
      <c r="A14" s="349">
        <v>6</v>
      </c>
      <c r="B14" s="350" t="s">
        <v>308</v>
      </c>
      <c r="C14" s="351"/>
      <c r="D14" s="352">
        <v>9950000</v>
      </c>
      <c r="E14" s="352"/>
      <c r="F14" s="352">
        <v>9950000</v>
      </c>
      <c r="G14" s="352">
        <v>3980000</v>
      </c>
      <c r="H14" s="352">
        <v>40</v>
      </c>
      <c r="I14" s="352">
        <v>5970000</v>
      </c>
      <c r="J14" s="353" t="s">
        <v>309</v>
      </c>
      <c r="K14" s="349" t="s">
        <v>131</v>
      </c>
    </row>
    <row r="15" spans="1:11" s="62" customFormat="1" ht="40.5" customHeight="1">
      <c r="A15" s="349">
        <v>7</v>
      </c>
      <c r="B15" s="350" t="s">
        <v>313</v>
      </c>
      <c r="C15" s="351"/>
      <c r="D15" s="352">
        <v>6400000</v>
      </c>
      <c r="E15" s="352"/>
      <c r="F15" s="352">
        <v>6400000</v>
      </c>
      <c r="G15" s="352">
        <v>3840000</v>
      </c>
      <c r="H15" s="352">
        <v>60</v>
      </c>
      <c r="I15" s="352">
        <v>2560000</v>
      </c>
      <c r="J15" s="353" t="s">
        <v>314</v>
      </c>
      <c r="K15" s="349" t="s">
        <v>131</v>
      </c>
    </row>
    <row r="16" spans="1:11" s="62" customFormat="1" ht="27" customHeight="1">
      <c r="A16" s="349">
        <v>8</v>
      </c>
      <c r="B16" s="350" t="s">
        <v>354</v>
      </c>
      <c r="C16" s="351">
        <v>33461.040000000001</v>
      </c>
      <c r="D16" s="352"/>
      <c r="E16" s="352"/>
      <c r="F16" s="352">
        <v>33461.040000000001</v>
      </c>
      <c r="G16" s="352"/>
      <c r="H16" s="352">
        <v>0</v>
      </c>
      <c r="I16" s="352">
        <v>33461.040000000001</v>
      </c>
      <c r="J16" s="353" t="s">
        <v>408</v>
      </c>
      <c r="K16" s="349" t="s">
        <v>224</v>
      </c>
    </row>
    <row r="17" spans="1:11" s="62" customFormat="1" ht="27" customHeight="1">
      <c r="A17" s="349">
        <v>9</v>
      </c>
      <c r="B17" s="355" t="s">
        <v>332</v>
      </c>
      <c r="C17" s="351">
        <v>13960</v>
      </c>
      <c r="D17" s="352"/>
      <c r="E17" s="352">
        <v>500000</v>
      </c>
      <c r="F17" s="352">
        <v>513960</v>
      </c>
      <c r="G17" s="352">
        <v>500000</v>
      </c>
      <c r="H17" s="352">
        <v>97.283835317923575</v>
      </c>
      <c r="I17" s="352">
        <v>13960</v>
      </c>
      <c r="J17" s="353" t="s">
        <v>553</v>
      </c>
      <c r="K17" s="349" t="s">
        <v>192</v>
      </c>
    </row>
    <row r="18" spans="1:11" s="62" customFormat="1" ht="40.5" customHeight="1">
      <c r="A18" s="349">
        <v>10</v>
      </c>
      <c r="B18" s="350" t="s">
        <v>345</v>
      </c>
      <c r="C18" s="351">
        <v>2000</v>
      </c>
      <c r="D18" s="352"/>
      <c r="E18" s="352">
        <v>372000</v>
      </c>
      <c r="F18" s="352">
        <v>374000</v>
      </c>
      <c r="G18" s="352">
        <v>372000</v>
      </c>
      <c r="H18" s="352">
        <v>99.465240641711233</v>
      </c>
      <c r="I18" s="352">
        <v>2000</v>
      </c>
      <c r="J18" s="353" t="s">
        <v>398</v>
      </c>
      <c r="K18" s="349" t="s">
        <v>192</v>
      </c>
    </row>
    <row r="19" spans="1:11" s="62" customFormat="1" ht="40.5">
      <c r="A19" s="349">
        <v>11</v>
      </c>
      <c r="B19" s="350" t="s">
        <v>333</v>
      </c>
      <c r="C19" s="351"/>
      <c r="D19" s="352">
        <v>497999.4</v>
      </c>
      <c r="E19" s="352"/>
      <c r="F19" s="352">
        <v>497999.4</v>
      </c>
      <c r="G19" s="352">
        <v>497999.4</v>
      </c>
      <c r="H19" s="352">
        <v>100</v>
      </c>
      <c r="I19" s="352">
        <v>0</v>
      </c>
      <c r="J19" s="349" t="s">
        <v>334</v>
      </c>
      <c r="K19" s="349" t="s">
        <v>131</v>
      </c>
    </row>
    <row r="20" spans="1:11" s="62" customFormat="1" ht="60.75">
      <c r="A20" s="349">
        <v>12</v>
      </c>
      <c r="B20" s="350" t="s">
        <v>306</v>
      </c>
      <c r="C20" s="351"/>
      <c r="D20" s="352">
        <v>11750000</v>
      </c>
      <c r="E20" s="352"/>
      <c r="F20" s="352">
        <v>11750000</v>
      </c>
      <c r="G20" s="352">
        <v>11750000</v>
      </c>
      <c r="H20" s="352">
        <v>100</v>
      </c>
      <c r="I20" s="352">
        <v>0</v>
      </c>
      <c r="J20" s="353" t="s">
        <v>307</v>
      </c>
      <c r="K20" s="349" t="s">
        <v>148</v>
      </c>
    </row>
    <row r="21" spans="1:11" s="62" customFormat="1" ht="27" customHeight="1">
      <c r="A21" s="349">
        <v>13</v>
      </c>
      <c r="B21" s="350" t="s">
        <v>322</v>
      </c>
      <c r="C21" s="356"/>
      <c r="D21" s="352">
        <v>2594750</v>
      </c>
      <c r="E21" s="352"/>
      <c r="F21" s="352">
        <v>2594750</v>
      </c>
      <c r="G21" s="352">
        <v>2594750</v>
      </c>
      <c r="H21" s="352">
        <v>100</v>
      </c>
      <c r="I21" s="352">
        <v>0</v>
      </c>
      <c r="J21" s="353" t="s">
        <v>323</v>
      </c>
      <c r="K21" s="349" t="s">
        <v>148</v>
      </c>
    </row>
    <row r="22" spans="1:11" s="62" customFormat="1" ht="40.5">
      <c r="A22" s="349">
        <v>14</v>
      </c>
      <c r="B22" s="350" t="s">
        <v>410</v>
      </c>
      <c r="C22" s="351"/>
      <c r="D22" s="352">
        <v>497999.4</v>
      </c>
      <c r="E22" s="352"/>
      <c r="F22" s="352">
        <v>497999.4</v>
      </c>
      <c r="G22" s="352">
        <v>497999.4</v>
      </c>
      <c r="H22" s="352">
        <v>100</v>
      </c>
      <c r="I22" s="352">
        <v>0</v>
      </c>
      <c r="J22" s="349" t="s">
        <v>334</v>
      </c>
      <c r="K22" s="349" t="s">
        <v>131</v>
      </c>
    </row>
    <row r="23" spans="1:11" s="62" customFormat="1" ht="27" customHeight="1">
      <c r="A23" s="349">
        <v>15</v>
      </c>
      <c r="B23" s="350" t="s">
        <v>350</v>
      </c>
      <c r="C23" s="351"/>
      <c r="D23" s="352">
        <v>824000</v>
      </c>
      <c r="E23" s="352"/>
      <c r="F23" s="352">
        <v>824000</v>
      </c>
      <c r="G23" s="352">
        <v>824000</v>
      </c>
      <c r="H23" s="352">
        <v>100</v>
      </c>
      <c r="I23" s="352">
        <v>0</v>
      </c>
      <c r="J23" s="353" t="s">
        <v>349</v>
      </c>
      <c r="K23" s="349" t="s">
        <v>224</v>
      </c>
    </row>
    <row r="24" spans="1:11" s="62" customFormat="1" ht="40.5">
      <c r="A24" s="349">
        <v>16</v>
      </c>
      <c r="B24" s="350" t="s">
        <v>339</v>
      </c>
      <c r="C24" s="351"/>
      <c r="D24" s="352">
        <v>1140000</v>
      </c>
      <c r="E24" s="352"/>
      <c r="F24" s="352">
        <v>1140000</v>
      </c>
      <c r="G24" s="352">
        <v>1140000</v>
      </c>
      <c r="H24" s="352">
        <v>100</v>
      </c>
      <c r="I24" s="352">
        <v>0</v>
      </c>
      <c r="J24" s="349" t="s">
        <v>340</v>
      </c>
      <c r="K24" s="349" t="s">
        <v>131</v>
      </c>
    </row>
    <row r="25" spans="1:11" s="62" customFormat="1" ht="27" customHeight="1">
      <c r="A25" s="349">
        <v>17</v>
      </c>
      <c r="B25" s="350" t="s">
        <v>348</v>
      </c>
      <c r="C25" s="351"/>
      <c r="D25" s="352">
        <v>1116000</v>
      </c>
      <c r="E25" s="352"/>
      <c r="F25" s="352">
        <v>1116000</v>
      </c>
      <c r="G25" s="352">
        <v>1116000</v>
      </c>
      <c r="H25" s="352">
        <v>100</v>
      </c>
      <c r="I25" s="352">
        <v>0</v>
      </c>
      <c r="J25" s="353" t="s">
        <v>349</v>
      </c>
      <c r="K25" s="349" t="s">
        <v>224</v>
      </c>
    </row>
    <row r="26" spans="1:11" s="62" customFormat="1" ht="40.5">
      <c r="A26" s="349">
        <v>18</v>
      </c>
      <c r="B26" s="350" t="s">
        <v>353</v>
      </c>
      <c r="C26" s="351"/>
      <c r="D26" s="352">
        <v>75000</v>
      </c>
      <c r="E26" s="352"/>
      <c r="F26" s="352">
        <v>75000</v>
      </c>
      <c r="G26" s="352">
        <v>75000</v>
      </c>
      <c r="H26" s="352">
        <v>100</v>
      </c>
      <c r="I26" s="352">
        <v>0</v>
      </c>
      <c r="J26" s="353" t="s">
        <v>327</v>
      </c>
      <c r="K26" s="349" t="s">
        <v>224</v>
      </c>
    </row>
    <row r="27" spans="1:11" s="62" customFormat="1" ht="27" customHeight="1">
      <c r="A27" s="349">
        <v>19</v>
      </c>
      <c r="B27" s="350" t="s">
        <v>337</v>
      </c>
      <c r="C27" s="351"/>
      <c r="D27" s="352">
        <v>440015</v>
      </c>
      <c r="E27" s="352"/>
      <c r="F27" s="352">
        <v>440015</v>
      </c>
      <c r="G27" s="352">
        <v>440015</v>
      </c>
      <c r="H27" s="352">
        <v>100</v>
      </c>
      <c r="I27" s="352">
        <v>0</v>
      </c>
      <c r="J27" s="353" t="s">
        <v>338</v>
      </c>
      <c r="K27" s="349" t="s">
        <v>224</v>
      </c>
    </row>
    <row r="28" spans="1:11" s="62" customFormat="1" ht="27" customHeight="1">
      <c r="A28" s="349">
        <v>20</v>
      </c>
      <c r="B28" s="350" t="s">
        <v>361</v>
      </c>
      <c r="C28" s="351"/>
      <c r="D28" s="352">
        <v>79062.3</v>
      </c>
      <c r="E28" s="352"/>
      <c r="F28" s="352">
        <v>79062.3</v>
      </c>
      <c r="G28" s="352">
        <v>79062.3</v>
      </c>
      <c r="H28" s="352">
        <v>100</v>
      </c>
      <c r="I28" s="352">
        <v>0</v>
      </c>
      <c r="J28" s="353" t="s">
        <v>338</v>
      </c>
      <c r="K28" s="349" t="s">
        <v>224</v>
      </c>
    </row>
    <row r="29" spans="1:11" s="62" customFormat="1" ht="27" customHeight="1">
      <c r="A29" s="349">
        <v>21</v>
      </c>
      <c r="B29" s="354" t="s">
        <v>362</v>
      </c>
      <c r="C29" s="351"/>
      <c r="D29" s="352">
        <v>66500.5</v>
      </c>
      <c r="E29" s="352"/>
      <c r="F29" s="352">
        <v>66500.5</v>
      </c>
      <c r="G29" s="352">
        <v>66500.5</v>
      </c>
      <c r="H29" s="352">
        <v>100</v>
      </c>
      <c r="I29" s="352">
        <v>0</v>
      </c>
      <c r="J29" s="353" t="s">
        <v>338</v>
      </c>
      <c r="K29" s="349" t="s">
        <v>224</v>
      </c>
    </row>
    <row r="30" spans="1:11" s="62" customFormat="1" ht="40.5">
      <c r="A30" s="349">
        <v>22</v>
      </c>
      <c r="B30" s="350" t="s">
        <v>363</v>
      </c>
      <c r="C30" s="351"/>
      <c r="D30" s="352">
        <v>26213.31</v>
      </c>
      <c r="E30" s="352"/>
      <c r="F30" s="352">
        <v>26213.31</v>
      </c>
      <c r="G30" s="352">
        <v>26213.31</v>
      </c>
      <c r="H30" s="352">
        <v>100</v>
      </c>
      <c r="I30" s="352">
        <v>0</v>
      </c>
      <c r="J30" s="353" t="s">
        <v>364</v>
      </c>
      <c r="K30" s="349" t="s">
        <v>224</v>
      </c>
    </row>
    <row r="31" spans="1:11" s="62" customFormat="1" ht="27" customHeight="1">
      <c r="A31" s="349">
        <v>23</v>
      </c>
      <c r="B31" s="350" t="s">
        <v>166</v>
      </c>
      <c r="C31" s="351"/>
      <c r="D31" s="352">
        <v>1680756</v>
      </c>
      <c r="E31" s="352"/>
      <c r="F31" s="352">
        <v>1680756</v>
      </c>
      <c r="G31" s="352">
        <v>1680756</v>
      </c>
      <c r="H31" s="352">
        <v>100</v>
      </c>
      <c r="I31" s="352">
        <v>0</v>
      </c>
      <c r="J31" s="353" t="s">
        <v>329</v>
      </c>
      <c r="K31" s="349" t="s">
        <v>224</v>
      </c>
    </row>
    <row r="32" spans="1:11" s="62" customFormat="1" ht="27" customHeight="1">
      <c r="A32" s="349">
        <v>24</v>
      </c>
      <c r="B32" s="350" t="s">
        <v>365</v>
      </c>
      <c r="C32" s="351"/>
      <c r="D32" s="352">
        <v>11021</v>
      </c>
      <c r="E32" s="352"/>
      <c r="F32" s="352">
        <v>11021</v>
      </c>
      <c r="G32" s="352">
        <v>11021</v>
      </c>
      <c r="H32" s="352">
        <v>100</v>
      </c>
      <c r="I32" s="352">
        <v>0</v>
      </c>
      <c r="J32" s="353" t="s">
        <v>366</v>
      </c>
      <c r="K32" s="349" t="s">
        <v>224</v>
      </c>
    </row>
    <row r="33" spans="1:11" s="62" customFormat="1" ht="27" customHeight="1">
      <c r="A33" s="349">
        <v>25</v>
      </c>
      <c r="B33" s="350" t="s">
        <v>365</v>
      </c>
      <c r="C33" s="351"/>
      <c r="D33" s="352">
        <v>116437.4</v>
      </c>
      <c r="E33" s="352"/>
      <c r="F33" s="352">
        <v>116437.4</v>
      </c>
      <c r="G33" s="352">
        <v>116437.4</v>
      </c>
      <c r="H33" s="352">
        <v>100</v>
      </c>
      <c r="I33" s="352">
        <v>0</v>
      </c>
      <c r="J33" s="353" t="s">
        <v>205</v>
      </c>
      <c r="K33" s="349" t="s">
        <v>224</v>
      </c>
    </row>
    <row r="34" spans="1:11" s="62" customFormat="1" ht="27" customHeight="1">
      <c r="A34" s="349">
        <v>26</v>
      </c>
      <c r="B34" s="355" t="s">
        <v>305</v>
      </c>
      <c r="C34" s="351"/>
      <c r="D34" s="352"/>
      <c r="E34" s="352">
        <v>14356000</v>
      </c>
      <c r="F34" s="352">
        <v>14356000</v>
      </c>
      <c r="G34" s="352">
        <v>14356000</v>
      </c>
      <c r="H34" s="352">
        <v>100</v>
      </c>
      <c r="I34" s="352">
        <v>0</v>
      </c>
      <c r="J34" s="353" t="s">
        <v>205</v>
      </c>
      <c r="K34" s="349" t="s">
        <v>224</v>
      </c>
    </row>
    <row r="35" spans="1:11" s="62" customFormat="1" ht="40.5">
      <c r="A35" s="349">
        <v>27</v>
      </c>
      <c r="B35" s="350" t="s">
        <v>367</v>
      </c>
      <c r="C35" s="351"/>
      <c r="D35" s="352">
        <v>60000</v>
      </c>
      <c r="E35" s="352"/>
      <c r="F35" s="352">
        <v>60000</v>
      </c>
      <c r="G35" s="352">
        <v>60000</v>
      </c>
      <c r="H35" s="352">
        <v>100</v>
      </c>
      <c r="I35" s="352">
        <v>0</v>
      </c>
      <c r="J35" s="353" t="s">
        <v>368</v>
      </c>
      <c r="K35" s="349" t="s">
        <v>194</v>
      </c>
    </row>
    <row r="36" spans="1:11" s="62" customFormat="1" ht="27" customHeight="1">
      <c r="A36" s="349">
        <v>28</v>
      </c>
      <c r="B36" s="350" t="s">
        <v>354</v>
      </c>
      <c r="C36" s="351"/>
      <c r="D36" s="352">
        <v>21960</v>
      </c>
      <c r="E36" s="352"/>
      <c r="F36" s="352">
        <v>21960</v>
      </c>
      <c r="G36" s="352">
        <v>21960</v>
      </c>
      <c r="H36" s="352">
        <v>100</v>
      </c>
      <c r="I36" s="352">
        <v>0</v>
      </c>
      <c r="J36" s="353" t="s">
        <v>369</v>
      </c>
      <c r="K36" s="349" t="s">
        <v>194</v>
      </c>
    </row>
    <row r="37" spans="1:11" s="62" customFormat="1" ht="60.75">
      <c r="A37" s="349">
        <v>29</v>
      </c>
      <c r="B37" s="350" t="s">
        <v>370</v>
      </c>
      <c r="C37" s="351"/>
      <c r="D37" s="352">
        <v>147660</v>
      </c>
      <c r="E37" s="352"/>
      <c r="F37" s="352">
        <v>147660</v>
      </c>
      <c r="G37" s="352">
        <v>147660</v>
      </c>
      <c r="H37" s="352">
        <v>100</v>
      </c>
      <c r="I37" s="352">
        <v>0</v>
      </c>
      <c r="J37" s="349" t="s">
        <v>368</v>
      </c>
      <c r="K37" s="349" t="s">
        <v>131</v>
      </c>
    </row>
    <row r="38" spans="1:11" s="62" customFormat="1" ht="40.5">
      <c r="A38" s="349">
        <v>30</v>
      </c>
      <c r="B38" s="350" t="s">
        <v>343</v>
      </c>
      <c r="C38" s="351"/>
      <c r="D38" s="352">
        <v>380000</v>
      </c>
      <c r="E38" s="352"/>
      <c r="F38" s="352">
        <v>380000</v>
      </c>
      <c r="G38" s="352">
        <v>380000</v>
      </c>
      <c r="H38" s="352">
        <v>100</v>
      </c>
      <c r="I38" s="352">
        <v>0</v>
      </c>
      <c r="J38" s="349" t="s">
        <v>344</v>
      </c>
      <c r="K38" s="349" t="s">
        <v>131</v>
      </c>
    </row>
    <row r="39" spans="1:11" s="62" customFormat="1" ht="27" customHeight="1">
      <c r="A39" s="349">
        <v>31</v>
      </c>
      <c r="B39" s="350" t="s">
        <v>341</v>
      </c>
      <c r="C39" s="351"/>
      <c r="D39" s="352">
        <v>401000</v>
      </c>
      <c r="E39" s="352"/>
      <c r="F39" s="352">
        <v>401000</v>
      </c>
      <c r="G39" s="352">
        <v>401000</v>
      </c>
      <c r="H39" s="352">
        <v>100</v>
      </c>
      <c r="I39" s="352">
        <v>0</v>
      </c>
      <c r="J39" s="349" t="s">
        <v>342</v>
      </c>
      <c r="K39" s="349" t="s">
        <v>131</v>
      </c>
    </row>
    <row r="40" spans="1:11" s="62" customFormat="1" ht="40.5">
      <c r="A40" s="349">
        <v>32</v>
      </c>
      <c r="B40" s="350" t="s">
        <v>371</v>
      </c>
      <c r="C40" s="351"/>
      <c r="D40" s="352">
        <v>100000</v>
      </c>
      <c r="E40" s="352"/>
      <c r="F40" s="352">
        <v>100000</v>
      </c>
      <c r="G40" s="352">
        <v>100000</v>
      </c>
      <c r="H40" s="352">
        <v>100</v>
      </c>
      <c r="I40" s="352">
        <v>0</v>
      </c>
      <c r="J40" s="353" t="s">
        <v>372</v>
      </c>
      <c r="K40" s="349" t="s">
        <v>129</v>
      </c>
    </row>
    <row r="41" spans="1:11" s="62" customFormat="1" ht="27" customHeight="1">
      <c r="A41" s="349">
        <v>33</v>
      </c>
      <c r="B41" s="350" t="s">
        <v>351</v>
      </c>
      <c r="C41" s="351"/>
      <c r="D41" s="352">
        <v>205000</v>
      </c>
      <c r="E41" s="352"/>
      <c r="F41" s="352">
        <v>205000</v>
      </c>
      <c r="G41" s="352">
        <v>205000</v>
      </c>
      <c r="H41" s="352">
        <v>100</v>
      </c>
      <c r="I41" s="352">
        <v>0</v>
      </c>
      <c r="J41" s="353" t="s">
        <v>352</v>
      </c>
      <c r="K41" s="349" t="s">
        <v>129</v>
      </c>
    </row>
    <row r="42" spans="1:11" s="62" customFormat="1" ht="40.5">
      <c r="A42" s="349">
        <v>34</v>
      </c>
      <c r="B42" s="350" t="s">
        <v>373</v>
      </c>
      <c r="C42" s="351"/>
      <c r="D42" s="352">
        <v>303700</v>
      </c>
      <c r="E42" s="352"/>
      <c r="F42" s="352">
        <v>303700</v>
      </c>
      <c r="G42" s="352">
        <v>303700</v>
      </c>
      <c r="H42" s="352">
        <v>100</v>
      </c>
      <c r="I42" s="352">
        <v>0</v>
      </c>
      <c r="J42" s="353" t="s">
        <v>340</v>
      </c>
      <c r="K42" s="349" t="s">
        <v>129</v>
      </c>
    </row>
    <row r="43" spans="1:11" s="62" customFormat="1" ht="27" customHeight="1">
      <c r="A43" s="349">
        <v>35</v>
      </c>
      <c r="B43" s="350" t="s">
        <v>357</v>
      </c>
      <c r="C43" s="351"/>
      <c r="D43" s="352">
        <v>13334.34</v>
      </c>
      <c r="E43" s="352"/>
      <c r="F43" s="352">
        <v>13334.34</v>
      </c>
      <c r="G43" s="352">
        <v>13334.34</v>
      </c>
      <c r="H43" s="352">
        <v>100</v>
      </c>
      <c r="I43" s="352">
        <v>0</v>
      </c>
      <c r="J43" s="353" t="s">
        <v>358</v>
      </c>
      <c r="K43" s="349" t="s">
        <v>129</v>
      </c>
    </row>
    <row r="44" spans="1:11" s="62" customFormat="1" ht="60.75">
      <c r="A44" s="349">
        <v>36</v>
      </c>
      <c r="B44" s="350" t="s">
        <v>355</v>
      </c>
      <c r="C44" s="351"/>
      <c r="D44" s="352">
        <v>29500</v>
      </c>
      <c r="E44" s="352"/>
      <c r="F44" s="352">
        <v>29500</v>
      </c>
      <c r="G44" s="352">
        <v>29500</v>
      </c>
      <c r="H44" s="352">
        <v>100</v>
      </c>
      <c r="I44" s="352">
        <v>0</v>
      </c>
      <c r="J44" s="353" t="s">
        <v>356</v>
      </c>
      <c r="K44" s="349" t="s">
        <v>129</v>
      </c>
    </row>
    <row r="45" spans="1:11" s="62" customFormat="1" ht="60.75">
      <c r="A45" s="349">
        <v>37</v>
      </c>
      <c r="B45" s="350" t="s">
        <v>346</v>
      </c>
      <c r="C45" s="351"/>
      <c r="D45" s="352">
        <v>357406</v>
      </c>
      <c r="E45" s="352"/>
      <c r="F45" s="352">
        <v>357406</v>
      </c>
      <c r="G45" s="352">
        <v>357406</v>
      </c>
      <c r="H45" s="352">
        <v>100</v>
      </c>
      <c r="I45" s="352">
        <v>0</v>
      </c>
      <c r="J45" s="353" t="s">
        <v>321</v>
      </c>
      <c r="K45" s="349" t="s">
        <v>129</v>
      </c>
    </row>
    <row r="46" spans="1:11" s="62" customFormat="1" ht="40.5">
      <c r="A46" s="349">
        <v>38</v>
      </c>
      <c r="B46" s="350" t="s">
        <v>315</v>
      </c>
      <c r="C46" s="356"/>
      <c r="D46" s="352">
        <v>13930000</v>
      </c>
      <c r="E46" s="352"/>
      <c r="F46" s="352">
        <v>13930000</v>
      </c>
      <c r="G46" s="352">
        <v>13930000</v>
      </c>
      <c r="H46" s="352">
        <v>100</v>
      </c>
      <c r="I46" s="352">
        <v>0</v>
      </c>
      <c r="J46" s="353" t="s">
        <v>312</v>
      </c>
      <c r="K46" s="349" t="s">
        <v>148</v>
      </c>
    </row>
    <row r="47" spans="1:11" s="62" customFormat="1" ht="27" customHeight="1">
      <c r="A47" s="349">
        <v>39</v>
      </c>
      <c r="B47" s="350" t="s">
        <v>335</v>
      </c>
      <c r="C47" s="356"/>
      <c r="D47" s="352">
        <v>460000</v>
      </c>
      <c r="E47" s="352"/>
      <c r="F47" s="352">
        <v>460000</v>
      </c>
      <c r="G47" s="352">
        <v>460000</v>
      </c>
      <c r="H47" s="352">
        <v>100</v>
      </c>
      <c r="I47" s="352">
        <v>0</v>
      </c>
      <c r="J47" s="353" t="s">
        <v>336</v>
      </c>
      <c r="K47" s="349" t="s">
        <v>148</v>
      </c>
    </row>
    <row r="48" spans="1:11" s="62" customFormat="1" ht="40.5">
      <c r="A48" s="349">
        <v>40</v>
      </c>
      <c r="B48" s="350" t="s">
        <v>303</v>
      </c>
      <c r="C48" s="351"/>
      <c r="D48" s="352">
        <v>27979000</v>
      </c>
      <c r="E48" s="352"/>
      <c r="F48" s="352">
        <v>27979000</v>
      </c>
      <c r="G48" s="352">
        <v>27979000</v>
      </c>
      <c r="H48" s="352">
        <v>100</v>
      </c>
      <c r="I48" s="352">
        <v>0</v>
      </c>
      <c r="J48" s="353" t="s">
        <v>304</v>
      </c>
      <c r="K48" s="349" t="s">
        <v>148</v>
      </c>
    </row>
    <row r="49" spans="1:11" s="62" customFormat="1" ht="40.5">
      <c r="A49" s="349">
        <v>41</v>
      </c>
      <c r="B49" s="350" t="s">
        <v>326</v>
      </c>
      <c r="C49" s="351"/>
      <c r="D49" s="352">
        <v>4930000</v>
      </c>
      <c r="E49" s="352"/>
      <c r="F49" s="352">
        <v>4930000</v>
      </c>
      <c r="G49" s="352">
        <v>4930000</v>
      </c>
      <c r="H49" s="352">
        <v>100</v>
      </c>
      <c r="I49" s="352">
        <v>0</v>
      </c>
      <c r="J49" s="353" t="s">
        <v>327</v>
      </c>
      <c r="K49" s="349" t="s">
        <v>148</v>
      </c>
    </row>
    <row r="50" spans="1:11" s="62" customFormat="1" ht="40.5" customHeight="1">
      <c r="A50" s="349">
        <v>42</v>
      </c>
      <c r="B50" s="354" t="s">
        <v>359</v>
      </c>
      <c r="C50" s="351"/>
      <c r="D50" s="352">
        <v>6825000</v>
      </c>
      <c r="E50" s="352"/>
      <c r="F50" s="352">
        <v>6825000</v>
      </c>
      <c r="G50" s="352">
        <v>6825000</v>
      </c>
      <c r="H50" s="352">
        <v>100</v>
      </c>
      <c r="I50" s="352">
        <v>0</v>
      </c>
      <c r="J50" s="353" t="s">
        <v>360</v>
      </c>
      <c r="K50" s="349" t="s">
        <v>148</v>
      </c>
    </row>
    <row r="51" spans="1:11" s="62" customFormat="1" ht="27" customHeight="1">
      <c r="A51" s="349">
        <v>43</v>
      </c>
      <c r="B51" s="350" t="s">
        <v>316</v>
      </c>
      <c r="C51" s="351"/>
      <c r="D51" s="352">
        <v>4620000</v>
      </c>
      <c r="E51" s="352"/>
      <c r="F51" s="352">
        <v>4620000</v>
      </c>
      <c r="G51" s="352">
        <v>4620000</v>
      </c>
      <c r="H51" s="352">
        <v>100</v>
      </c>
      <c r="I51" s="352">
        <v>0</v>
      </c>
      <c r="J51" s="353" t="s">
        <v>317</v>
      </c>
      <c r="K51" s="349" t="s">
        <v>148</v>
      </c>
    </row>
    <row r="52" spans="1:11" s="62" customFormat="1" ht="27" customHeight="1">
      <c r="A52" s="349">
        <v>44</v>
      </c>
      <c r="B52" s="350" t="s">
        <v>331</v>
      </c>
      <c r="C52" s="351"/>
      <c r="D52" s="352">
        <v>2730000</v>
      </c>
      <c r="E52" s="352"/>
      <c r="F52" s="352">
        <v>2730000</v>
      </c>
      <c r="G52" s="352">
        <v>2730000</v>
      </c>
      <c r="H52" s="352">
        <v>100</v>
      </c>
      <c r="I52" s="352">
        <v>0</v>
      </c>
      <c r="J52" s="353" t="s">
        <v>327</v>
      </c>
      <c r="K52" s="349" t="s">
        <v>148</v>
      </c>
    </row>
    <row r="53" spans="1:11" s="62" customFormat="1" ht="40.5">
      <c r="A53" s="349">
        <v>45</v>
      </c>
      <c r="B53" s="350" t="s">
        <v>320</v>
      </c>
      <c r="C53" s="351"/>
      <c r="D53" s="352">
        <v>3596000</v>
      </c>
      <c r="E53" s="352"/>
      <c r="F53" s="352">
        <v>3596000</v>
      </c>
      <c r="G53" s="352">
        <v>3596000</v>
      </c>
      <c r="H53" s="352">
        <v>100</v>
      </c>
      <c r="I53" s="352">
        <v>0</v>
      </c>
      <c r="J53" s="353" t="s">
        <v>321</v>
      </c>
      <c r="K53" s="349" t="s">
        <v>148</v>
      </c>
    </row>
    <row r="54" spans="1:11" s="62" customFormat="1" ht="40.5" customHeight="1">
      <c r="A54" s="349">
        <v>46</v>
      </c>
      <c r="B54" s="350" t="s">
        <v>328</v>
      </c>
      <c r="C54" s="356"/>
      <c r="D54" s="352">
        <v>1787100</v>
      </c>
      <c r="E54" s="352"/>
      <c r="F54" s="352">
        <v>1787100</v>
      </c>
      <c r="G54" s="352">
        <v>1787100</v>
      </c>
      <c r="H54" s="352">
        <v>100</v>
      </c>
      <c r="I54" s="352">
        <v>0</v>
      </c>
      <c r="J54" s="353" t="s">
        <v>319</v>
      </c>
      <c r="K54" s="349" t="s">
        <v>148</v>
      </c>
    </row>
    <row r="55" spans="1:11" s="62" customFormat="1" ht="40.5" customHeight="1">
      <c r="A55" s="349">
        <v>47</v>
      </c>
      <c r="B55" s="350" t="s">
        <v>318</v>
      </c>
      <c r="C55" s="356"/>
      <c r="D55" s="352">
        <v>19464900</v>
      </c>
      <c r="E55" s="352"/>
      <c r="F55" s="352">
        <v>19464900</v>
      </c>
      <c r="G55" s="352">
        <v>19464900</v>
      </c>
      <c r="H55" s="352">
        <v>100</v>
      </c>
      <c r="I55" s="352">
        <v>0</v>
      </c>
      <c r="J55" s="353" t="s">
        <v>319</v>
      </c>
      <c r="K55" s="349" t="s">
        <v>148</v>
      </c>
    </row>
    <row r="56" spans="1:11" s="62" customFormat="1" ht="27" customHeight="1">
      <c r="A56" s="349">
        <v>48</v>
      </c>
      <c r="B56" s="350" t="s">
        <v>311</v>
      </c>
      <c r="C56" s="356"/>
      <c r="D56" s="352">
        <v>7458000</v>
      </c>
      <c r="E56" s="352"/>
      <c r="F56" s="352">
        <v>7458000</v>
      </c>
      <c r="G56" s="352">
        <v>7458000</v>
      </c>
      <c r="H56" s="352">
        <v>100</v>
      </c>
      <c r="I56" s="352">
        <v>0</v>
      </c>
      <c r="J56" s="353" t="s">
        <v>312</v>
      </c>
      <c r="K56" s="349" t="s">
        <v>148</v>
      </c>
    </row>
    <row r="57" spans="1:11" s="62" customFormat="1" ht="40.5" customHeight="1">
      <c r="A57" s="349">
        <v>49</v>
      </c>
      <c r="B57" s="350" t="s">
        <v>325</v>
      </c>
      <c r="C57" s="356"/>
      <c r="D57" s="352">
        <v>2090000</v>
      </c>
      <c r="E57" s="352"/>
      <c r="F57" s="352">
        <v>2090000</v>
      </c>
      <c r="G57" s="352">
        <v>2090000</v>
      </c>
      <c r="H57" s="352">
        <v>100</v>
      </c>
      <c r="I57" s="352">
        <v>0</v>
      </c>
      <c r="J57" s="353" t="s">
        <v>312</v>
      </c>
      <c r="K57" s="349" t="s">
        <v>148</v>
      </c>
    </row>
    <row r="58" spans="1:11" s="62" customFormat="1" ht="40.5" customHeight="1">
      <c r="A58" s="349">
        <v>50</v>
      </c>
      <c r="B58" s="350" t="s">
        <v>411</v>
      </c>
      <c r="C58" s="356"/>
      <c r="D58" s="352">
        <v>300000</v>
      </c>
      <c r="E58" s="352"/>
      <c r="F58" s="352">
        <v>300000</v>
      </c>
      <c r="G58" s="352">
        <v>300000</v>
      </c>
      <c r="H58" s="352">
        <v>100</v>
      </c>
      <c r="I58" s="352">
        <v>0</v>
      </c>
      <c r="J58" s="353" t="s">
        <v>347</v>
      </c>
      <c r="K58" s="349" t="s">
        <v>195</v>
      </c>
    </row>
    <row r="59" spans="1:11" s="62" customFormat="1" ht="27.95" customHeight="1">
      <c r="A59" s="357"/>
      <c r="B59" s="358"/>
      <c r="C59" s="359"/>
      <c r="D59" s="360"/>
      <c r="E59" s="360"/>
      <c r="F59" s="361"/>
      <c r="G59" s="360"/>
      <c r="H59" s="361"/>
      <c r="I59" s="361"/>
      <c r="J59" s="362"/>
      <c r="K59" s="357"/>
    </row>
    <row r="60" spans="1:11" s="54" customFormat="1" ht="35.1" customHeight="1">
      <c r="A60" s="348"/>
      <c r="B60" s="334" t="s">
        <v>412</v>
      </c>
      <c r="C60" s="363">
        <v>720432.53</v>
      </c>
      <c r="D60" s="363">
        <v>52331792.490000002</v>
      </c>
      <c r="E60" s="363">
        <v>10759226.140000001</v>
      </c>
      <c r="F60" s="363">
        <v>63811451.160000004</v>
      </c>
      <c r="G60" s="363">
        <v>56301018.630000003</v>
      </c>
      <c r="H60" s="363">
        <v>88.230274670970189</v>
      </c>
      <c r="I60" s="363">
        <v>7510432.5300000003</v>
      </c>
      <c r="J60" s="364"/>
      <c r="K60" s="348"/>
    </row>
    <row r="61" spans="1:11" s="62" customFormat="1" ht="40.5">
      <c r="A61" s="349">
        <v>1</v>
      </c>
      <c r="B61" s="367" t="s">
        <v>462</v>
      </c>
      <c r="C61" s="366">
        <v>600000</v>
      </c>
      <c r="D61" s="366">
        <v>19400000</v>
      </c>
      <c r="E61" s="366"/>
      <c r="F61" s="352">
        <v>20000000</v>
      </c>
      <c r="G61" s="366">
        <v>12610000</v>
      </c>
      <c r="H61" s="352">
        <v>63.05</v>
      </c>
      <c r="I61" s="352">
        <v>7390000</v>
      </c>
      <c r="J61" s="349" t="s">
        <v>554</v>
      </c>
      <c r="K61" s="349" t="s">
        <v>270</v>
      </c>
    </row>
    <row r="62" spans="1:11" s="62" customFormat="1" ht="27" customHeight="1">
      <c r="A62" s="349">
        <v>2</v>
      </c>
      <c r="B62" s="367" t="s">
        <v>543</v>
      </c>
      <c r="C62" s="366">
        <v>13960</v>
      </c>
      <c r="D62" s="366"/>
      <c r="E62" s="366"/>
      <c r="F62" s="366">
        <v>13960</v>
      </c>
      <c r="G62" s="366"/>
      <c r="H62" s="366">
        <v>0</v>
      </c>
      <c r="I62" s="352">
        <v>13960</v>
      </c>
      <c r="J62" s="349" t="s">
        <v>490</v>
      </c>
      <c r="K62" s="349" t="s">
        <v>491</v>
      </c>
    </row>
    <row r="63" spans="1:11" s="62" customFormat="1" ht="27" customHeight="1">
      <c r="A63" s="349">
        <v>3</v>
      </c>
      <c r="B63" s="367" t="s">
        <v>442</v>
      </c>
      <c r="C63" s="366">
        <v>55335</v>
      </c>
      <c r="D63" s="366"/>
      <c r="E63" s="366">
        <v>486665</v>
      </c>
      <c r="F63" s="352">
        <v>542000</v>
      </c>
      <c r="G63" s="366">
        <v>486665</v>
      </c>
      <c r="H63" s="352">
        <v>89.790590405904055</v>
      </c>
      <c r="I63" s="352">
        <v>55335</v>
      </c>
      <c r="J63" s="349" t="s">
        <v>381</v>
      </c>
      <c r="K63" s="349" t="s">
        <v>441</v>
      </c>
    </row>
    <row r="64" spans="1:11" s="62" customFormat="1" ht="40.5">
      <c r="A64" s="349">
        <v>4</v>
      </c>
      <c r="B64" s="367" t="s">
        <v>418</v>
      </c>
      <c r="C64" s="366">
        <v>12995.79</v>
      </c>
      <c r="D64" s="366"/>
      <c r="E64" s="366">
        <v>267024.21000000002</v>
      </c>
      <c r="F64" s="352">
        <v>280020</v>
      </c>
      <c r="G64" s="366">
        <v>267024.21000000002</v>
      </c>
      <c r="H64" s="352">
        <v>95.358977930147859</v>
      </c>
      <c r="I64" s="352">
        <v>12995.789999999979</v>
      </c>
      <c r="J64" s="349" t="s">
        <v>374</v>
      </c>
      <c r="K64" s="408" t="s">
        <v>419</v>
      </c>
    </row>
    <row r="65" spans="1:11" s="62" customFormat="1" ht="81">
      <c r="A65" s="349">
        <v>5</v>
      </c>
      <c r="B65" s="367" t="s">
        <v>435</v>
      </c>
      <c r="C65" s="366">
        <v>34266.67</v>
      </c>
      <c r="D65" s="366">
        <v>2465733.33</v>
      </c>
      <c r="E65" s="366"/>
      <c r="F65" s="352">
        <v>2500000</v>
      </c>
      <c r="G65" s="366">
        <v>2465733.33</v>
      </c>
      <c r="H65" s="352">
        <v>98.629333200000005</v>
      </c>
      <c r="I65" s="352">
        <v>34266.669999999925</v>
      </c>
      <c r="J65" s="349" t="s">
        <v>379</v>
      </c>
      <c r="K65" s="349" t="s">
        <v>436</v>
      </c>
    </row>
    <row r="66" spans="1:11" s="62" customFormat="1" ht="27" customHeight="1">
      <c r="A66" s="349">
        <v>6</v>
      </c>
      <c r="B66" s="365" t="s">
        <v>511</v>
      </c>
      <c r="C66" s="366">
        <v>3875.07</v>
      </c>
      <c r="D66" s="366"/>
      <c r="E66" s="366">
        <v>494124.93</v>
      </c>
      <c r="F66" s="366">
        <v>498000</v>
      </c>
      <c r="G66" s="366">
        <v>494124.93</v>
      </c>
      <c r="H66" s="366">
        <v>99.221873493975906</v>
      </c>
      <c r="I66" s="352">
        <v>3875.070000000007</v>
      </c>
      <c r="J66" s="349" t="s">
        <v>384</v>
      </c>
      <c r="K66" s="349" t="s">
        <v>512</v>
      </c>
    </row>
    <row r="67" spans="1:11" s="62" customFormat="1" ht="27" customHeight="1">
      <c r="A67" s="349">
        <v>7</v>
      </c>
      <c r="B67" s="365" t="s">
        <v>413</v>
      </c>
      <c r="C67" s="366"/>
      <c r="D67" s="366">
        <v>3580000</v>
      </c>
      <c r="E67" s="366"/>
      <c r="F67" s="352">
        <v>3580000</v>
      </c>
      <c r="G67" s="366">
        <v>3580000</v>
      </c>
      <c r="H67" s="352">
        <v>100</v>
      </c>
      <c r="I67" s="352">
        <v>0</v>
      </c>
      <c r="J67" s="349" t="s">
        <v>360</v>
      </c>
      <c r="K67" s="349" t="s">
        <v>414</v>
      </c>
    </row>
    <row r="68" spans="1:11" s="62" customFormat="1" ht="27" customHeight="1">
      <c r="A68" s="349">
        <v>8</v>
      </c>
      <c r="B68" s="367" t="s">
        <v>415</v>
      </c>
      <c r="C68" s="366"/>
      <c r="D68" s="366">
        <v>2380000</v>
      </c>
      <c r="E68" s="366"/>
      <c r="F68" s="352">
        <v>2380000</v>
      </c>
      <c r="G68" s="366">
        <v>2380000</v>
      </c>
      <c r="H68" s="352">
        <v>100</v>
      </c>
      <c r="I68" s="352">
        <v>0</v>
      </c>
      <c r="J68" s="349" t="s">
        <v>360</v>
      </c>
      <c r="K68" s="349" t="s">
        <v>414</v>
      </c>
    </row>
    <row r="69" spans="1:11" s="62" customFormat="1" ht="27" customHeight="1">
      <c r="A69" s="349">
        <v>9</v>
      </c>
      <c r="B69" s="367" t="s">
        <v>416</v>
      </c>
      <c r="C69" s="366"/>
      <c r="D69" s="352">
        <v>375700</v>
      </c>
      <c r="E69" s="366"/>
      <c r="F69" s="352">
        <v>375700</v>
      </c>
      <c r="G69" s="366">
        <v>375700</v>
      </c>
      <c r="H69" s="352">
        <v>100</v>
      </c>
      <c r="I69" s="352">
        <v>0</v>
      </c>
      <c r="J69" s="349" t="s">
        <v>417</v>
      </c>
      <c r="K69" s="349" t="s">
        <v>414</v>
      </c>
    </row>
    <row r="70" spans="1:11" s="62" customFormat="1" ht="40.5">
      <c r="A70" s="349">
        <v>10</v>
      </c>
      <c r="B70" s="367" t="s">
        <v>420</v>
      </c>
      <c r="C70" s="366"/>
      <c r="D70" s="366">
        <v>2890000</v>
      </c>
      <c r="E70" s="366"/>
      <c r="F70" s="352">
        <v>2890000</v>
      </c>
      <c r="G70" s="366">
        <v>2890000</v>
      </c>
      <c r="H70" s="352">
        <v>100</v>
      </c>
      <c r="I70" s="352">
        <v>0</v>
      </c>
      <c r="J70" s="349" t="s">
        <v>375</v>
      </c>
      <c r="K70" s="349" t="s">
        <v>421</v>
      </c>
    </row>
    <row r="71" spans="1:11" s="64" customFormat="1" ht="27" customHeight="1">
      <c r="A71" s="349">
        <v>11</v>
      </c>
      <c r="B71" s="368" t="s">
        <v>416</v>
      </c>
      <c r="C71" s="369"/>
      <c r="D71" s="369">
        <v>375700</v>
      </c>
      <c r="E71" s="369"/>
      <c r="F71" s="370">
        <v>375700</v>
      </c>
      <c r="G71" s="369">
        <v>375700</v>
      </c>
      <c r="H71" s="370">
        <v>100</v>
      </c>
      <c r="I71" s="370">
        <v>0</v>
      </c>
      <c r="J71" s="371" t="s">
        <v>422</v>
      </c>
      <c r="K71" s="371" t="s">
        <v>423</v>
      </c>
    </row>
    <row r="72" spans="1:11" s="62" customFormat="1" ht="60.75">
      <c r="A72" s="349">
        <v>12</v>
      </c>
      <c r="B72" s="368" t="s">
        <v>424</v>
      </c>
      <c r="C72" s="369"/>
      <c r="D72" s="369"/>
      <c r="E72" s="369">
        <v>498000</v>
      </c>
      <c r="F72" s="370">
        <v>498000</v>
      </c>
      <c r="G72" s="369">
        <v>498000</v>
      </c>
      <c r="H72" s="370">
        <v>100</v>
      </c>
      <c r="I72" s="370">
        <v>0</v>
      </c>
      <c r="J72" s="371" t="s">
        <v>376</v>
      </c>
      <c r="K72" s="371" t="s">
        <v>423</v>
      </c>
    </row>
    <row r="73" spans="1:11" s="62" customFormat="1" ht="27" customHeight="1">
      <c r="A73" s="349">
        <v>13</v>
      </c>
      <c r="B73" s="368" t="s">
        <v>416</v>
      </c>
      <c r="C73" s="366"/>
      <c r="D73" s="366">
        <v>375700</v>
      </c>
      <c r="E73" s="366"/>
      <c r="F73" s="352">
        <v>375700</v>
      </c>
      <c r="G73" s="366">
        <v>375700</v>
      </c>
      <c r="H73" s="352">
        <v>100</v>
      </c>
      <c r="I73" s="352">
        <v>0</v>
      </c>
      <c r="J73" s="349" t="s">
        <v>425</v>
      </c>
      <c r="K73" s="349" t="s">
        <v>426</v>
      </c>
    </row>
    <row r="74" spans="1:11" s="62" customFormat="1" ht="40.5">
      <c r="A74" s="349">
        <v>14</v>
      </c>
      <c r="B74" s="367" t="s">
        <v>427</v>
      </c>
      <c r="C74" s="366"/>
      <c r="D74" s="366"/>
      <c r="E74" s="366">
        <v>77800</v>
      </c>
      <c r="F74" s="352">
        <v>77800</v>
      </c>
      <c r="G74" s="366">
        <v>77800</v>
      </c>
      <c r="H74" s="352">
        <v>100</v>
      </c>
      <c r="I74" s="352">
        <v>0</v>
      </c>
      <c r="J74" s="349" t="s">
        <v>205</v>
      </c>
      <c r="K74" s="349" t="s">
        <v>426</v>
      </c>
    </row>
    <row r="75" spans="1:11" s="62" customFormat="1" ht="40.5">
      <c r="A75" s="349">
        <v>15</v>
      </c>
      <c r="B75" s="367" t="s">
        <v>428</v>
      </c>
      <c r="C75" s="366"/>
      <c r="D75" s="366"/>
      <c r="E75" s="366">
        <v>45500</v>
      </c>
      <c r="F75" s="352">
        <v>45500</v>
      </c>
      <c r="G75" s="366">
        <v>45500</v>
      </c>
      <c r="H75" s="352">
        <v>100</v>
      </c>
      <c r="I75" s="352">
        <v>0</v>
      </c>
      <c r="J75" s="349" t="s">
        <v>205</v>
      </c>
      <c r="K75" s="349" t="s">
        <v>426</v>
      </c>
    </row>
    <row r="76" spans="1:11" s="62" customFormat="1" ht="27" customHeight="1">
      <c r="A76" s="349">
        <v>16</v>
      </c>
      <c r="B76" s="367" t="s">
        <v>429</v>
      </c>
      <c r="C76" s="366"/>
      <c r="D76" s="366"/>
      <c r="E76" s="366">
        <v>500000</v>
      </c>
      <c r="F76" s="352">
        <v>500000</v>
      </c>
      <c r="G76" s="366">
        <v>500000</v>
      </c>
      <c r="H76" s="352">
        <v>100</v>
      </c>
      <c r="I76" s="352">
        <v>0</v>
      </c>
      <c r="J76" s="349" t="s">
        <v>377</v>
      </c>
      <c r="K76" s="349" t="s">
        <v>430</v>
      </c>
    </row>
    <row r="77" spans="1:11" s="62" customFormat="1" ht="27" customHeight="1">
      <c r="A77" s="349">
        <v>17</v>
      </c>
      <c r="B77" s="365" t="s">
        <v>431</v>
      </c>
      <c r="C77" s="366"/>
      <c r="D77" s="366"/>
      <c r="E77" s="366">
        <v>497400</v>
      </c>
      <c r="F77" s="352">
        <v>497400</v>
      </c>
      <c r="G77" s="366">
        <v>497400</v>
      </c>
      <c r="H77" s="352">
        <v>100</v>
      </c>
      <c r="I77" s="352">
        <v>0</v>
      </c>
      <c r="J77" s="349" t="s">
        <v>378</v>
      </c>
      <c r="K77" s="349" t="s">
        <v>432</v>
      </c>
    </row>
    <row r="78" spans="1:11" s="62" customFormat="1" ht="40.5">
      <c r="A78" s="349">
        <v>18</v>
      </c>
      <c r="B78" s="367" t="s">
        <v>433</v>
      </c>
      <c r="C78" s="366"/>
      <c r="D78" s="366"/>
      <c r="E78" s="366">
        <v>403100</v>
      </c>
      <c r="F78" s="352">
        <v>403100</v>
      </c>
      <c r="G78" s="366">
        <v>403100</v>
      </c>
      <c r="H78" s="352">
        <v>100</v>
      </c>
      <c r="I78" s="352">
        <v>0</v>
      </c>
      <c r="J78" s="349" t="s">
        <v>205</v>
      </c>
      <c r="K78" s="349" t="s">
        <v>434</v>
      </c>
    </row>
    <row r="79" spans="1:11" s="62" customFormat="1" ht="27" customHeight="1">
      <c r="A79" s="349">
        <v>19</v>
      </c>
      <c r="B79" s="367" t="s">
        <v>365</v>
      </c>
      <c r="C79" s="366"/>
      <c r="D79" s="366">
        <v>9900</v>
      </c>
      <c r="E79" s="366"/>
      <c r="F79" s="352">
        <v>9900</v>
      </c>
      <c r="G79" s="366">
        <v>9900</v>
      </c>
      <c r="H79" s="352">
        <v>100</v>
      </c>
      <c r="I79" s="352">
        <v>0</v>
      </c>
      <c r="J79" s="349" t="s">
        <v>205</v>
      </c>
      <c r="K79" s="349" t="s">
        <v>434</v>
      </c>
    </row>
    <row r="80" spans="1:11" s="62" customFormat="1" ht="60.75">
      <c r="A80" s="349">
        <v>20</v>
      </c>
      <c r="B80" s="367" t="s">
        <v>437</v>
      </c>
      <c r="C80" s="366"/>
      <c r="D80" s="366"/>
      <c r="E80" s="366">
        <v>100000</v>
      </c>
      <c r="F80" s="352">
        <v>100000</v>
      </c>
      <c r="G80" s="366">
        <v>100000</v>
      </c>
      <c r="H80" s="352">
        <v>100</v>
      </c>
      <c r="I80" s="352">
        <v>0</v>
      </c>
      <c r="J80" s="349" t="s">
        <v>438</v>
      </c>
      <c r="K80" s="349" t="s">
        <v>436</v>
      </c>
    </row>
    <row r="81" spans="1:11" s="62" customFormat="1" ht="40.5">
      <c r="A81" s="349">
        <v>21</v>
      </c>
      <c r="B81" s="367" t="s">
        <v>439</v>
      </c>
      <c r="C81" s="366"/>
      <c r="D81" s="366"/>
      <c r="E81" s="366">
        <v>480000</v>
      </c>
      <c r="F81" s="352">
        <v>480000</v>
      </c>
      <c r="G81" s="366">
        <v>480000</v>
      </c>
      <c r="H81" s="352">
        <v>100</v>
      </c>
      <c r="I81" s="352">
        <v>0</v>
      </c>
      <c r="J81" s="349" t="s">
        <v>380</v>
      </c>
      <c r="K81" s="349" t="s">
        <v>247</v>
      </c>
    </row>
    <row r="82" spans="1:11" s="62" customFormat="1" ht="27" customHeight="1">
      <c r="A82" s="349">
        <v>22</v>
      </c>
      <c r="B82" s="367" t="s">
        <v>365</v>
      </c>
      <c r="C82" s="366"/>
      <c r="D82" s="366">
        <v>3000</v>
      </c>
      <c r="E82" s="366"/>
      <c r="F82" s="352">
        <v>3000</v>
      </c>
      <c r="G82" s="366">
        <v>3000</v>
      </c>
      <c r="H82" s="352">
        <v>100</v>
      </c>
      <c r="I82" s="352">
        <v>0</v>
      </c>
      <c r="J82" s="349" t="s">
        <v>329</v>
      </c>
      <c r="K82" s="349" t="s">
        <v>247</v>
      </c>
    </row>
    <row r="83" spans="1:11" s="62" customFormat="1" ht="40.5">
      <c r="A83" s="349">
        <v>23</v>
      </c>
      <c r="B83" s="367" t="s">
        <v>440</v>
      </c>
      <c r="C83" s="366"/>
      <c r="D83" s="366"/>
      <c r="E83" s="366">
        <v>174000</v>
      </c>
      <c r="F83" s="352">
        <v>174000</v>
      </c>
      <c r="G83" s="366">
        <v>174000</v>
      </c>
      <c r="H83" s="352">
        <v>100</v>
      </c>
      <c r="I83" s="352">
        <v>0</v>
      </c>
      <c r="J83" s="349" t="s">
        <v>381</v>
      </c>
      <c r="K83" s="349" t="s">
        <v>441</v>
      </c>
    </row>
    <row r="84" spans="1:11" s="62" customFormat="1" ht="40.5">
      <c r="A84" s="349">
        <v>24</v>
      </c>
      <c r="B84" s="367" t="s">
        <v>443</v>
      </c>
      <c r="C84" s="366"/>
      <c r="D84" s="366"/>
      <c r="E84" s="366">
        <v>251700</v>
      </c>
      <c r="F84" s="352">
        <v>251700</v>
      </c>
      <c r="G84" s="366">
        <v>251700</v>
      </c>
      <c r="H84" s="352">
        <v>100</v>
      </c>
      <c r="I84" s="352">
        <v>0</v>
      </c>
      <c r="J84" s="349" t="s">
        <v>382</v>
      </c>
      <c r="K84" s="349" t="s">
        <v>193</v>
      </c>
    </row>
    <row r="85" spans="1:11" s="62" customFormat="1" ht="27" customHeight="1">
      <c r="A85" s="349">
        <v>25</v>
      </c>
      <c r="B85" s="367" t="s">
        <v>365</v>
      </c>
      <c r="C85" s="366"/>
      <c r="D85" s="366">
        <v>27100</v>
      </c>
      <c r="E85" s="366"/>
      <c r="F85" s="352">
        <v>27100</v>
      </c>
      <c r="G85" s="366">
        <v>27100</v>
      </c>
      <c r="H85" s="352">
        <v>100</v>
      </c>
      <c r="I85" s="352">
        <v>0</v>
      </c>
      <c r="J85" s="349" t="s">
        <v>417</v>
      </c>
      <c r="K85" s="349" t="s">
        <v>444</v>
      </c>
    </row>
    <row r="86" spans="1:11" s="62" customFormat="1" ht="27" customHeight="1">
      <c r="A86" s="349">
        <v>26</v>
      </c>
      <c r="B86" s="365" t="s">
        <v>445</v>
      </c>
      <c r="C86" s="366"/>
      <c r="D86" s="366"/>
      <c r="E86" s="366">
        <v>400700</v>
      </c>
      <c r="F86" s="352">
        <v>400700</v>
      </c>
      <c r="G86" s="366">
        <v>400700</v>
      </c>
      <c r="H86" s="352">
        <v>100</v>
      </c>
      <c r="I86" s="352">
        <v>0</v>
      </c>
      <c r="J86" s="349" t="s">
        <v>321</v>
      </c>
      <c r="K86" s="349" t="s">
        <v>444</v>
      </c>
    </row>
    <row r="87" spans="1:11" s="62" customFormat="1" ht="27" customHeight="1">
      <c r="A87" s="349">
        <v>27</v>
      </c>
      <c r="B87" s="367" t="s">
        <v>446</v>
      </c>
      <c r="C87" s="366"/>
      <c r="D87" s="366"/>
      <c r="E87" s="366">
        <v>123100</v>
      </c>
      <c r="F87" s="352">
        <v>123100</v>
      </c>
      <c r="G87" s="366">
        <v>123100</v>
      </c>
      <c r="H87" s="352">
        <v>100</v>
      </c>
      <c r="I87" s="352">
        <v>0</v>
      </c>
      <c r="J87" s="349" t="s">
        <v>374</v>
      </c>
      <c r="K87" s="349" t="s">
        <v>447</v>
      </c>
    </row>
    <row r="88" spans="1:11" s="62" customFormat="1" ht="40.5">
      <c r="A88" s="349">
        <v>28</v>
      </c>
      <c r="B88" s="367" t="s">
        <v>448</v>
      </c>
      <c r="C88" s="366"/>
      <c r="D88" s="366"/>
      <c r="E88" s="366">
        <v>85000</v>
      </c>
      <c r="F88" s="352">
        <v>85000</v>
      </c>
      <c r="G88" s="366">
        <v>85000</v>
      </c>
      <c r="H88" s="352">
        <v>100</v>
      </c>
      <c r="I88" s="352">
        <v>0</v>
      </c>
      <c r="J88" s="349" t="s">
        <v>352</v>
      </c>
      <c r="K88" s="349" t="s">
        <v>257</v>
      </c>
    </row>
    <row r="89" spans="1:11" s="62" customFormat="1" ht="27" customHeight="1">
      <c r="A89" s="349">
        <v>29</v>
      </c>
      <c r="B89" s="367" t="s">
        <v>365</v>
      </c>
      <c r="C89" s="366"/>
      <c r="D89" s="366">
        <v>115000</v>
      </c>
      <c r="E89" s="366"/>
      <c r="F89" s="352">
        <v>115000</v>
      </c>
      <c r="G89" s="366">
        <v>115000</v>
      </c>
      <c r="H89" s="352">
        <v>100</v>
      </c>
      <c r="I89" s="352">
        <v>0</v>
      </c>
      <c r="J89" s="349" t="s">
        <v>205</v>
      </c>
      <c r="K89" s="349" t="s">
        <v>257</v>
      </c>
    </row>
    <row r="90" spans="1:11" s="62" customFormat="1" ht="27" customHeight="1">
      <c r="A90" s="349">
        <v>30</v>
      </c>
      <c r="B90" s="372" t="s">
        <v>449</v>
      </c>
      <c r="C90" s="369"/>
      <c r="D90" s="369"/>
      <c r="E90" s="369">
        <v>173500</v>
      </c>
      <c r="F90" s="370">
        <v>173500</v>
      </c>
      <c r="G90" s="369">
        <v>173500</v>
      </c>
      <c r="H90" s="370">
        <v>100</v>
      </c>
      <c r="I90" s="370">
        <v>0</v>
      </c>
      <c r="J90" s="371" t="s">
        <v>205</v>
      </c>
      <c r="K90" s="371" t="s">
        <v>450</v>
      </c>
    </row>
    <row r="91" spans="1:11" s="62" customFormat="1" ht="40.5">
      <c r="A91" s="349">
        <v>31</v>
      </c>
      <c r="B91" s="367" t="s">
        <v>451</v>
      </c>
      <c r="C91" s="366"/>
      <c r="D91" s="366"/>
      <c r="E91" s="366">
        <v>440000</v>
      </c>
      <c r="F91" s="352">
        <v>440000</v>
      </c>
      <c r="G91" s="366">
        <v>440000</v>
      </c>
      <c r="H91" s="352">
        <v>100</v>
      </c>
      <c r="I91" s="352">
        <v>0</v>
      </c>
      <c r="J91" s="349" t="s">
        <v>167</v>
      </c>
      <c r="K91" s="349" t="s">
        <v>452</v>
      </c>
    </row>
    <row r="92" spans="1:11" s="62" customFormat="1" ht="27" customHeight="1">
      <c r="A92" s="349">
        <v>32</v>
      </c>
      <c r="B92" s="365" t="s">
        <v>453</v>
      </c>
      <c r="C92" s="366"/>
      <c r="D92" s="366"/>
      <c r="E92" s="366">
        <v>113700</v>
      </c>
      <c r="F92" s="352">
        <v>113700</v>
      </c>
      <c r="G92" s="366">
        <v>113700</v>
      </c>
      <c r="H92" s="352">
        <v>100</v>
      </c>
      <c r="I92" s="352">
        <v>0</v>
      </c>
      <c r="J92" s="349" t="s">
        <v>383</v>
      </c>
      <c r="K92" s="349" t="s">
        <v>454</v>
      </c>
    </row>
    <row r="93" spans="1:11" s="62" customFormat="1" ht="40.5">
      <c r="A93" s="349">
        <v>33</v>
      </c>
      <c r="B93" s="367" t="s">
        <v>455</v>
      </c>
      <c r="C93" s="366"/>
      <c r="D93" s="366"/>
      <c r="E93" s="366">
        <v>136500</v>
      </c>
      <c r="F93" s="352">
        <v>136500</v>
      </c>
      <c r="G93" s="366">
        <v>136500</v>
      </c>
      <c r="H93" s="352">
        <v>100</v>
      </c>
      <c r="I93" s="352">
        <v>0</v>
      </c>
      <c r="J93" s="349" t="s">
        <v>456</v>
      </c>
      <c r="K93" s="349" t="s">
        <v>454</v>
      </c>
    </row>
    <row r="94" spans="1:11" s="62" customFormat="1" ht="27" customHeight="1">
      <c r="A94" s="349">
        <v>34</v>
      </c>
      <c r="B94" s="367" t="s">
        <v>457</v>
      </c>
      <c r="C94" s="366"/>
      <c r="D94" s="366">
        <v>41712.35</v>
      </c>
      <c r="E94" s="366"/>
      <c r="F94" s="352">
        <v>41712.35</v>
      </c>
      <c r="G94" s="366">
        <v>41712.35</v>
      </c>
      <c r="H94" s="352">
        <v>100</v>
      </c>
      <c r="I94" s="352">
        <v>0</v>
      </c>
      <c r="J94" s="349" t="s">
        <v>338</v>
      </c>
      <c r="K94" s="349" t="s">
        <v>204</v>
      </c>
    </row>
    <row r="95" spans="1:11" s="62" customFormat="1" ht="40.5">
      <c r="A95" s="349">
        <v>35</v>
      </c>
      <c r="B95" s="367" t="s">
        <v>458</v>
      </c>
      <c r="C95" s="366"/>
      <c r="D95" s="366"/>
      <c r="E95" s="366">
        <v>11055</v>
      </c>
      <c r="F95" s="352">
        <v>11055</v>
      </c>
      <c r="G95" s="366">
        <v>11055</v>
      </c>
      <c r="H95" s="352">
        <v>100</v>
      </c>
      <c r="I95" s="352">
        <v>0</v>
      </c>
      <c r="J95" s="349" t="s">
        <v>400</v>
      </c>
      <c r="K95" s="349" t="s">
        <v>204</v>
      </c>
    </row>
    <row r="96" spans="1:11" s="62" customFormat="1" ht="40.5">
      <c r="A96" s="349">
        <v>36</v>
      </c>
      <c r="B96" s="367" t="s">
        <v>459</v>
      </c>
      <c r="C96" s="366"/>
      <c r="D96" s="366"/>
      <c r="E96" s="366">
        <v>9780</v>
      </c>
      <c r="F96" s="352">
        <v>9780</v>
      </c>
      <c r="G96" s="366">
        <v>9780</v>
      </c>
      <c r="H96" s="352">
        <v>100</v>
      </c>
      <c r="I96" s="352">
        <v>0</v>
      </c>
      <c r="J96" s="349" t="s">
        <v>205</v>
      </c>
      <c r="K96" s="349" t="s">
        <v>204</v>
      </c>
    </row>
    <row r="97" spans="1:11" s="62" customFormat="1" ht="40.5">
      <c r="A97" s="349">
        <v>37</v>
      </c>
      <c r="B97" s="367" t="s">
        <v>460</v>
      </c>
      <c r="C97" s="366"/>
      <c r="D97" s="366"/>
      <c r="E97" s="366">
        <v>95000</v>
      </c>
      <c r="F97" s="352">
        <v>95000</v>
      </c>
      <c r="G97" s="366">
        <v>95000</v>
      </c>
      <c r="H97" s="352">
        <v>100</v>
      </c>
      <c r="I97" s="352">
        <v>0</v>
      </c>
      <c r="J97" s="349" t="s">
        <v>399</v>
      </c>
      <c r="K97" s="349" t="s">
        <v>204</v>
      </c>
    </row>
    <row r="98" spans="1:11" s="64" customFormat="1" ht="27" customHeight="1">
      <c r="A98" s="349">
        <v>38</v>
      </c>
      <c r="B98" s="367" t="s">
        <v>563</v>
      </c>
      <c r="C98" s="366"/>
      <c r="D98" s="366"/>
      <c r="E98" s="366">
        <v>497000</v>
      </c>
      <c r="F98" s="352">
        <v>497000</v>
      </c>
      <c r="G98" s="366">
        <v>497000</v>
      </c>
      <c r="H98" s="352">
        <v>100</v>
      </c>
      <c r="I98" s="352">
        <v>0</v>
      </c>
      <c r="J98" s="349" t="s">
        <v>564</v>
      </c>
      <c r="K98" s="349" t="s">
        <v>204</v>
      </c>
    </row>
    <row r="99" spans="1:11" s="64" customFormat="1" ht="40.5">
      <c r="A99" s="349">
        <v>39</v>
      </c>
      <c r="B99" s="367" t="s">
        <v>461</v>
      </c>
      <c r="C99" s="366"/>
      <c r="D99" s="366">
        <v>1935444</v>
      </c>
      <c r="E99" s="366"/>
      <c r="F99" s="352">
        <v>1935444</v>
      </c>
      <c r="G99" s="366">
        <v>1935444</v>
      </c>
      <c r="H99" s="352">
        <v>100</v>
      </c>
      <c r="I99" s="352">
        <v>0</v>
      </c>
      <c r="J99" s="349" t="s">
        <v>384</v>
      </c>
      <c r="K99" s="349" t="s">
        <v>200</v>
      </c>
    </row>
    <row r="100" spans="1:11" s="62" customFormat="1" ht="27" customHeight="1">
      <c r="A100" s="349">
        <v>40</v>
      </c>
      <c r="B100" s="367" t="s">
        <v>463</v>
      </c>
      <c r="C100" s="366"/>
      <c r="D100" s="366">
        <v>4057000</v>
      </c>
      <c r="E100" s="366"/>
      <c r="F100" s="352">
        <v>4057000</v>
      </c>
      <c r="G100" s="366">
        <v>4057000</v>
      </c>
      <c r="H100" s="352">
        <v>100</v>
      </c>
      <c r="I100" s="352">
        <v>0</v>
      </c>
      <c r="J100" s="349" t="s">
        <v>464</v>
      </c>
      <c r="K100" s="349" t="s">
        <v>270</v>
      </c>
    </row>
    <row r="101" spans="1:11" s="62" customFormat="1" ht="27" customHeight="1">
      <c r="A101" s="349">
        <v>41</v>
      </c>
      <c r="B101" s="367" t="s">
        <v>465</v>
      </c>
      <c r="C101" s="366"/>
      <c r="D101" s="366">
        <v>8919000</v>
      </c>
      <c r="E101" s="366"/>
      <c r="F101" s="352">
        <v>8919000</v>
      </c>
      <c r="G101" s="366">
        <v>8919000</v>
      </c>
      <c r="H101" s="352">
        <v>100</v>
      </c>
      <c r="I101" s="352">
        <v>0</v>
      </c>
      <c r="J101" s="349" t="s">
        <v>466</v>
      </c>
      <c r="K101" s="349" t="s">
        <v>270</v>
      </c>
    </row>
    <row r="102" spans="1:11" s="62" customFormat="1" ht="27" customHeight="1">
      <c r="A102" s="349">
        <v>42</v>
      </c>
      <c r="B102" s="367" t="s">
        <v>467</v>
      </c>
      <c r="C102" s="366"/>
      <c r="D102" s="366">
        <v>8000</v>
      </c>
      <c r="E102" s="366"/>
      <c r="F102" s="352">
        <v>8000</v>
      </c>
      <c r="G102" s="366">
        <v>8000</v>
      </c>
      <c r="H102" s="352">
        <v>100</v>
      </c>
      <c r="I102" s="352">
        <v>0</v>
      </c>
      <c r="J102" s="349" t="s">
        <v>205</v>
      </c>
      <c r="K102" s="349" t="s">
        <v>270</v>
      </c>
    </row>
    <row r="103" spans="1:11" s="62" customFormat="1" ht="27" customHeight="1">
      <c r="A103" s="349">
        <v>43</v>
      </c>
      <c r="B103" s="367" t="s">
        <v>468</v>
      </c>
      <c r="C103" s="366"/>
      <c r="D103" s="366">
        <v>18810</v>
      </c>
      <c r="E103" s="366"/>
      <c r="F103" s="352">
        <v>18810</v>
      </c>
      <c r="G103" s="366">
        <v>18810</v>
      </c>
      <c r="H103" s="352">
        <v>100</v>
      </c>
      <c r="I103" s="352">
        <v>0</v>
      </c>
      <c r="J103" s="349" t="s">
        <v>205</v>
      </c>
      <c r="K103" s="349" t="s">
        <v>469</v>
      </c>
    </row>
    <row r="104" spans="1:11" s="62" customFormat="1" ht="27" customHeight="1">
      <c r="A104" s="349">
        <v>44</v>
      </c>
      <c r="B104" s="367" t="s">
        <v>470</v>
      </c>
      <c r="C104" s="366"/>
      <c r="D104" s="366">
        <v>19800</v>
      </c>
      <c r="E104" s="366"/>
      <c r="F104" s="352">
        <v>19800</v>
      </c>
      <c r="G104" s="366">
        <v>19800</v>
      </c>
      <c r="H104" s="352">
        <v>100</v>
      </c>
      <c r="I104" s="352">
        <v>0</v>
      </c>
      <c r="J104" s="349" t="s">
        <v>205</v>
      </c>
      <c r="K104" s="349" t="s">
        <v>469</v>
      </c>
    </row>
    <row r="105" spans="1:11" s="62" customFormat="1" ht="40.5">
      <c r="A105" s="349">
        <v>45</v>
      </c>
      <c r="B105" s="367" t="s">
        <v>471</v>
      </c>
      <c r="C105" s="366"/>
      <c r="D105" s="366"/>
      <c r="E105" s="366">
        <v>55800</v>
      </c>
      <c r="F105" s="352">
        <v>55800</v>
      </c>
      <c r="G105" s="366">
        <v>55800</v>
      </c>
      <c r="H105" s="352">
        <v>100</v>
      </c>
      <c r="I105" s="352">
        <v>0</v>
      </c>
      <c r="J105" s="349" t="s">
        <v>205</v>
      </c>
      <c r="K105" s="349" t="s">
        <v>469</v>
      </c>
    </row>
    <row r="106" spans="1:11" s="62" customFormat="1" ht="27" customHeight="1">
      <c r="A106" s="349">
        <v>46</v>
      </c>
      <c r="B106" s="367" t="s">
        <v>365</v>
      </c>
      <c r="C106" s="366"/>
      <c r="D106" s="366">
        <v>167020</v>
      </c>
      <c r="E106" s="366"/>
      <c r="F106" s="352">
        <v>167020</v>
      </c>
      <c r="G106" s="366">
        <v>167020</v>
      </c>
      <c r="H106" s="352">
        <v>100</v>
      </c>
      <c r="I106" s="352">
        <v>0</v>
      </c>
      <c r="J106" s="349" t="s">
        <v>203</v>
      </c>
      <c r="K106" s="349" t="s">
        <v>472</v>
      </c>
    </row>
    <row r="107" spans="1:11" s="62" customFormat="1" ht="27" customHeight="1">
      <c r="A107" s="349">
        <v>47</v>
      </c>
      <c r="B107" s="365" t="s">
        <v>473</v>
      </c>
      <c r="C107" s="366"/>
      <c r="D107" s="366"/>
      <c r="E107" s="366">
        <v>63900</v>
      </c>
      <c r="F107" s="352">
        <v>63900</v>
      </c>
      <c r="G107" s="366">
        <v>63900</v>
      </c>
      <c r="H107" s="352">
        <v>100</v>
      </c>
      <c r="I107" s="352">
        <v>0</v>
      </c>
      <c r="J107" s="349" t="s">
        <v>385</v>
      </c>
      <c r="K107" s="349" t="s">
        <v>474</v>
      </c>
    </row>
    <row r="108" spans="1:11" s="62" customFormat="1" ht="40.5">
      <c r="A108" s="349">
        <v>48</v>
      </c>
      <c r="B108" s="367" t="s">
        <v>475</v>
      </c>
      <c r="C108" s="366"/>
      <c r="D108" s="366"/>
      <c r="E108" s="366">
        <v>180600</v>
      </c>
      <c r="F108" s="352">
        <v>180600</v>
      </c>
      <c r="G108" s="366">
        <v>180600</v>
      </c>
      <c r="H108" s="352">
        <v>100</v>
      </c>
      <c r="I108" s="352">
        <v>0</v>
      </c>
      <c r="J108" s="349" t="s">
        <v>392</v>
      </c>
      <c r="K108" s="349" t="s">
        <v>474</v>
      </c>
    </row>
    <row r="109" spans="1:11" s="62" customFormat="1" ht="27" customHeight="1">
      <c r="A109" s="349">
        <v>49</v>
      </c>
      <c r="B109" s="367" t="s">
        <v>365</v>
      </c>
      <c r="C109" s="366"/>
      <c r="D109" s="366">
        <v>18000</v>
      </c>
      <c r="E109" s="366"/>
      <c r="F109" s="352">
        <v>18000</v>
      </c>
      <c r="G109" s="366">
        <v>18000</v>
      </c>
      <c r="H109" s="352">
        <v>100</v>
      </c>
      <c r="I109" s="352">
        <v>0</v>
      </c>
      <c r="J109" s="349" t="s">
        <v>205</v>
      </c>
      <c r="K109" s="349" t="s">
        <v>474</v>
      </c>
    </row>
    <row r="110" spans="1:11" s="62" customFormat="1" ht="27" customHeight="1">
      <c r="A110" s="349">
        <v>50</v>
      </c>
      <c r="B110" s="367" t="s">
        <v>476</v>
      </c>
      <c r="C110" s="366"/>
      <c r="D110" s="366">
        <v>3600000</v>
      </c>
      <c r="E110" s="366"/>
      <c r="F110" s="352">
        <v>3600000</v>
      </c>
      <c r="G110" s="366">
        <v>3600000</v>
      </c>
      <c r="H110" s="352">
        <v>100</v>
      </c>
      <c r="I110" s="352">
        <v>0</v>
      </c>
      <c r="J110" s="349" t="s">
        <v>383</v>
      </c>
      <c r="K110" s="349" t="s">
        <v>477</v>
      </c>
    </row>
    <row r="111" spans="1:11" s="62" customFormat="1" ht="40.5">
      <c r="A111" s="349">
        <v>51</v>
      </c>
      <c r="B111" s="367" t="s">
        <v>478</v>
      </c>
      <c r="C111" s="366"/>
      <c r="D111" s="366"/>
      <c r="E111" s="366">
        <v>32200</v>
      </c>
      <c r="F111" s="352">
        <v>32200</v>
      </c>
      <c r="G111" s="366">
        <v>32200</v>
      </c>
      <c r="H111" s="352">
        <v>100</v>
      </c>
      <c r="I111" s="352">
        <v>0</v>
      </c>
      <c r="J111" s="349" t="s">
        <v>205</v>
      </c>
      <c r="K111" s="349" t="s">
        <v>241</v>
      </c>
    </row>
    <row r="112" spans="1:11" s="62" customFormat="1" ht="27" customHeight="1">
      <c r="A112" s="349">
        <v>52</v>
      </c>
      <c r="B112" s="367" t="s">
        <v>479</v>
      </c>
      <c r="C112" s="366"/>
      <c r="D112" s="366"/>
      <c r="E112" s="366">
        <v>115077</v>
      </c>
      <c r="F112" s="352">
        <v>115077</v>
      </c>
      <c r="G112" s="366">
        <v>115077</v>
      </c>
      <c r="H112" s="352">
        <v>100</v>
      </c>
      <c r="I112" s="352">
        <v>0</v>
      </c>
      <c r="J112" s="349" t="s">
        <v>205</v>
      </c>
      <c r="K112" s="349" t="s">
        <v>241</v>
      </c>
    </row>
    <row r="113" spans="1:11" s="62" customFormat="1" ht="40.5">
      <c r="A113" s="349">
        <v>53</v>
      </c>
      <c r="B113" s="367" t="s">
        <v>480</v>
      </c>
      <c r="C113" s="366"/>
      <c r="D113" s="366">
        <v>196300</v>
      </c>
      <c r="E113" s="366"/>
      <c r="F113" s="352">
        <v>196300</v>
      </c>
      <c r="G113" s="366">
        <v>196300</v>
      </c>
      <c r="H113" s="352">
        <v>100</v>
      </c>
      <c r="I113" s="352">
        <v>0</v>
      </c>
      <c r="J113" s="349" t="s">
        <v>417</v>
      </c>
      <c r="K113" s="349" t="s">
        <v>481</v>
      </c>
    </row>
    <row r="114" spans="1:11" s="62" customFormat="1" ht="27" customHeight="1">
      <c r="A114" s="349">
        <v>54</v>
      </c>
      <c r="B114" s="367" t="s">
        <v>482</v>
      </c>
      <c r="C114" s="366"/>
      <c r="D114" s="366">
        <v>69000</v>
      </c>
      <c r="E114" s="366"/>
      <c r="F114" s="352">
        <v>69000</v>
      </c>
      <c r="G114" s="366">
        <v>69000</v>
      </c>
      <c r="H114" s="352">
        <v>100</v>
      </c>
      <c r="I114" s="352">
        <v>0</v>
      </c>
      <c r="J114" s="349" t="s">
        <v>417</v>
      </c>
      <c r="K114" s="349" t="s">
        <v>481</v>
      </c>
    </row>
    <row r="115" spans="1:11" s="62" customFormat="1" ht="27" customHeight="1">
      <c r="A115" s="349">
        <v>55</v>
      </c>
      <c r="B115" s="367" t="s">
        <v>416</v>
      </c>
      <c r="C115" s="366"/>
      <c r="D115" s="366">
        <v>375700</v>
      </c>
      <c r="E115" s="366"/>
      <c r="F115" s="352">
        <v>375700</v>
      </c>
      <c r="G115" s="366">
        <v>375700</v>
      </c>
      <c r="H115" s="352">
        <v>100</v>
      </c>
      <c r="I115" s="352">
        <v>0</v>
      </c>
      <c r="J115" s="349" t="s">
        <v>386</v>
      </c>
      <c r="K115" s="349" t="s">
        <v>481</v>
      </c>
    </row>
    <row r="116" spans="1:11" s="62" customFormat="1" ht="27" customHeight="1">
      <c r="A116" s="349">
        <v>56</v>
      </c>
      <c r="B116" s="367" t="s">
        <v>483</v>
      </c>
      <c r="C116" s="366"/>
      <c r="D116" s="366">
        <v>51000</v>
      </c>
      <c r="E116" s="366"/>
      <c r="F116" s="352">
        <v>51000</v>
      </c>
      <c r="G116" s="366">
        <v>51000</v>
      </c>
      <c r="H116" s="352">
        <v>100</v>
      </c>
      <c r="I116" s="352">
        <v>0</v>
      </c>
      <c r="J116" s="349" t="s">
        <v>356</v>
      </c>
      <c r="K116" s="349" t="s">
        <v>484</v>
      </c>
    </row>
    <row r="117" spans="1:11" s="62" customFormat="1" ht="27" customHeight="1">
      <c r="A117" s="349">
        <v>57</v>
      </c>
      <c r="B117" s="367" t="s">
        <v>365</v>
      </c>
      <c r="C117" s="366"/>
      <c r="D117" s="366">
        <v>39374.93</v>
      </c>
      <c r="E117" s="366"/>
      <c r="F117" s="352">
        <v>39374.93</v>
      </c>
      <c r="G117" s="366">
        <v>39374.93</v>
      </c>
      <c r="H117" s="352">
        <v>100</v>
      </c>
      <c r="I117" s="352">
        <v>0</v>
      </c>
      <c r="J117" s="349" t="s">
        <v>205</v>
      </c>
      <c r="K117" s="349" t="s">
        <v>485</v>
      </c>
    </row>
    <row r="118" spans="1:11" s="62" customFormat="1" ht="27" customHeight="1">
      <c r="A118" s="349">
        <v>58</v>
      </c>
      <c r="B118" s="367" t="s">
        <v>468</v>
      </c>
      <c r="C118" s="366"/>
      <c r="D118" s="366">
        <v>18780</v>
      </c>
      <c r="E118" s="366"/>
      <c r="F118" s="352">
        <v>18780</v>
      </c>
      <c r="G118" s="366">
        <v>18780</v>
      </c>
      <c r="H118" s="352">
        <v>100</v>
      </c>
      <c r="I118" s="352">
        <v>0</v>
      </c>
      <c r="J118" s="349" t="s">
        <v>486</v>
      </c>
      <c r="K118" s="349" t="s">
        <v>485</v>
      </c>
    </row>
    <row r="119" spans="1:11" s="62" customFormat="1" ht="27" customHeight="1">
      <c r="A119" s="349">
        <v>59</v>
      </c>
      <c r="B119" s="367" t="s">
        <v>365</v>
      </c>
      <c r="C119" s="366"/>
      <c r="D119" s="366">
        <v>14700</v>
      </c>
      <c r="E119" s="366"/>
      <c r="F119" s="352">
        <v>14700</v>
      </c>
      <c r="G119" s="366">
        <v>14700</v>
      </c>
      <c r="H119" s="352">
        <v>100</v>
      </c>
      <c r="I119" s="352">
        <v>0</v>
      </c>
      <c r="J119" s="349" t="s">
        <v>487</v>
      </c>
      <c r="K119" s="349" t="s">
        <v>485</v>
      </c>
    </row>
    <row r="120" spans="1:11" s="62" customFormat="1" ht="27" customHeight="1">
      <c r="A120" s="349">
        <v>60</v>
      </c>
      <c r="B120" s="367" t="s">
        <v>365</v>
      </c>
      <c r="C120" s="366"/>
      <c r="D120" s="366">
        <v>57095.07</v>
      </c>
      <c r="E120" s="366"/>
      <c r="F120" s="352">
        <v>57095.07</v>
      </c>
      <c r="G120" s="366">
        <v>57095.07</v>
      </c>
      <c r="H120" s="352">
        <v>100</v>
      </c>
      <c r="I120" s="352">
        <v>0</v>
      </c>
      <c r="J120" s="349" t="s">
        <v>358</v>
      </c>
      <c r="K120" s="349" t="s">
        <v>485</v>
      </c>
    </row>
    <row r="121" spans="1:11" s="62" customFormat="1" ht="27" customHeight="1">
      <c r="A121" s="349">
        <v>61</v>
      </c>
      <c r="B121" s="367" t="s">
        <v>365</v>
      </c>
      <c r="C121" s="366"/>
      <c r="D121" s="366">
        <v>31980</v>
      </c>
      <c r="E121" s="366"/>
      <c r="F121" s="352">
        <v>31980</v>
      </c>
      <c r="G121" s="366">
        <v>31980</v>
      </c>
      <c r="H121" s="352">
        <v>100</v>
      </c>
      <c r="I121" s="352">
        <v>0</v>
      </c>
      <c r="J121" s="349" t="s">
        <v>205</v>
      </c>
      <c r="K121" s="349" t="s">
        <v>485</v>
      </c>
    </row>
    <row r="122" spans="1:11" s="62" customFormat="1" ht="40.5">
      <c r="A122" s="349">
        <v>62</v>
      </c>
      <c r="B122" s="367" t="s">
        <v>489</v>
      </c>
      <c r="C122" s="366"/>
      <c r="D122" s="366"/>
      <c r="E122" s="366">
        <v>193700</v>
      </c>
      <c r="F122" s="352">
        <v>193700</v>
      </c>
      <c r="G122" s="366">
        <v>193700</v>
      </c>
      <c r="H122" s="352">
        <v>100</v>
      </c>
      <c r="I122" s="352">
        <v>0</v>
      </c>
      <c r="J122" s="349" t="s">
        <v>391</v>
      </c>
      <c r="K122" s="349" t="s">
        <v>485</v>
      </c>
    </row>
    <row r="123" spans="1:11" s="62" customFormat="1" ht="27" customHeight="1">
      <c r="A123" s="349">
        <v>63</v>
      </c>
      <c r="B123" s="367" t="s">
        <v>488</v>
      </c>
      <c r="C123" s="366"/>
      <c r="D123" s="366"/>
      <c r="E123" s="366">
        <v>491000</v>
      </c>
      <c r="F123" s="352">
        <v>491000</v>
      </c>
      <c r="G123" s="366">
        <v>491000</v>
      </c>
      <c r="H123" s="352">
        <v>100</v>
      </c>
      <c r="I123" s="352">
        <v>0</v>
      </c>
      <c r="J123" s="349" t="s">
        <v>312</v>
      </c>
      <c r="K123" s="349" t="s">
        <v>485</v>
      </c>
    </row>
    <row r="124" spans="1:11" s="62" customFormat="1" ht="27" customHeight="1">
      <c r="A124" s="349">
        <v>64</v>
      </c>
      <c r="B124" s="367" t="s">
        <v>365</v>
      </c>
      <c r="C124" s="366"/>
      <c r="D124" s="366">
        <v>21200</v>
      </c>
      <c r="E124" s="366"/>
      <c r="F124" s="352">
        <v>21200</v>
      </c>
      <c r="G124" s="366">
        <v>21200</v>
      </c>
      <c r="H124" s="352">
        <v>100</v>
      </c>
      <c r="I124" s="352">
        <v>0</v>
      </c>
      <c r="J124" s="349" t="s">
        <v>203</v>
      </c>
      <c r="K124" s="349" t="s">
        <v>140</v>
      </c>
    </row>
    <row r="125" spans="1:11" s="62" customFormat="1" ht="40.5">
      <c r="A125" s="349">
        <v>65</v>
      </c>
      <c r="B125" s="367" t="s">
        <v>492</v>
      </c>
      <c r="C125" s="366"/>
      <c r="D125" s="366"/>
      <c r="E125" s="366">
        <v>500000</v>
      </c>
      <c r="F125" s="366">
        <v>500000</v>
      </c>
      <c r="G125" s="366">
        <v>500000</v>
      </c>
      <c r="H125" s="366">
        <v>100</v>
      </c>
      <c r="I125" s="352">
        <v>0</v>
      </c>
      <c r="J125" s="349" t="s">
        <v>378</v>
      </c>
      <c r="K125" s="349" t="s">
        <v>491</v>
      </c>
    </row>
    <row r="126" spans="1:11" s="62" customFormat="1" ht="40.5">
      <c r="A126" s="349">
        <v>66</v>
      </c>
      <c r="B126" s="367" t="s">
        <v>493</v>
      </c>
      <c r="C126" s="366"/>
      <c r="D126" s="366"/>
      <c r="E126" s="366">
        <v>342400</v>
      </c>
      <c r="F126" s="366">
        <v>342400</v>
      </c>
      <c r="G126" s="366">
        <v>342400</v>
      </c>
      <c r="H126" s="366">
        <v>100</v>
      </c>
      <c r="I126" s="352">
        <v>0</v>
      </c>
      <c r="J126" s="349" t="s">
        <v>205</v>
      </c>
      <c r="K126" s="349" t="s">
        <v>494</v>
      </c>
    </row>
    <row r="127" spans="1:11" s="62" customFormat="1" ht="40.5">
      <c r="A127" s="349">
        <v>67</v>
      </c>
      <c r="B127" s="367" t="s">
        <v>495</v>
      </c>
      <c r="C127" s="366"/>
      <c r="D127" s="366">
        <v>14050</v>
      </c>
      <c r="E127" s="366"/>
      <c r="F127" s="366">
        <v>14050</v>
      </c>
      <c r="G127" s="366">
        <v>14050</v>
      </c>
      <c r="H127" s="366">
        <v>100</v>
      </c>
      <c r="I127" s="352">
        <v>0</v>
      </c>
      <c r="J127" s="349" t="s">
        <v>392</v>
      </c>
      <c r="K127" s="349" t="s">
        <v>496</v>
      </c>
    </row>
    <row r="128" spans="1:11" s="62" customFormat="1" ht="27" customHeight="1">
      <c r="A128" s="349">
        <v>68</v>
      </c>
      <c r="B128" s="367" t="s">
        <v>497</v>
      </c>
      <c r="C128" s="366"/>
      <c r="D128" s="366">
        <v>15000</v>
      </c>
      <c r="E128" s="366"/>
      <c r="F128" s="366">
        <v>15000</v>
      </c>
      <c r="G128" s="366">
        <v>15000</v>
      </c>
      <c r="H128" s="366">
        <v>100</v>
      </c>
      <c r="I128" s="352">
        <v>0</v>
      </c>
      <c r="J128" s="349" t="s">
        <v>456</v>
      </c>
      <c r="K128" s="349" t="s">
        <v>496</v>
      </c>
    </row>
    <row r="129" spans="1:11" s="62" customFormat="1" ht="40.5">
      <c r="A129" s="349">
        <v>69</v>
      </c>
      <c r="B129" s="367" t="s">
        <v>498</v>
      </c>
      <c r="C129" s="366"/>
      <c r="D129" s="366">
        <v>15000</v>
      </c>
      <c r="E129" s="366"/>
      <c r="F129" s="366">
        <v>15000</v>
      </c>
      <c r="G129" s="366">
        <v>15000</v>
      </c>
      <c r="H129" s="366">
        <v>100</v>
      </c>
      <c r="I129" s="352">
        <v>0</v>
      </c>
      <c r="J129" s="349" t="s">
        <v>386</v>
      </c>
      <c r="K129" s="349" t="s">
        <v>496</v>
      </c>
    </row>
    <row r="130" spans="1:11" s="62" customFormat="1" ht="40.5">
      <c r="A130" s="349">
        <v>70</v>
      </c>
      <c r="B130" s="367" t="s">
        <v>499</v>
      </c>
      <c r="C130" s="366"/>
      <c r="D130" s="366">
        <v>9780</v>
      </c>
      <c r="E130" s="366"/>
      <c r="F130" s="366">
        <v>9780</v>
      </c>
      <c r="G130" s="366">
        <v>9780</v>
      </c>
      <c r="H130" s="366">
        <v>100</v>
      </c>
      <c r="I130" s="352">
        <v>0</v>
      </c>
      <c r="J130" s="349" t="s">
        <v>456</v>
      </c>
      <c r="K130" s="349" t="s">
        <v>496</v>
      </c>
    </row>
    <row r="131" spans="1:11" s="62" customFormat="1" ht="40.5">
      <c r="A131" s="349">
        <v>71</v>
      </c>
      <c r="B131" s="367" t="s">
        <v>500</v>
      </c>
      <c r="C131" s="366"/>
      <c r="D131" s="366">
        <v>12250</v>
      </c>
      <c r="E131" s="366"/>
      <c r="F131" s="366">
        <v>12250</v>
      </c>
      <c r="G131" s="366">
        <v>12250</v>
      </c>
      <c r="H131" s="366">
        <v>100</v>
      </c>
      <c r="I131" s="352">
        <v>0</v>
      </c>
      <c r="J131" s="349" t="s">
        <v>456</v>
      </c>
      <c r="K131" s="349" t="s">
        <v>496</v>
      </c>
    </row>
    <row r="132" spans="1:11" s="62" customFormat="1" ht="40.5">
      <c r="A132" s="349">
        <v>72</v>
      </c>
      <c r="B132" s="367" t="s">
        <v>501</v>
      </c>
      <c r="C132" s="366"/>
      <c r="D132" s="366">
        <v>79239.67</v>
      </c>
      <c r="E132" s="366"/>
      <c r="F132" s="366">
        <v>79239.67</v>
      </c>
      <c r="G132" s="366">
        <v>79239.67</v>
      </c>
      <c r="H132" s="366">
        <v>100</v>
      </c>
      <c r="I132" s="352">
        <v>0</v>
      </c>
      <c r="J132" s="349" t="s">
        <v>456</v>
      </c>
      <c r="K132" s="349" t="s">
        <v>496</v>
      </c>
    </row>
    <row r="133" spans="1:11" s="62" customFormat="1" ht="40.5">
      <c r="A133" s="349">
        <v>73</v>
      </c>
      <c r="B133" s="367" t="s">
        <v>502</v>
      </c>
      <c r="C133" s="366"/>
      <c r="D133" s="366"/>
      <c r="E133" s="366">
        <v>55800</v>
      </c>
      <c r="F133" s="366">
        <v>55800</v>
      </c>
      <c r="G133" s="366">
        <v>55800</v>
      </c>
      <c r="H133" s="366">
        <v>100</v>
      </c>
      <c r="I133" s="352">
        <v>0</v>
      </c>
      <c r="J133" s="349" t="s">
        <v>392</v>
      </c>
      <c r="K133" s="349" t="s">
        <v>496</v>
      </c>
    </row>
    <row r="134" spans="1:11" s="62" customFormat="1" ht="40.5">
      <c r="A134" s="349">
        <v>74</v>
      </c>
      <c r="B134" s="367" t="s">
        <v>503</v>
      </c>
      <c r="C134" s="366"/>
      <c r="D134" s="366">
        <v>53600</v>
      </c>
      <c r="E134" s="366"/>
      <c r="F134" s="366">
        <v>53600</v>
      </c>
      <c r="G134" s="366">
        <v>53600</v>
      </c>
      <c r="H134" s="366">
        <v>100</v>
      </c>
      <c r="I134" s="352">
        <v>0</v>
      </c>
      <c r="J134" s="349" t="s">
        <v>203</v>
      </c>
      <c r="K134" s="349" t="s">
        <v>496</v>
      </c>
    </row>
    <row r="135" spans="1:11" s="62" customFormat="1" ht="27" customHeight="1">
      <c r="A135" s="349">
        <v>75</v>
      </c>
      <c r="B135" s="367" t="s">
        <v>365</v>
      </c>
      <c r="C135" s="366"/>
      <c r="D135" s="366">
        <v>60000</v>
      </c>
      <c r="E135" s="366"/>
      <c r="F135" s="366">
        <v>60000</v>
      </c>
      <c r="G135" s="366">
        <v>60000</v>
      </c>
      <c r="H135" s="366">
        <v>100</v>
      </c>
      <c r="I135" s="352">
        <v>0</v>
      </c>
      <c r="J135" s="349" t="s">
        <v>366</v>
      </c>
      <c r="K135" s="349" t="s">
        <v>496</v>
      </c>
    </row>
    <row r="136" spans="1:11" s="62" customFormat="1" ht="27" customHeight="1">
      <c r="A136" s="349">
        <v>76</v>
      </c>
      <c r="B136" s="367" t="s">
        <v>365</v>
      </c>
      <c r="C136" s="366"/>
      <c r="D136" s="366">
        <v>14000</v>
      </c>
      <c r="E136" s="366"/>
      <c r="F136" s="366">
        <v>14000</v>
      </c>
      <c r="G136" s="366">
        <v>14000</v>
      </c>
      <c r="H136" s="366">
        <v>100</v>
      </c>
      <c r="I136" s="352">
        <v>0</v>
      </c>
      <c r="J136" s="349" t="s">
        <v>364</v>
      </c>
      <c r="K136" s="349" t="s">
        <v>496</v>
      </c>
    </row>
    <row r="137" spans="1:11" s="62" customFormat="1" ht="27" customHeight="1">
      <c r="A137" s="349">
        <v>77</v>
      </c>
      <c r="B137" s="367" t="s">
        <v>365</v>
      </c>
      <c r="C137" s="366"/>
      <c r="D137" s="366">
        <v>16790</v>
      </c>
      <c r="E137" s="366"/>
      <c r="F137" s="366">
        <v>16790</v>
      </c>
      <c r="G137" s="366">
        <v>16790</v>
      </c>
      <c r="H137" s="366">
        <v>100</v>
      </c>
      <c r="I137" s="352">
        <v>0</v>
      </c>
      <c r="J137" s="349" t="s">
        <v>417</v>
      </c>
      <c r="K137" s="349" t="s">
        <v>496</v>
      </c>
    </row>
    <row r="138" spans="1:11" s="62" customFormat="1" ht="40.5">
      <c r="A138" s="349">
        <v>78</v>
      </c>
      <c r="B138" s="367" t="s">
        <v>504</v>
      </c>
      <c r="C138" s="366"/>
      <c r="D138" s="366"/>
      <c r="E138" s="366">
        <v>267000</v>
      </c>
      <c r="F138" s="366">
        <v>267000</v>
      </c>
      <c r="G138" s="366">
        <v>267000</v>
      </c>
      <c r="H138" s="366">
        <v>100</v>
      </c>
      <c r="I138" s="352">
        <v>0</v>
      </c>
      <c r="J138" s="349" t="s">
        <v>387</v>
      </c>
      <c r="K138" s="349" t="s">
        <v>496</v>
      </c>
    </row>
    <row r="139" spans="1:11" s="62" customFormat="1" ht="27" customHeight="1">
      <c r="A139" s="349">
        <v>79</v>
      </c>
      <c r="B139" s="367" t="s">
        <v>365</v>
      </c>
      <c r="C139" s="366"/>
      <c r="D139" s="366">
        <v>2510</v>
      </c>
      <c r="E139" s="366"/>
      <c r="F139" s="366">
        <v>2510</v>
      </c>
      <c r="G139" s="366">
        <v>2510</v>
      </c>
      <c r="H139" s="366">
        <v>100</v>
      </c>
      <c r="I139" s="352">
        <v>0</v>
      </c>
      <c r="J139" s="349" t="s">
        <v>205</v>
      </c>
      <c r="K139" s="349" t="s">
        <v>496</v>
      </c>
    </row>
    <row r="140" spans="1:11" s="62" customFormat="1" ht="27" customHeight="1">
      <c r="A140" s="349">
        <v>80</v>
      </c>
      <c r="B140" s="367" t="s">
        <v>365</v>
      </c>
      <c r="C140" s="366"/>
      <c r="D140" s="366">
        <v>14400</v>
      </c>
      <c r="E140" s="366"/>
      <c r="F140" s="366">
        <v>14400</v>
      </c>
      <c r="G140" s="366">
        <v>14400</v>
      </c>
      <c r="H140" s="366">
        <v>100</v>
      </c>
      <c r="I140" s="352">
        <v>0</v>
      </c>
      <c r="J140" s="349" t="s">
        <v>205</v>
      </c>
      <c r="K140" s="349" t="s">
        <v>496</v>
      </c>
    </row>
    <row r="141" spans="1:11" s="62" customFormat="1" ht="27" customHeight="1">
      <c r="A141" s="349">
        <v>81</v>
      </c>
      <c r="B141" s="367" t="s">
        <v>365</v>
      </c>
      <c r="C141" s="366"/>
      <c r="D141" s="366">
        <v>18819.990000000002</v>
      </c>
      <c r="E141" s="366"/>
      <c r="F141" s="366">
        <v>18819.990000000002</v>
      </c>
      <c r="G141" s="366">
        <v>18819.990000000002</v>
      </c>
      <c r="H141" s="366">
        <v>100</v>
      </c>
      <c r="I141" s="352">
        <v>0</v>
      </c>
      <c r="J141" s="349" t="s">
        <v>205</v>
      </c>
      <c r="K141" s="349" t="s">
        <v>496</v>
      </c>
    </row>
    <row r="142" spans="1:11" s="62" customFormat="1" ht="27" customHeight="1">
      <c r="A142" s="349">
        <v>82</v>
      </c>
      <c r="B142" s="367" t="s">
        <v>365</v>
      </c>
      <c r="C142" s="366"/>
      <c r="D142" s="366">
        <v>28710</v>
      </c>
      <c r="E142" s="366"/>
      <c r="F142" s="366">
        <v>28710</v>
      </c>
      <c r="G142" s="366">
        <v>28710</v>
      </c>
      <c r="H142" s="366">
        <v>100</v>
      </c>
      <c r="I142" s="352">
        <v>0</v>
      </c>
      <c r="J142" s="349" t="s">
        <v>205</v>
      </c>
      <c r="K142" s="349" t="s">
        <v>496</v>
      </c>
    </row>
    <row r="143" spans="1:11" s="62" customFormat="1" ht="27" customHeight="1">
      <c r="A143" s="349">
        <v>83</v>
      </c>
      <c r="B143" s="367" t="s">
        <v>508</v>
      </c>
      <c r="C143" s="366"/>
      <c r="D143" s="366"/>
      <c r="E143" s="366">
        <v>493000</v>
      </c>
      <c r="F143" s="366">
        <v>493000</v>
      </c>
      <c r="G143" s="366">
        <v>493000</v>
      </c>
      <c r="H143" s="366">
        <v>100</v>
      </c>
      <c r="I143" s="352">
        <v>0</v>
      </c>
      <c r="J143" s="349" t="s">
        <v>205</v>
      </c>
      <c r="K143" s="349" t="s">
        <v>506</v>
      </c>
    </row>
    <row r="144" spans="1:11" s="64" customFormat="1" ht="40.5">
      <c r="A144" s="349">
        <v>84</v>
      </c>
      <c r="B144" s="367" t="s">
        <v>505</v>
      </c>
      <c r="C144" s="366"/>
      <c r="D144" s="366"/>
      <c r="E144" s="366">
        <v>45000</v>
      </c>
      <c r="F144" s="366">
        <v>45000</v>
      </c>
      <c r="G144" s="366">
        <v>45000</v>
      </c>
      <c r="H144" s="366">
        <v>100</v>
      </c>
      <c r="I144" s="352">
        <v>0</v>
      </c>
      <c r="J144" s="349" t="s">
        <v>386</v>
      </c>
      <c r="K144" s="349" t="s">
        <v>506</v>
      </c>
    </row>
    <row r="145" spans="1:11" s="62" customFormat="1" ht="27" customHeight="1">
      <c r="A145" s="349">
        <v>85</v>
      </c>
      <c r="B145" s="367" t="s">
        <v>365</v>
      </c>
      <c r="C145" s="366"/>
      <c r="D145" s="366">
        <v>30710</v>
      </c>
      <c r="E145" s="366"/>
      <c r="F145" s="366">
        <v>30710</v>
      </c>
      <c r="G145" s="366">
        <v>30710</v>
      </c>
      <c r="H145" s="366">
        <v>100</v>
      </c>
      <c r="I145" s="352">
        <v>0</v>
      </c>
      <c r="J145" s="349" t="s">
        <v>205</v>
      </c>
      <c r="K145" s="349" t="s">
        <v>506</v>
      </c>
    </row>
    <row r="146" spans="1:11" s="62" customFormat="1" ht="40.5">
      <c r="A146" s="349">
        <v>86</v>
      </c>
      <c r="B146" s="367" t="s">
        <v>509</v>
      </c>
      <c r="C146" s="366"/>
      <c r="D146" s="366"/>
      <c r="E146" s="366">
        <v>49800</v>
      </c>
      <c r="F146" s="366">
        <v>49800</v>
      </c>
      <c r="G146" s="366">
        <v>49800</v>
      </c>
      <c r="H146" s="366">
        <v>100</v>
      </c>
      <c r="I146" s="352">
        <v>0</v>
      </c>
      <c r="J146" s="349" t="s">
        <v>205</v>
      </c>
      <c r="K146" s="349" t="s">
        <v>506</v>
      </c>
    </row>
    <row r="147" spans="1:11" s="62" customFormat="1" ht="27" customHeight="1">
      <c r="A147" s="349">
        <v>87</v>
      </c>
      <c r="B147" s="367" t="s">
        <v>507</v>
      </c>
      <c r="C147" s="366"/>
      <c r="D147" s="366"/>
      <c r="E147" s="366">
        <v>299000</v>
      </c>
      <c r="F147" s="366">
        <v>299000</v>
      </c>
      <c r="G147" s="366">
        <v>299000</v>
      </c>
      <c r="H147" s="366">
        <v>100</v>
      </c>
      <c r="I147" s="352">
        <v>0</v>
      </c>
      <c r="J147" s="349" t="s">
        <v>388</v>
      </c>
      <c r="K147" s="349" t="s">
        <v>506</v>
      </c>
    </row>
    <row r="148" spans="1:11" s="62" customFormat="1" ht="27" customHeight="1">
      <c r="A148" s="349">
        <v>88</v>
      </c>
      <c r="B148" s="372" t="s">
        <v>510</v>
      </c>
      <c r="C148" s="369"/>
      <c r="D148" s="369"/>
      <c r="E148" s="369">
        <v>199700</v>
      </c>
      <c r="F148" s="369">
        <v>199700</v>
      </c>
      <c r="G148" s="369">
        <v>199700</v>
      </c>
      <c r="H148" s="369">
        <v>100</v>
      </c>
      <c r="I148" s="370">
        <v>0</v>
      </c>
      <c r="J148" s="371" t="s">
        <v>205</v>
      </c>
      <c r="K148" s="371" t="s">
        <v>272</v>
      </c>
    </row>
    <row r="149" spans="1:11" s="62" customFormat="1" ht="27" customHeight="1">
      <c r="A149" s="349">
        <v>89</v>
      </c>
      <c r="B149" s="367" t="s">
        <v>467</v>
      </c>
      <c r="C149" s="366"/>
      <c r="D149" s="366">
        <v>12000</v>
      </c>
      <c r="E149" s="366"/>
      <c r="F149" s="366">
        <v>12000</v>
      </c>
      <c r="G149" s="366">
        <v>12000</v>
      </c>
      <c r="H149" s="366">
        <v>100</v>
      </c>
      <c r="I149" s="352">
        <v>0</v>
      </c>
      <c r="J149" s="349" t="s">
        <v>513</v>
      </c>
      <c r="K149" s="349" t="s">
        <v>514</v>
      </c>
    </row>
    <row r="150" spans="1:11" s="62" customFormat="1" ht="27" customHeight="1">
      <c r="A150" s="349">
        <v>90</v>
      </c>
      <c r="B150" s="367" t="s">
        <v>515</v>
      </c>
      <c r="C150" s="366"/>
      <c r="D150" s="366">
        <v>22000</v>
      </c>
      <c r="E150" s="366"/>
      <c r="F150" s="366">
        <v>22000</v>
      </c>
      <c r="G150" s="366">
        <v>22000</v>
      </c>
      <c r="H150" s="366">
        <v>100</v>
      </c>
      <c r="I150" s="352">
        <v>0</v>
      </c>
      <c r="J150" s="349" t="s">
        <v>205</v>
      </c>
      <c r="K150" s="349" t="s">
        <v>514</v>
      </c>
    </row>
    <row r="151" spans="1:11" s="62" customFormat="1" ht="27" customHeight="1">
      <c r="A151" s="349">
        <v>91</v>
      </c>
      <c r="B151" s="367" t="s">
        <v>365</v>
      </c>
      <c r="C151" s="366"/>
      <c r="D151" s="366">
        <v>3450</v>
      </c>
      <c r="E151" s="366"/>
      <c r="F151" s="366">
        <v>3450</v>
      </c>
      <c r="G151" s="366">
        <v>3450</v>
      </c>
      <c r="H151" s="366">
        <v>100</v>
      </c>
      <c r="I151" s="352">
        <v>0</v>
      </c>
      <c r="J151" s="349" t="s">
        <v>205</v>
      </c>
      <c r="K151" s="349" t="s">
        <v>514</v>
      </c>
    </row>
    <row r="152" spans="1:11" s="62" customFormat="1" ht="27" customHeight="1">
      <c r="A152" s="349">
        <v>92</v>
      </c>
      <c r="B152" s="367" t="s">
        <v>470</v>
      </c>
      <c r="C152" s="366"/>
      <c r="D152" s="366">
        <v>7000</v>
      </c>
      <c r="E152" s="366"/>
      <c r="F152" s="366">
        <v>7000</v>
      </c>
      <c r="G152" s="366">
        <v>7000</v>
      </c>
      <c r="H152" s="366">
        <v>100</v>
      </c>
      <c r="I152" s="352">
        <v>0</v>
      </c>
      <c r="J152" s="349" t="s">
        <v>205</v>
      </c>
      <c r="K152" s="349" t="s">
        <v>514</v>
      </c>
    </row>
    <row r="153" spans="1:11" s="62" customFormat="1" ht="27" customHeight="1">
      <c r="A153" s="349">
        <v>93</v>
      </c>
      <c r="B153" s="367" t="s">
        <v>365</v>
      </c>
      <c r="C153" s="366"/>
      <c r="D153" s="366">
        <v>13500</v>
      </c>
      <c r="E153" s="366"/>
      <c r="F153" s="366">
        <v>13500</v>
      </c>
      <c r="G153" s="366">
        <v>13500</v>
      </c>
      <c r="H153" s="366">
        <v>100</v>
      </c>
      <c r="I153" s="352">
        <v>0</v>
      </c>
      <c r="J153" s="349" t="s">
        <v>358</v>
      </c>
      <c r="K153" s="349" t="s">
        <v>514</v>
      </c>
    </row>
    <row r="154" spans="1:11" s="62" customFormat="1" ht="27" customHeight="1">
      <c r="A154" s="349">
        <v>94</v>
      </c>
      <c r="B154" s="367" t="s">
        <v>365</v>
      </c>
      <c r="C154" s="366"/>
      <c r="D154" s="366">
        <v>56560</v>
      </c>
      <c r="E154" s="366"/>
      <c r="F154" s="366">
        <v>56560</v>
      </c>
      <c r="G154" s="366">
        <v>56560</v>
      </c>
      <c r="H154" s="366">
        <v>100</v>
      </c>
      <c r="I154" s="352">
        <v>0</v>
      </c>
      <c r="J154" s="349" t="s">
        <v>366</v>
      </c>
      <c r="K154" s="349" t="s">
        <v>514</v>
      </c>
    </row>
    <row r="155" spans="1:11" s="62" customFormat="1" ht="40.5">
      <c r="A155" s="349">
        <v>95</v>
      </c>
      <c r="B155" s="367" t="s">
        <v>561</v>
      </c>
      <c r="C155" s="366"/>
      <c r="D155" s="366"/>
      <c r="E155" s="366">
        <v>206000</v>
      </c>
      <c r="F155" s="366">
        <v>206000</v>
      </c>
      <c r="G155" s="366">
        <v>206000</v>
      </c>
      <c r="H155" s="366">
        <v>100</v>
      </c>
      <c r="I155" s="352">
        <v>0</v>
      </c>
      <c r="J155" s="349" t="s">
        <v>205</v>
      </c>
      <c r="K155" s="349" t="s">
        <v>514</v>
      </c>
    </row>
    <row r="156" spans="1:11" s="62" customFormat="1" ht="40.5">
      <c r="A156" s="349">
        <v>96</v>
      </c>
      <c r="B156" s="367" t="s">
        <v>562</v>
      </c>
      <c r="C156" s="366"/>
      <c r="D156" s="366"/>
      <c r="E156" s="366">
        <v>311000</v>
      </c>
      <c r="F156" s="366">
        <v>311000</v>
      </c>
      <c r="G156" s="366">
        <v>311000</v>
      </c>
      <c r="H156" s="366">
        <v>100</v>
      </c>
      <c r="I156" s="352">
        <v>0</v>
      </c>
      <c r="J156" s="349" t="s">
        <v>205</v>
      </c>
      <c r="K156" s="349" t="s">
        <v>514</v>
      </c>
    </row>
    <row r="157" spans="1:11" s="62" customFormat="1" ht="40.5">
      <c r="A157" s="349">
        <v>97</v>
      </c>
      <c r="B157" s="367" t="s">
        <v>516</v>
      </c>
      <c r="C157" s="366"/>
      <c r="D157" s="366"/>
      <c r="E157" s="366">
        <v>13910</v>
      </c>
      <c r="F157" s="366">
        <v>13910</v>
      </c>
      <c r="G157" s="366">
        <v>13910</v>
      </c>
      <c r="H157" s="366">
        <v>100</v>
      </c>
      <c r="I157" s="352">
        <v>0</v>
      </c>
      <c r="J157" s="349" t="s">
        <v>400</v>
      </c>
      <c r="K157" s="349" t="s">
        <v>517</v>
      </c>
    </row>
    <row r="158" spans="1:11" s="62" customFormat="1" ht="27" customHeight="1">
      <c r="A158" s="349">
        <v>98</v>
      </c>
      <c r="B158" s="367" t="s">
        <v>518</v>
      </c>
      <c r="C158" s="366"/>
      <c r="D158" s="366"/>
      <c r="E158" s="366">
        <v>197090</v>
      </c>
      <c r="F158" s="366">
        <v>197090</v>
      </c>
      <c r="G158" s="366">
        <v>197090</v>
      </c>
      <c r="H158" s="366">
        <v>100</v>
      </c>
      <c r="I158" s="352">
        <v>0</v>
      </c>
      <c r="J158" s="349" t="s">
        <v>400</v>
      </c>
      <c r="K158" s="349" t="s">
        <v>517</v>
      </c>
    </row>
    <row r="159" spans="1:11" s="62" customFormat="1" ht="40.5">
      <c r="A159" s="349">
        <v>99</v>
      </c>
      <c r="B159" s="367" t="s">
        <v>519</v>
      </c>
      <c r="C159" s="366"/>
      <c r="D159" s="366"/>
      <c r="E159" s="366">
        <v>286600</v>
      </c>
      <c r="F159" s="366">
        <v>286600</v>
      </c>
      <c r="G159" s="366">
        <v>286600</v>
      </c>
      <c r="H159" s="366">
        <v>100</v>
      </c>
      <c r="I159" s="352">
        <v>0</v>
      </c>
      <c r="J159" s="349" t="s">
        <v>520</v>
      </c>
      <c r="K159" s="349" t="s">
        <v>517</v>
      </c>
    </row>
    <row r="160" spans="1:11" s="64" customFormat="1" ht="27" customHeight="1">
      <c r="A160" s="349">
        <v>100</v>
      </c>
      <c r="B160" s="372" t="s">
        <v>365</v>
      </c>
      <c r="C160" s="369"/>
      <c r="D160" s="369">
        <v>130995.78</v>
      </c>
      <c r="E160" s="369"/>
      <c r="F160" s="369">
        <v>130995.78</v>
      </c>
      <c r="G160" s="369">
        <v>130995.78</v>
      </c>
      <c r="H160" s="369">
        <v>100</v>
      </c>
      <c r="I160" s="370">
        <v>0</v>
      </c>
      <c r="J160" s="373" t="s">
        <v>521</v>
      </c>
      <c r="K160" s="371" t="s">
        <v>522</v>
      </c>
    </row>
    <row r="161" spans="1:11" s="64" customFormat="1" ht="27" customHeight="1">
      <c r="A161" s="349">
        <v>101</v>
      </c>
      <c r="B161" s="372" t="s">
        <v>365</v>
      </c>
      <c r="C161" s="369"/>
      <c r="D161" s="369">
        <v>13800</v>
      </c>
      <c r="E161" s="369"/>
      <c r="F161" s="369">
        <v>13800</v>
      </c>
      <c r="G161" s="369">
        <v>13800</v>
      </c>
      <c r="H161" s="369">
        <v>100</v>
      </c>
      <c r="I161" s="370">
        <v>0</v>
      </c>
      <c r="J161" s="373" t="s">
        <v>523</v>
      </c>
      <c r="K161" s="371" t="s">
        <v>522</v>
      </c>
    </row>
    <row r="162" spans="1:11" s="64" customFormat="1" ht="27" customHeight="1">
      <c r="A162" s="349">
        <v>102</v>
      </c>
      <c r="B162" s="372" t="s">
        <v>365</v>
      </c>
      <c r="C162" s="369"/>
      <c r="D162" s="369">
        <v>29877.37</v>
      </c>
      <c r="E162" s="369"/>
      <c r="F162" s="369">
        <v>29877.37</v>
      </c>
      <c r="G162" s="369">
        <v>29877.37</v>
      </c>
      <c r="H162" s="369">
        <v>100</v>
      </c>
      <c r="I162" s="370">
        <v>0</v>
      </c>
      <c r="J162" s="373" t="s">
        <v>389</v>
      </c>
      <c r="K162" s="371" t="s">
        <v>522</v>
      </c>
    </row>
    <row r="163" spans="1:11" s="64" customFormat="1" ht="27" customHeight="1">
      <c r="A163" s="374"/>
      <c r="B163" s="375"/>
      <c r="C163" s="376"/>
      <c r="D163" s="376"/>
      <c r="E163" s="376"/>
      <c r="F163" s="376"/>
      <c r="G163" s="376"/>
      <c r="H163" s="376"/>
      <c r="I163" s="376"/>
      <c r="J163" s="374"/>
      <c r="K163" s="374"/>
    </row>
    <row r="164" spans="1:11" s="54" customFormat="1" ht="35.1" customHeight="1">
      <c r="A164" s="377"/>
      <c r="B164" s="378" t="s">
        <v>524</v>
      </c>
      <c r="C164" s="379">
        <v>205900</v>
      </c>
      <c r="D164" s="379">
        <v>132250</v>
      </c>
      <c r="E164" s="379">
        <v>11075989</v>
      </c>
      <c r="F164" s="379">
        <v>11414139</v>
      </c>
      <c r="G164" s="379">
        <v>6537419</v>
      </c>
      <c r="H164" s="379">
        <v>57.274744945720393</v>
      </c>
      <c r="I164" s="379">
        <v>4876720</v>
      </c>
      <c r="J164" s="380"/>
      <c r="K164" s="377"/>
    </row>
    <row r="165" spans="1:11" s="62" customFormat="1" ht="60.75">
      <c r="A165" s="349">
        <v>1</v>
      </c>
      <c r="B165" s="367" t="s">
        <v>529</v>
      </c>
      <c r="C165" s="366">
        <v>205900</v>
      </c>
      <c r="D165" s="366"/>
      <c r="E165" s="366">
        <v>5189800</v>
      </c>
      <c r="F165" s="366">
        <v>5395700</v>
      </c>
      <c r="G165" s="366">
        <v>518980</v>
      </c>
      <c r="H165" s="366">
        <v>9.6183998369071659</v>
      </c>
      <c r="I165" s="352">
        <v>4876720</v>
      </c>
      <c r="J165" s="349" t="s">
        <v>401</v>
      </c>
      <c r="K165" s="349" t="s">
        <v>76</v>
      </c>
    </row>
    <row r="166" spans="1:11" s="62" customFormat="1" ht="40.5">
      <c r="A166" s="349">
        <v>2</v>
      </c>
      <c r="B166" s="367" t="s">
        <v>525</v>
      </c>
      <c r="C166" s="366"/>
      <c r="D166" s="366"/>
      <c r="E166" s="366">
        <v>326400</v>
      </c>
      <c r="F166" s="366">
        <v>326400</v>
      </c>
      <c r="G166" s="366">
        <v>326400</v>
      </c>
      <c r="H166" s="366">
        <v>100</v>
      </c>
      <c r="I166" s="352">
        <v>0</v>
      </c>
      <c r="J166" s="349" t="s">
        <v>390</v>
      </c>
      <c r="K166" s="349" t="s">
        <v>72</v>
      </c>
    </row>
    <row r="167" spans="1:11" s="62" customFormat="1" ht="27" customHeight="1">
      <c r="A167" s="349">
        <v>3</v>
      </c>
      <c r="B167" s="367" t="s">
        <v>526</v>
      </c>
      <c r="C167" s="366"/>
      <c r="D167" s="366">
        <v>37450</v>
      </c>
      <c r="E167" s="366"/>
      <c r="F167" s="366">
        <v>37450</v>
      </c>
      <c r="G167" s="366">
        <v>37450</v>
      </c>
      <c r="H167" s="366">
        <v>100</v>
      </c>
      <c r="I167" s="352">
        <v>0</v>
      </c>
      <c r="J167" s="349" t="s">
        <v>205</v>
      </c>
      <c r="K167" s="349" t="s">
        <v>74</v>
      </c>
    </row>
    <row r="168" spans="1:11" s="62" customFormat="1" ht="40.5">
      <c r="A168" s="349">
        <v>4</v>
      </c>
      <c r="B168" s="367" t="s">
        <v>527</v>
      </c>
      <c r="C168" s="366"/>
      <c r="D168" s="366"/>
      <c r="E168" s="366">
        <v>167900</v>
      </c>
      <c r="F168" s="366">
        <v>167900</v>
      </c>
      <c r="G168" s="366">
        <v>167900</v>
      </c>
      <c r="H168" s="366">
        <v>100</v>
      </c>
      <c r="I168" s="352">
        <v>0</v>
      </c>
      <c r="J168" s="349" t="s">
        <v>391</v>
      </c>
      <c r="K168" s="349" t="s">
        <v>74</v>
      </c>
    </row>
    <row r="169" spans="1:11" s="62" customFormat="1" ht="40.5">
      <c r="A169" s="349">
        <v>5</v>
      </c>
      <c r="B169" s="367" t="s">
        <v>528</v>
      </c>
      <c r="C169" s="366"/>
      <c r="D169" s="366"/>
      <c r="E169" s="366">
        <v>69000</v>
      </c>
      <c r="F169" s="366">
        <v>69000</v>
      </c>
      <c r="G169" s="366">
        <v>69000</v>
      </c>
      <c r="H169" s="366">
        <v>100</v>
      </c>
      <c r="I169" s="352">
        <v>0</v>
      </c>
      <c r="J169" s="349" t="s">
        <v>391</v>
      </c>
      <c r="K169" s="349" t="s">
        <v>74</v>
      </c>
    </row>
    <row r="170" spans="1:11" s="62" customFormat="1" ht="40.5">
      <c r="A170" s="349">
        <v>6</v>
      </c>
      <c r="B170" s="367" t="s">
        <v>533</v>
      </c>
      <c r="C170" s="366"/>
      <c r="D170" s="366"/>
      <c r="E170" s="366">
        <v>430000</v>
      </c>
      <c r="F170" s="366">
        <v>430000</v>
      </c>
      <c r="G170" s="366">
        <v>430000</v>
      </c>
      <c r="H170" s="366">
        <v>100</v>
      </c>
      <c r="I170" s="352">
        <v>0</v>
      </c>
      <c r="J170" s="349" t="s">
        <v>390</v>
      </c>
      <c r="K170" s="349" t="s">
        <v>76</v>
      </c>
    </row>
    <row r="171" spans="1:11" s="62" customFormat="1" ht="40.5">
      <c r="A171" s="349">
        <v>7</v>
      </c>
      <c r="B171" s="367" t="s">
        <v>530</v>
      </c>
      <c r="C171" s="366"/>
      <c r="D171" s="366"/>
      <c r="E171" s="366">
        <v>27441</v>
      </c>
      <c r="F171" s="366">
        <v>27441</v>
      </c>
      <c r="G171" s="366">
        <v>27441</v>
      </c>
      <c r="H171" s="366">
        <v>100</v>
      </c>
      <c r="I171" s="352">
        <v>0</v>
      </c>
      <c r="J171" s="349" t="s">
        <v>531</v>
      </c>
      <c r="K171" s="349" t="s">
        <v>76</v>
      </c>
    </row>
    <row r="172" spans="1:11" s="62" customFormat="1" ht="40.5" customHeight="1">
      <c r="A172" s="349">
        <v>8</v>
      </c>
      <c r="B172" s="367" t="s">
        <v>532</v>
      </c>
      <c r="C172" s="366"/>
      <c r="D172" s="366"/>
      <c r="E172" s="366">
        <v>416898</v>
      </c>
      <c r="F172" s="366">
        <v>416898</v>
      </c>
      <c r="G172" s="366">
        <v>416898</v>
      </c>
      <c r="H172" s="366">
        <v>100</v>
      </c>
      <c r="I172" s="352">
        <v>0</v>
      </c>
      <c r="J172" s="349" t="s">
        <v>531</v>
      </c>
      <c r="K172" s="349" t="s">
        <v>76</v>
      </c>
    </row>
    <row r="173" spans="1:11" s="62" customFormat="1" ht="27" customHeight="1">
      <c r="A173" s="349">
        <v>9</v>
      </c>
      <c r="B173" s="367" t="s">
        <v>365</v>
      </c>
      <c r="C173" s="366"/>
      <c r="D173" s="366">
        <v>29000</v>
      </c>
      <c r="E173" s="366"/>
      <c r="F173" s="366">
        <v>29000</v>
      </c>
      <c r="G173" s="366">
        <v>29000</v>
      </c>
      <c r="H173" s="366">
        <v>100</v>
      </c>
      <c r="I173" s="352">
        <v>0</v>
      </c>
      <c r="J173" s="349" t="s">
        <v>392</v>
      </c>
      <c r="K173" s="349" t="s">
        <v>77</v>
      </c>
    </row>
    <row r="174" spans="1:11" s="62" customFormat="1" ht="27" customHeight="1">
      <c r="A174" s="349">
        <v>10</v>
      </c>
      <c r="B174" s="367" t="s">
        <v>365</v>
      </c>
      <c r="C174" s="366"/>
      <c r="D174" s="366">
        <v>7800</v>
      </c>
      <c r="E174" s="366"/>
      <c r="F174" s="366">
        <v>7800</v>
      </c>
      <c r="G174" s="366">
        <v>7800</v>
      </c>
      <c r="H174" s="366">
        <v>100</v>
      </c>
      <c r="I174" s="352">
        <v>0</v>
      </c>
      <c r="J174" s="349" t="s">
        <v>338</v>
      </c>
      <c r="K174" s="349" t="s">
        <v>77</v>
      </c>
    </row>
    <row r="175" spans="1:11" s="62" customFormat="1" ht="27" customHeight="1">
      <c r="A175" s="349">
        <v>11</v>
      </c>
      <c r="B175" s="367" t="s">
        <v>365</v>
      </c>
      <c r="C175" s="366"/>
      <c r="D175" s="366">
        <v>58000</v>
      </c>
      <c r="E175" s="366"/>
      <c r="F175" s="366">
        <v>58000</v>
      </c>
      <c r="G175" s="366">
        <v>58000</v>
      </c>
      <c r="H175" s="366">
        <v>100</v>
      </c>
      <c r="I175" s="352">
        <v>0</v>
      </c>
      <c r="J175" s="349" t="s">
        <v>456</v>
      </c>
      <c r="K175" s="349" t="s">
        <v>78</v>
      </c>
    </row>
    <row r="176" spans="1:11" s="62" customFormat="1" ht="40.5">
      <c r="A176" s="349">
        <v>12</v>
      </c>
      <c r="B176" s="367" t="s">
        <v>534</v>
      </c>
      <c r="C176" s="366"/>
      <c r="D176" s="366"/>
      <c r="E176" s="366">
        <v>498000</v>
      </c>
      <c r="F176" s="366">
        <v>498000</v>
      </c>
      <c r="G176" s="366">
        <v>498000</v>
      </c>
      <c r="H176" s="366">
        <v>100</v>
      </c>
      <c r="I176" s="352">
        <v>0</v>
      </c>
      <c r="J176" s="349" t="s">
        <v>535</v>
      </c>
      <c r="K176" s="349" t="s">
        <v>78</v>
      </c>
    </row>
    <row r="177" spans="1:11" s="62" customFormat="1" ht="40.5">
      <c r="A177" s="349">
        <v>13</v>
      </c>
      <c r="B177" s="367" t="s">
        <v>536</v>
      </c>
      <c r="C177" s="366"/>
      <c r="D177" s="366"/>
      <c r="E177" s="366">
        <v>249800</v>
      </c>
      <c r="F177" s="366">
        <v>249800</v>
      </c>
      <c r="G177" s="366">
        <v>249800</v>
      </c>
      <c r="H177" s="366">
        <v>100</v>
      </c>
      <c r="I177" s="352">
        <v>0</v>
      </c>
      <c r="J177" s="349" t="s">
        <v>377</v>
      </c>
      <c r="K177" s="349" t="s">
        <v>78</v>
      </c>
    </row>
    <row r="178" spans="1:11" s="62" customFormat="1" ht="27" customHeight="1">
      <c r="A178" s="349">
        <v>14</v>
      </c>
      <c r="B178" s="367" t="s">
        <v>537</v>
      </c>
      <c r="C178" s="366"/>
      <c r="D178" s="366"/>
      <c r="E178" s="366">
        <v>83000</v>
      </c>
      <c r="F178" s="366">
        <v>83000</v>
      </c>
      <c r="G178" s="366">
        <v>83000</v>
      </c>
      <c r="H178" s="366">
        <v>100</v>
      </c>
      <c r="I178" s="352">
        <v>0</v>
      </c>
      <c r="J178" s="349" t="s">
        <v>456</v>
      </c>
      <c r="K178" s="349" t="s">
        <v>78</v>
      </c>
    </row>
    <row r="179" spans="1:11" s="62" customFormat="1" ht="40.5">
      <c r="A179" s="349">
        <v>15</v>
      </c>
      <c r="B179" s="367" t="s">
        <v>538</v>
      </c>
      <c r="C179" s="366"/>
      <c r="D179" s="366"/>
      <c r="E179" s="366">
        <v>455000</v>
      </c>
      <c r="F179" s="366">
        <v>455000</v>
      </c>
      <c r="G179" s="366">
        <v>455000</v>
      </c>
      <c r="H179" s="366">
        <v>100</v>
      </c>
      <c r="I179" s="352">
        <v>0</v>
      </c>
      <c r="J179" s="349" t="s">
        <v>312</v>
      </c>
      <c r="K179" s="349" t="s">
        <v>81</v>
      </c>
    </row>
    <row r="180" spans="1:11" s="62" customFormat="1" ht="40.5" customHeight="1">
      <c r="A180" s="349">
        <v>16</v>
      </c>
      <c r="B180" s="367" t="s">
        <v>539</v>
      </c>
      <c r="C180" s="366"/>
      <c r="D180" s="366"/>
      <c r="E180" s="366">
        <v>634000</v>
      </c>
      <c r="F180" s="366">
        <v>634000</v>
      </c>
      <c r="G180" s="366">
        <v>634000</v>
      </c>
      <c r="H180" s="366">
        <v>100</v>
      </c>
      <c r="I180" s="352">
        <v>0</v>
      </c>
      <c r="J180" s="349" t="s">
        <v>393</v>
      </c>
      <c r="K180" s="349" t="s">
        <v>81</v>
      </c>
    </row>
    <row r="181" spans="1:11" s="62" customFormat="1" ht="40.5">
      <c r="A181" s="349">
        <v>17</v>
      </c>
      <c r="B181" s="367" t="s">
        <v>540</v>
      </c>
      <c r="C181" s="366"/>
      <c r="D181" s="366"/>
      <c r="E181" s="366">
        <v>2528750</v>
      </c>
      <c r="F181" s="366">
        <v>2528750</v>
      </c>
      <c r="G181" s="366">
        <v>2528750</v>
      </c>
      <c r="H181" s="366">
        <v>100</v>
      </c>
      <c r="I181" s="352">
        <v>0</v>
      </c>
      <c r="J181" s="349" t="s">
        <v>312</v>
      </c>
      <c r="K181" s="349" t="s">
        <v>81</v>
      </c>
    </row>
    <row r="182" spans="1:11" s="62" customFormat="1" ht="27.95" customHeight="1">
      <c r="A182" s="357"/>
      <c r="B182" s="381"/>
      <c r="C182" s="360"/>
      <c r="D182" s="360"/>
      <c r="E182" s="360"/>
      <c r="F182" s="360"/>
      <c r="G182" s="360"/>
      <c r="H182" s="360"/>
      <c r="I182" s="361"/>
      <c r="J182" s="357"/>
      <c r="K182" s="357"/>
    </row>
    <row r="183" spans="1:11" s="54" customFormat="1" ht="35.1" customHeight="1">
      <c r="A183" s="377"/>
      <c r="B183" s="377" t="s">
        <v>300</v>
      </c>
      <c r="C183" s="382">
        <v>0</v>
      </c>
      <c r="D183" s="382">
        <v>155470000</v>
      </c>
      <c r="E183" s="382">
        <v>0</v>
      </c>
      <c r="F183" s="382">
        <v>155470000</v>
      </c>
      <c r="G183" s="382">
        <v>111510000</v>
      </c>
      <c r="H183" s="382">
        <v>71.724448446645653</v>
      </c>
      <c r="I183" s="382">
        <v>43960000</v>
      </c>
      <c r="J183" s="377"/>
      <c r="K183" s="377"/>
    </row>
    <row r="184" spans="1:11" s="62" customFormat="1" ht="40.5">
      <c r="A184" s="349">
        <v>1</v>
      </c>
      <c r="B184" s="350" t="s">
        <v>541</v>
      </c>
      <c r="C184" s="356"/>
      <c r="D184" s="383">
        <v>15000000</v>
      </c>
      <c r="E184" s="352"/>
      <c r="F184" s="352">
        <v>15000000</v>
      </c>
      <c r="G184" s="352">
        <v>9000000</v>
      </c>
      <c r="H184" s="352">
        <v>60</v>
      </c>
      <c r="I184" s="352">
        <v>6000000</v>
      </c>
      <c r="J184" s="353" t="s">
        <v>394</v>
      </c>
      <c r="K184" s="349" t="s">
        <v>148</v>
      </c>
    </row>
    <row r="185" spans="1:11" s="62" customFormat="1" ht="60.75">
      <c r="A185" s="349">
        <v>2</v>
      </c>
      <c r="B185" s="350" t="s">
        <v>202</v>
      </c>
      <c r="C185" s="356"/>
      <c r="D185" s="352">
        <v>94900000</v>
      </c>
      <c r="E185" s="352"/>
      <c r="F185" s="352">
        <v>94900000</v>
      </c>
      <c r="G185" s="352">
        <v>56940000</v>
      </c>
      <c r="H185" s="352">
        <v>60</v>
      </c>
      <c r="I185" s="352">
        <v>37960000</v>
      </c>
      <c r="J185" s="353" t="s">
        <v>395</v>
      </c>
      <c r="K185" s="349" t="s">
        <v>148</v>
      </c>
    </row>
    <row r="186" spans="1:11" s="62" customFormat="1" ht="60.75">
      <c r="A186" s="349">
        <v>3</v>
      </c>
      <c r="B186" s="350" t="s">
        <v>542</v>
      </c>
      <c r="C186" s="356"/>
      <c r="D186" s="352">
        <v>44600000</v>
      </c>
      <c r="E186" s="352"/>
      <c r="F186" s="352">
        <v>44600000</v>
      </c>
      <c r="G186" s="352">
        <v>44600000</v>
      </c>
      <c r="H186" s="352">
        <v>100</v>
      </c>
      <c r="I186" s="352">
        <v>0</v>
      </c>
      <c r="J186" s="353" t="s">
        <v>307</v>
      </c>
      <c r="K186" s="349" t="s">
        <v>148</v>
      </c>
    </row>
    <row r="187" spans="1:11" s="64" customFormat="1" ht="101.25">
      <c r="A187" s="349">
        <v>4</v>
      </c>
      <c r="B187" s="368" t="s">
        <v>402</v>
      </c>
      <c r="C187" s="369"/>
      <c r="D187" s="369">
        <v>970000</v>
      </c>
      <c r="E187" s="369"/>
      <c r="F187" s="369">
        <v>970000</v>
      </c>
      <c r="G187" s="369">
        <v>970000</v>
      </c>
      <c r="H187" s="369">
        <v>100</v>
      </c>
      <c r="I187" s="370">
        <v>0</v>
      </c>
      <c r="J187" s="371" t="s">
        <v>396</v>
      </c>
      <c r="K187" s="371" t="s">
        <v>472</v>
      </c>
    </row>
    <row r="188" spans="1:11" s="64" customFormat="1" ht="27" customHeight="1">
      <c r="A188" s="374"/>
      <c r="B188" s="384"/>
      <c r="C188" s="376"/>
      <c r="D188" s="376"/>
      <c r="E188" s="376"/>
      <c r="F188" s="376"/>
      <c r="G188" s="376"/>
      <c r="H188" s="376"/>
      <c r="I188" s="376"/>
      <c r="J188" s="374"/>
      <c r="K188" s="374"/>
    </row>
    <row r="197" spans="1:11" s="24" customFormat="1">
      <c r="A197" s="390"/>
      <c r="B197" s="62"/>
      <c r="C197" s="391"/>
      <c r="D197" s="392"/>
      <c r="E197" s="393"/>
      <c r="F197" s="393"/>
      <c r="G197" s="394"/>
      <c r="H197" s="393"/>
      <c r="I197" s="393"/>
      <c r="J197" s="395"/>
      <c r="K197" s="395"/>
    </row>
    <row r="198" spans="1:11" s="24" customFormat="1">
      <c r="A198" s="390"/>
      <c r="B198" s="62"/>
      <c r="C198" s="391"/>
      <c r="D198" s="392"/>
      <c r="E198" s="393"/>
      <c r="F198" s="393"/>
      <c r="G198" s="394"/>
      <c r="H198" s="393"/>
      <c r="I198" s="393"/>
      <c r="J198" s="395"/>
      <c r="K198" s="395"/>
    </row>
    <row r="199" spans="1:11" s="24" customFormat="1">
      <c r="A199" s="390"/>
      <c r="B199" s="62"/>
      <c r="C199" s="391"/>
      <c r="D199" s="392"/>
      <c r="E199" s="393"/>
      <c r="F199" s="393"/>
      <c r="G199" s="394"/>
      <c r="H199" s="393"/>
      <c r="I199" s="393"/>
      <c r="J199" s="395"/>
      <c r="K199" s="395"/>
    </row>
    <row r="200" spans="1:11" s="24" customFormat="1">
      <c r="A200" s="390"/>
      <c r="B200" s="62"/>
      <c r="C200" s="391"/>
      <c r="D200" s="392"/>
      <c r="E200" s="393"/>
      <c r="F200" s="393"/>
      <c r="G200" s="394"/>
      <c r="H200" s="393"/>
      <c r="I200" s="393"/>
      <c r="J200" s="395"/>
      <c r="K200" s="395"/>
    </row>
    <row r="201" spans="1:11" s="24" customFormat="1">
      <c r="A201" s="390"/>
      <c r="B201" s="62"/>
      <c r="C201" s="391"/>
      <c r="D201" s="392"/>
      <c r="E201" s="393"/>
      <c r="F201" s="393"/>
      <c r="G201" s="394"/>
      <c r="H201" s="393"/>
      <c r="I201" s="393"/>
      <c r="J201" s="395"/>
      <c r="K201" s="395"/>
    </row>
    <row r="202" spans="1:11" s="24" customFormat="1">
      <c r="A202" s="390"/>
      <c r="B202" s="62"/>
      <c r="C202" s="391"/>
      <c r="D202" s="392"/>
      <c r="E202" s="393"/>
      <c r="F202" s="393"/>
      <c r="G202" s="394"/>
      <c r="H202" s="393"/>
      <c r="I202" s="393"/>
      <c r="J202" s="395"/>
      <c r="K202" s="395"/>
    </row>
    <row r="203" spans="1:11" s="24" customFormat="1">
      <c r="A203" s="390"/>
      <c r="B203" s="62"/>
      <c r="C203" s="391"/>
      <c r="D203" s="392"/>
      <c r="E203" s="393"/>
      <c r="F203" s="393"/>
      <c r="G203" s="394"/>
      <c r="H203" s="393"/>
      <c r="I203" s="393"/>
      <c r="J203" s="395"/>
      <c r="K203" s="395"/>
    </row>
    <row r="204" spans="1:11" s="24" customFormat="1">
      <c r="A204" s="390"/>
      <c r="B204" s="62"/>
      <c r="C204" s="391"/>
      <c r="D204" s="392"/>
      <c r="E204" s="393"/>
      <c r="F204" s="393"/>
      <c r="G204" s="394"/>
      <c r="H204" s="393"/>
      <c r="I204" s="393"/>
      <c r="J204" s="395"/>
      <c r="K204" s="395"/>
    </row>
    <row r="205" spans="1:11" s="24" customFormat="1">
      <c r="A205" s="390"/>
      <c r="B205" s="62"/>
      <c r="C205" s="391"/>
      <c r="D205" s="392"/>
      <c r="E205" s="393"/>
      <c r="F205" s="393"/>
      <c r="G205" s="394"/>
      <c r="H205" s="393"/>
      <c r="I205" s="393"/>
      <c r="J205" s="395"/>
      <c r="K205" s="395"/>
    </row>
    <row r="206" spans="1:11" s="24" customFormat="1">
      <c r="A206" s="390"/>
      <c r="B206" s="62"/>
      <c r="C206" s="391"/>
      <c r="D206" s="392"/>
      <c r="E206" s="393"/>
      <c r="F206" s="393"/>
      <c r="G206" s="394"/>
      <c r="H206" s="393"/>
      <c r="I206" s="393"/>
      <c r="J206" s="395"/>
      <c r="K206" s="395"/>
    </row>
    <row r="207" spans="1:11" s="24" customFormat="1">
      <c r="A207" s="390"/>
      <c r="B207" s="62"/>
      <c r="C207" s="391"/>
      <c r="D207" s="392"/>
      <c r="E207" s="393"/>
      <c r="F207" s="393"/>
      <c r="G207" s="394"/>
      <c r="H207" s="393"/>
      <c r="I207" s="393"/>
      <c r="J207" s="395"/>
      <c r="K207" s="395"/>
    </row>
    <row r="208" spans="1:11" s="24" customFormat="1">
      <c r="A208" s="390"/>
      <c r="B208" s="62"/>
      <c r="C208" s="391"/>
      <c r="D208" s="392"/>
      <c r="E208" s="393"/>
      <c r="F208" s="393"/>
      <c r="G208" s="394"/>
      <c r="H208" s="393"/>
      <c r="I208" s="393"/>
      <c r="J208" s="395"/>
      <c r="K208" s="395"/>
    </row>
    <row r="209" spans="1:11" s="24" customFormat="1">
      <c r="A209" s="390"/>
      <c r="B209" s="62"/>
      <c r="C209" s="391"/>
      <c r="D209" s="392"/>
      <c r="E209" s="393"/>
      <c r="F209" s="393"/>
      <c r="G209" s="394"/>
      <c r="H209" s="393"/>
      <c r="I209" s="393"/>
      <c r="J209" s="395"/>
      <c r="K209" s="395"/>
    </row>
    <row r="210" spans="1:11" s="24" customFormat="1">
      <c r="A210" s="390"/>
      <c r="B210" s="62"/>
      <c r="C210" s="391"/>
      <c r="D210" s="392"/>
      <c r="E210" s="393"/>
      <c r="F210" s="393"/>
      <c r="G210" s="394"/>
      <c r="H210" s="393"/>
      <c r="I210" s="393"/>
      <c r="J210" s="395"/>
      <c r="K210" s="395"/>
    </row>
    <row r="211" spans="1:11" s="24" customFormat="1">
      <c r="A211" s="390"/>
      <c r="B211" s="62"/>
      <c r="C211" s="391"/>
      <c r="D211" s="392"/>
      <c r="E211" s="393"/>
      <c r="F211" s="393"/>
      <c r="G211" s="394"/>
      <c r="H211" s="393"/>
      <c r="I211" s="393"/>
      <c r="J211" s="395"/>
      <c r="K211" s="395"/>
    </row>
    <row r="212" spans="1:11" s="24" customFormat="1">
      <c r="A212" s="390"/>
      <c r="B212" s="62"/>
      <c r="C212" s="391"/>
      <c r="D212" s="392"/>
      <c r="E212" s="393"/>
      <c r="F212" s="393"/>
      <c r="G212" s="394"/>
      <c r="H212" s="393"/>
      <c r="I212" s="393"/>
      <c r="J212" s="395"/>
      <c r="K212" s="395"/>
    </row>
    <row r="213" spans="1:11" s="24" customFormat="1">
      <c r="A213" s="390"/>
      <c r="B213" s="62"/>
      <c r="C213" s="391"/>
      <c r="D213" s="392"/>
      <c r="E213" s="393"/>
      <c r="F213" s="393"/>
      <c r="G213" s="394"/>
      <c r="H213" s="393"/>
      <c r="I213" s="393"/>
      <c r="J213" s="395"/>
      <c r="K213" s="395"/>
    </row>
    <row r="214" spans="1:11" s="24" customFormat="1">
      <c r="A214" s="390"/>
      <c r="B214" s="62"/>
      <c r="C214" s="391"/>
      <c r="D214" s="392"/>
      <c r="E214" s="393"/>
      <c r="F214" s="393"/>
      <c r="G214" s="394"/>
      <c r="H214" s="393"/>
      <c r="I214" s="393"/>
      <c r="J214" s="395"/>
      <c r="K214" s="395"/>
    </row>
    <row r="215" spans="1:11" s="24" customFormat="1">
      <c r="A215" s="390"/>
      <c r="B215" s="62"/>
      <c r="C215" s="391"/>
      <c r="D215" s="392"/>
      <c r="E215" s="393"/>
      <c r="F215" s="393"/>
      <c r="G215" s="394"/>
      <c r="H215" s="393"/>
      <c r="I215" s="393"/>
      <c r="J215" s="395"/>
      <c r="K215" s="395"/>
    </row>
    <row r="216" spans="1:11" s="24" customFormat="1">
      <c r="A216" s="390"/>
      <c r="B216" s="62"/>
      <c r="C216" s="391"/>
      <c r="D216" s="392"/>
      <c r="E216" s="393"/>
      <c r="F216" s="393"/>
      <c r="G216" s="394"/>
      <c r="H216" s="393"/>
      <c r="I216" s="393"/>
      <c r="J216" s="395"/>
      <c r="K216" s="395"/>
    </row>
    <row r="217" spans="1:11" s="24" customFormat="1">
      <c r="A217" s="390"/>
      <c r="B217" s="62"/>
      <c r="C217" s="391"/>
      <c r="D217" s="392"/>
      <c r="E217" s="393"/>
      <c r="F217" s="393"/>
      <c r="G217" s="394"/>
      <c r="H217" s="393"/>
      <c r="I217" s="393"/>
      <c r="J217" s="395"/>
      <c r="K217" s="395"/>
    </row>
    <row r="218" spans="1:11" s="24" customFormat="1">
      <c r="A218" s="390"/>
      <c r="B218" s="62"/>
      <c r="C218" s="391"/>
      <c r="D218" s="392"/>
      <c r="E218" s="393"/>
      <c r="F218" s="393"/>
      <c r="G218" s="394"/>
      <c r="H218" s="393"/>
      <c r="I218" s="393"/>
      <c r="J218" s="395"/>
      <c r="K218" s="395"/>
    </row>
    <row r="219" spans="1:11" s="24" customFormat="1">
      <c r="A219" s="390"/>
      <c r="B219" s="62"/>
      <c r="C219" s="391"/>
      <c r="D219" s="392"/>
      <c r="E219" s="393"/>
      <c r="F219" s="393"/>
      <c r="G219" s="394"/>
      <c r="H219" s="393"/>
      <c r="I219" s="393"/>
      <c r="J219" s="395"/>
      <c r="K219" s="395"/>
    </row>
    <row r="220" spans="1:11" s="24" customFormat="1">
      <c r="A220" s="390"/>
      <c r="B220" s="62"/>
      <c r="C220" s="391"/>
      <c r="D220" s="392"/>
      <c r="E220" s="393"/>
      <c r="F220" s="393"/>
      <c r="G220" s="394"/>
      <c r="H220" s="393"/>
      <c r="I220" s="393"/>
      <c r="J220" s="395"/>
      <c r="K220" s="395"/>
    </row>
    <row r="221" spans="1:11" s="24" customFormat="1">
      <c r="A221" s="390"/>
      <c r="B221" s="62"/>
      <c r="C221" s="391"/>
      <c r="D221" s="392"/>
      <c r="E221" s="393"/>
      <c r="F221" s="393"/>
      <c r="G221" s="394"/>
      <c r="H221" s="393"/>
      <c r="I221" s="393"/>
      <c r="J221" s="395"/>
      <c r="K221" s="395"/>
    </row>
    <row r="222" spans="1:11" s="24" customFormat="1">
      <c r="A222" s="390"/>
      <c r="B222" s="62"/>
      <c r="C222" s="391"/>
      <c r="D222" s="392"/>
      <c r="E222" s="393"/>
      <c r="F222" s="393"/>
      <c r="G222" s="394"/>
      <c r="H222" s="393"/>
      <c r="I222" s="393"/>
      <c r="J222" s="395"/>
      <c r="K222" s="395"/>
    </row>
    <row r="223" spans="1:11" s="24" customFormat="1">
      <c r="A223" s="390"/>
      <c r="B223" s="62"/>
      <c r="C223" s="391"/>
      <c r="D223" s="392"/>
      <c r="E223" s="393"/>
      <c r="F223" s="393"/>
      <c r="G223" s="394"/>
      <c r="H223" s="393"/>
      <c r="I223" s="393"/>
      <c r="J223" s="395"/>
      <c r="K223" s="395"/>
    </row>
    <row r="224" spans="1:11" s="24" customFormat="1">
      <c r="A224" s="390"/>
      <c r="B224" s="62"/>
      <c r="C224" s="391"/>
      <c r="D224" s="392"/>
      <c r="E224" s="393"/>
      <c r="F224" s="393"/>
      <c r="G224" s="394"/>
      <c r="H224" s="393"/>
      <c r="I224" s="393"/>
      <c r="J224" s="395"/>
      <c r="K224" s="395"/>
    </row>
    <row r="225" spans="1:11" s="24" customFormat="1">
      <c r="A225" s="390"/>
      <c r="B225" s="62"/>
      <c r="C225" s="391"/>
      <c r="D225" s="392"/>
      <c r="E225" s="393"/>
      <c r="F225" s="393"/>
      <c r="G225" s="394"/>
      <c r="H225" s="393"/>
      <c r="I225" s="393"/>
      <c r="J225" s="395"/>
      <c r="K225" s="395"/>
    </row>
    <row r="226" spans="1:11" s="24" customFormat="1">
      <c r="A226" s="390"/>
      <c r="B226" s="62"/>
      <c r="C226" s="391"/>
      <c r="D226" s="392"/>
      <c r="E226" s="393"/>
      <c r="F226" s="393"/>
      <c r="G226" s="394"/>
      <c r="H226" s="393"/>
      <c r="I226" s="393"/>
      <c r="J226" s="395"/>
      <c r="K226" s="395"/>
    </row>
    <row r="227" spans="1:11" s="24" customFormat="1">
      <c r="A227" s="390"/>
      <c r="B227" s="62"/>
      <c r="C227" s="391"/>
      <c r="D227" s="392"/>
      <c r="E227" s="393"/>
      <c r="F227" s="393"/>
      <c r="G227" s="394"/>
      <c r="H227" s="393"/>
      <c r="I227" s="393"/>
      <c r="J227" s="395"/>
      <c r="K227" s="395"/>
    </row>
    <row r="228" spans="1:11" s="24" customFormat="1">
      <c r="A228" s="390"/>
      <c r="B228" s="62"/>
      <c r="C228" s="391"/>
      <c r="D228" s="392"/>
      <c r="E228" s="393"/>
      <c r="F228" s="393"/>
      <c r="G228" s="394"/>
      <c r="H228" s="393"/>
      <c r="I228" s="393"/>
      <c r="J228" s="395"/>
      <c r="K228" s="395"/>
    </row>
    <row r="229" spans="1:11" s="24" customFormat="1">
      <c r="A229" s="390"/>
      <c r="B229" s="62"/>
      <c r="C229" s="391"/>
      <c r="D229" s="392"/>
      <c r="E229" s="393"/>
      <c r="F229" s="393"/>
      <c r="G229" s="394"/>
      <c r="H229" s="393"/>
      <c r="I229" s="393"/>
      <c r="J229" s="395"/>
      <c r="K229" s="395"/>
    </row>
    <row r="230" spans="1:11" s="24" customFormat="1">
      <c r="A230" s="390"/>
      <c r="B230" s="62"/>
      <c r="C230" s="391"/>
      <c r="D230" s="392"/>
      <c r="E230" s="393"/>
      <c r="F230" s="393"/>
      <c r="G230" s="394"/>
      <c r="H230" s="393"/>
      <c r="I230" s="393"/>
      <c r="J230" s="395"/>
      <c r="K230" s="395"/>
    </row>
    <row r="231" spans="1:11" s="24" customFormat="1">
      <c r="A231" s="390"/>
      <c r="B231" s="62"/>
      <c r="C231" s="391"/>
      <c r="D231" s="392"/>
      <c r="E231" s="393"/>
      <c r="F231" s="393"/>
      <c r="G231" s="394"/>
      <c r="H231" s="393"/>
      <c r="I231" s="393"/>
      <c r="J231" s="395"/>
      <c r="K231" s="395"/>
    </row>
    <row r="232" spans="1:11" s="24" customFormat="1">
      <c r="A232" s="390"/>
      <c r="B232" s="62"/>
      <c r="C232" s="391"/>
      <c r="D232" s="392"/>
      <c r="E232" s="393"/>
      <c r="F232" s="393"/>
      <c r="G232" s="394"/>
      <c r="H232" s="393"/>
      <c r="I232" s="393"/>
      <c r="J232" s="395"/>
      <c r="K232" s="395"/>
    </row>
    <row r="233" spans="1:11" s="24" customFormat="1">
      <c r="A233" s="390"/>
      <c r="B233" s="62"/>
      <c r="C233" s="391"/>
      <c r="D233" s="392"/>
      <c r="E233" s="393"/>
      <c r="F233" s="393"/>
      <c r="G233" s="394"/>
      <c r="H233" s="393"/>
      <c r="I233" s="393"/>
      <c r="J233" s="395"/>
      <c r="K233" s="395"/>
    </row>
    <row r="234" spans="1:11" s="24" customFormat="1">
      <c r="A234" s="390"/>
      <c r="B234" s="62"/>
      <c r="C234" s="391"/>
      <c r="D234" s="392"/>
      <c r="E234" s="393"/>
      <c r="F234" s="393"/>
      <c r="G234" s="394"/>
      <c r="H234" s="393"/>
      <c r="I234" s="393"/>
      <c r="J234" s="395"/>
      <c r="K234" s="395"/>
    </row>
    <row r="235" spans="1:11" s="24" customFormat="1">
      <c r="A235" s="390"/>
      <c r="B235" s="62"/>
      <c r="C235" s="391"/>
      <c r="D235" s="392"/>
      <c r="E235" s="393"/>
      <c r="F235" s="393"/>
      <c r="G235" s="394"/>
      <c r="H235" s="393"/>
      <c r="I235" s="393"/>
      <c r="J235" s="395"/>
      <c r="K235" s="395"/>
    </row>
    <row r="236" spans="1:11" s="24" customFormat="1">
      <c r="A236" s="390"/>
      <c r="B236" s="62"/>
      <c r="C236" s="391"/>
      <c r="D236" s="392"/>
      <c r="E236" s="393"/>
      <c r="F236" s="393"/>
      <c r="G236" s="394"/>
      <c r="H236" s="393"/>
      <c r="I236" s="393"/>
      <c r="J236" s="395"/>
      <c r="K236" s="395"/>
    </row>
    <row r="237" spans="1:11" s="24" customFormat="1">
      <c r="A237" s="390"/>
      <c r="B237" s="62"/>
      <c r="C237" s="391"/>
      <c r="D237" s="392"/>
      <c r="E237" s="393"/>
      <c r="F237" s="393"/>
      <c r="G237" s="394"/>
      <c r="H237" s="393"/>
      <c r="I237" s="393"/>
      <c r="J237" s="395"/>
      <c r="K237" s="395"/>
    </row>
    <row r="238" spans="1:11" s="24" customFormat="1">
      <c r="A238" s="390"/>
      <c r="B238" s="62"/>
      <c r="C238" s="391"/>
      <c r="D238" s="392"/>
      <c r="E238" s="393"/>
      <c r="F238" s="393"/>
      <c r="G238" s="394"/>
      <c r="H238" s="393"/>
      <c r="I238" s="393"/>
      <c r="J238" s="395"/>
      <c r="K238" s="395"/>
    </row>
    <row r="239" spans="1:11" s="24" customFormat="1">
      <c r="A239" s="390"/>
      <c r="B239" s="62"/>
      <c r="C239" s="391"/>
      <c r="D239" s="392"/>
      <c r="E239" s="393"/>
      <c r="F239" s="393"/>
      <c r="G239" s="394"/>
      <c r="H239" s="393"/>
      <c r="I239" s="393"/>
      <c r="J239" s="395"/>
      <c r="K239" s="395"/>
    </row>
    <row r="240" spans="1:11" s="24" customFormat="1">
      <c r="A240" s="390"/>
      <c r="B240" s="62"/>
      <c r="C240" s="391"/>
      <c r="D240" s="392"/>
      <c r="E240" s="393"/>
      <c r="F240" s="393"/>
      <c r="G240" s="394"/>
      <c r="H240" s="393"/>
      <c r="I240" s="393"/>
      <c r="J240" s="395"/>
      <c r="K240" s="395"/>
    </row>
    <row r="241" spans="1:11" s="24" customFormat="1">
      <c r="A241" s="390"/>
      <c r="B241" s="62"/>
      <c r="C241" s="391"/>
      <c r="D241" s="392"/>
      <c r="E241" s="393"/>
      <c r="F241" s="393"/>
      <c r="G241" s="394"/>
      <c r="H241" s="393"/>
      <c r="I241" s="393"/>
      <c r="J241" s="395"/>
      <c r="K241" s="395"/>
    </row>
    <row r="242" spans="1:11" s="24" customFormat="1">
      <c r="A242" s="390"/>
      <c r="B242" s="62"/>
      <c r="C242" s="391"/>
      <c r="D242" s="392"/>
      <c r="E242" s="393"/>
      <c r="F242" s="393"/>
      <c r="G242" s="394"/>
      <c r="H242" s="393"/>
      <c r="I242" s="393"/>
      <c r="J242" s="395"/>
      <c r="K242" s="395"/>
    </row>
    <row r="243" spans="1:11" s="24" customFormat="1">
      <c r="A243" s="390"/>
      <c r="B243" s="62"/>
      <c r="C243" s="391"/>
      <c r="D243" s="392"/>
      <c r="E243" s="393"/>
      <c r="F243" s="393"/>
      <c r="G243" s="394"/>
      <c r="H243" s="393"/>
      <c r="I243" s="393"/>
      <c r="J243" s="395"/>
      <c r="K243" s="395"/>
    </row>
    <row r="244" spans="1:11" s="24" customFormat="1">
      <c r="A244" s="390"/>
      <c r="B244" s="62"/>
      <c r="C244" s="391"/>
      <c r="D244" s="392"/>
      <c r="E244" s="393"/>
      <c r="F244" s="393"/>
      <c r="G244" s="394"/>
      <c r="H244" s="393"/>
      <c r="I244" s="393"/>
      <c r="J244" s="395"/>
      <c r="K244" s="395"/>
    </row>
    <row r="245" spans="1:11" s="24" customFormat="1">
      <c r="A245" s="390"/>
      <c r="B245" s="62"/>
      <c r="C245" s="391"/>
      <c r="D245" s="392"/>
      <c r="E245" s="393"/>
      <c r="F245" s="393"/>
      <c r="G245" s="394"/>
      <c r="H245" s="393"/>
      <c r="I245" s="393"/>
      <c r="J245" s="395"/>
      <c r="K245" s="395"/>
    </row>
    <row r="246" spans="1:11" s="24" customFormat="1">
      <c r="A246" s="390"/>
      <c r="B246" s="62"/>
      <c r="C246" s="391"/>
      <c r="D246" s="392"/>
      <c r="E246" s="393"/>
      <c r="F246" s="393"/>
      <c r="G246" s="394"/>
      <c r="H246" s="393"/>
      <c r="I246" s="393"/>
      <c r="J246" s="395"/>
      <c r="K246" s="395"/>
    </row>
    <row r="247" spans="1:11" s="24" customFormat="1">
      <c r="A247" s="390"/>
      <c r="B247" s="62"/>
      <c r="C247" s="391"/>
      <c r="D247" s="392"/>
      <c r="E247" s="393"/>
      <c r="F247" s="393"/>
      <c r="G247" s="394"/>
      <c r="H247" s="393"/>
      <c r="I247" s="393"/>
      <c r="J247" s="395"/>
      <c r="K247" s="395"/>
    </row>
    <row r="248" spans="1:11" s="24" customFormat="1">
      <c r="A248" s="390"/>
      <c r="B248" s="62"/>
      <c r="C248" s="391"/>
      <c r="D248" s="392"/>
      <c r="E248" s="393"/>
      <c r="F248" s="393"/>
      <c r="G248" s="394"/>
      <c r="H248" s="393"/>
      <c r="I248" s="393"/>
      <c r="J248" s="395"/>
      <c r="K248" s="395"/>
    </row>
  </sheetData>
  <sortState xmlns:xlrd2="http://schemas.microsoft.com/office/spreadsheetml/2017/richdata2" ref="A8:K16">
    <sortCondition ref="H8:H16"/>
  </sortState>
  <mergeCells count="13">
    <mergeCell ref="A1:K1"/>
    <mergeCell ref="A2:K2"/>
    <mergeCell ref="A3:K3"/>
    <mergeCell ref="A5:A6"/>
    <mergeCell ref="B5:B6"/>
    <mergeCell ref="C5:C6"/>
    <mergeCell ref="J5:J6"/>
    <mergeCell ref="K5:K6"/>
    <mergeCell ref="D5:E5"/>
    <mergeCell ref="F5:F6"/>
    <mergeCell ref="G5:G6"/>
    <mergeCell ref="H5:H6"/>
    <mergeCell ref="I5:I6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สรุปเงินกัน</vt:lpstr>
      <vt:lpstr>รายละเอียดเงินกัน</vt:lpstr>
      <vt:lpstr>งบเบิกแทน</vt:lpstr>
      <vt:lpstr>ภาพรวม!nat</vt:lpstr>
      <vt:lpstr>งบเบิกแทน!Print_Area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aprilnat28@gmail.com</cp:lastModifiedBy>
  <cp:lastPrinted>2026-02-03T01:58:52Z</cp:lastPrinted>
  <dcterms:created xsi:type="dcterms:W3CDTF">2006-10-11T22:10:00Z</dcterms:created>
  <dcterms:modified xsi:type="dcterms:W3CDTF">2026-05-05T04:35:38Z</dcterms:modified>
</cp:coreProperties>
</file>