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D:\งบประมาณ-68(ใหม่)\สรุปผลการใช้จ่าย\12. ก.ย.68\30.9.68 สรุป\"/>
    </mc:Choice>
  </mc:AlternateContent>
  <xr:revisionPtr revIDLastSave="0" documentId="13_ncr:1_{BEDC95FA-2812-4517-97C4-F030A5B60A68}" xr6:coauthVersionLast="47" xr6:coauthVersionMax="47" xr10:uidLastSave="{00000000-0000-0000-0000-000000000000}"/>
  <bookViews>
    <workbookView xWindow="-120" yWindow="-120" windowWidth="20730" windowHeight="11040" tabRatio="864" firstSheet="6" activeTab="11" xr2:uid="{00000000-000D-0000-FFFF-FFFF00000000}"/>
  </bookViews>
  <sheets>
    <sheet name="ภาพรวม" sheetId="1059" r:id="rId1"/>
    <sheet name="ลำดับกระทรวง" sheetId="1064" r:id="rId2"/>
    <sheet name="ส่วนกลาง" sheetId="1058" r:id="rId3"/>
    <sheet name="ศพช. " sheetId="1049" r:id="rId4"/>
    <sheet name="จังหวัด " sheetId="1047" r:id="rId5"/>
    <sheet name="รายจ่ายลงทุน" sheetId="1060" r:id="rId6"/>
    <sheet name="รายละเอียดงบลงทุน" sheetId="1051" r:id="rId7"/>
    <sheet name="งบลงทุน-ส่วนกลาง " sheetId="1052" r:id="rId8"/>
    <sheet name="งบลงทุน-ศพช." sheetId="1053" r:id="rId9"/>
    <sheet name="งบลงทุน-จังหวัด" sheetId="499" r:id="rId10"/>
    <sheet name="งบรายจ่ายอื่น" sheetId="1065" r:id="rId11"/>
    <sheet name="งบกลาง" sheetId="1066" r:id="rId12"/>
    <sheet name="สรุปเงินกัน" sheetId="1062" r:id="rId13"/>
    <sheet name="รายละเอียดเงินกัน" sheetId="1063" r:id="rId14"/>
    <sheet name="งบเบิกแทน" sheetId="1055" r:id="rId15"/>
    <sheet name="Sheet13 " sheetId="196" state="hidden" r:id="rId16"/>
    <sheet name="Sheet14 " sheetId="197" state="hidden" r:id="rId17"/>
    <sheet name="Sheet15 " sheetId="198" state="hidden" r:id="rId18"/>
    <sheet name="Sheet16" sheetId="223" state="hidden" r:id="rId19"/>
    <sheet name="Sheet17" sheetId="225" state="hidden" r:id="rId20"/>
    <sheet name="Sheet18 " sheetId="226" state="hidden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_FilterDatabase" localSheetId="4" hidden="1">'จังหวัด '!$C$11:$C$86</definedName>
    <definedName name="_xlnm._FilterDatabase" localSheetId="6" hidden="1">รายละเอียดงบลงทุน!$A$303:$B$787</definedName>
    <definedName name="_xlnm._FilterDatabase" localSheetId="2" hidden="1">ส่วนกลาง!$B$10:$I$23</definedName>
    <definedName name="JR_PAGE_ANCHOR_0_1" localSheetId="8">#REF!</definedName>
    <definedName name="JR_PAGE_ANCHOR_0_1" localSheetId="7">#REF!</definedName>
    <definedName name="JR_PAGE_ANCHOR_0_1" localSheetId="0">#REF!</definedName>
    <definedName name="JR_PAGE_ANCHOR_0_1" localSheetId="6">#REF!</definedName>
    <definedName name="JR_PAGE_ANCHOR_0_1">#REF!</definedName>
    <definedName name="nat" localSheetId="0">ภาพรวม!$4:$6</definedName>
    <definedName name="_xlnm.Print_Area" localSheetId="11">งบกลาง!$A$1:$K$9</definedName>
    <definedName name="_xlnm.Print_Area" localSheetId="14">งบเบิกแทน!$A$1:$K$21</definedName>
    <definedName name="_xlnm.Print_Area" localSheetId="10">งบรายจ่ายอื่น!$A$1:$K$21</definedName>
    <definedName name="_xlnm.Print_Area" localSheetId="8">'งบลงทุน-ศพช.'!$A$1:$A$19</definedName>
    <definedName name="_xlnm.Print_Area" localSheetId="7">'งบลงทุน-ส่วนกลาง '!$A$1:$A$660</definedName>
    <definedName name="_xlnm.Print_Area" localSheetId="4">'จังหวัด '!$A$1:$C$87</definedName>
    <definedName name="_xlnm.Print_Area" localSheetId="0">ภาพรวม!$A$1:$H$59</definedName>
    <definedName name="_xlnm.Print_Area" localSheetId="6">รายละเอียดงบลงทุน!$A$1:$J$108</definedName>
    <definedName name="_xlnm.Print_Area" localSheetId="1">ลำดับกระทรวง!$A$1:$E$17</definedName>
    <definedName name="_xlnm.Print_Area" localSheetId="3">'ศพช. '!$A$1:$C$22</definedName>
    <definedName name="_xlnm.Print_Area" localSheetId="12">สรุปเงินกัน!$A$1:$J$12</definedName>
    <definedName name="_xlnm.Print_Area" localSheetId="2">ส่วนกลาง!$A$1:$I$25</definedName>
    <definedName name="_xlnm.Print_Titles" localSheetId="14">งบเบิกแทน!$1:$7</definedName>
    <definedName name="_xlnm.Print_Titles" localSheetId="10">งบรายจ่ายอื่น!$1:$7</definedName>
    <definedName name="_xlnm.Print_Titles" localSheetId="9">'งบลงทุน-จังหวัด'!$4:$7</definedName>
    <definedName name="_xlnm.Print_Titles" localSheetId="8">'งบลงทุน-ศพช.'!$1:$6</definedName>
    <definedName name="_xlnm.Print_Titles" localSheetId="4">'จังหวัด '!$6:$10</definedName>
    <definedName name="_xlnm.Print_Titles" localSheetId="0">ภาพรวม!$4:$6</definedName>
    <definedName name="_xlnm.Print_Titles" localSheetId="6">รายละเอียดงบลงทุน!$3:$7</definedName>
    <definedName name="_xlnm.Print_Titles" localSheetId="13">รายละเอียดเงินกัน!$4:$5</definedName>
    <definedName name="ฟ1" localSheetId="8">'[1]ผลผลิตที่ 1'!#REF!</definedName>
    <definedName name="ฟ1" localSheetId="7">'[1]ผลผลิตที่ 1'!#REF!</definedName>
    <definedName name="ฟ1" localSheetId="4">'[1]ผลผลิตที่ 1'!#REF!</definedName>
    <definedName name="ฟ1">'[1]ผลผลิตที่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499" l="1"/>
  <c r="B95" i="1063"/>
  <c r="K73" i="1063"/>
  <c r="J73" i="1063"/>
  <c r="K71" i="1063"/>
  <c r="J59" i="1063"/>
  <c r="K39" i="1063"/>
  <c r="K25" i="1063"/>
  <c r="A3" i="1063"/>
  <c r="A2" i="1063"/>
  <c r="K11" i="1062"/>
  <c r="K10" i="1062"/>
  <c r="K9" i="1062"/>
  <c r="A3" i="1062"/>
  <c r="A2" i="1062"/>
  <c r="A1" i="1062"/>
  <c r="K12" i="1062" l="1"/>
  <c r="K7" i="1062" l="1"/>
  <c r="A3" i="1053" l="1"/>
  <c r="A3" i="1052"/>
  <c r="A3" i="1047" l="1"/>
  <c r="E29" i="1049"/>
  <c r="E26" i="1049"/>
  <c r="E23" i="1049"/>
  <c r="E30" i="1049" s="1"/>
  <c r="A3" i="1049"/>
  <c r="B22" i="1058"/>
  <c r="B21" i="1058"/>
  <c r="B20" i="1058"/>
  <c r="B19" i="1058"/>
  <c r="B18" i="1058"/>
  <c r="B17" i="1058"/>
  <c r="B16" i="1058"/>
  <c r="B15" i="1058"/>
  <c r="B14" i="1058"/>
  <c r="B13" i="1058"/>
  <c r="B12" i="1058"/>
  <c r="B11" i="1058"/>
  <c r="B10" i="1058"/>
  <c r="B9" i="1058"/>
  <c r="A3" i="1058"/>
  <c r="G35" i="1064" l="1"/>
  <c r="D35" i="1064"/>
  <c r="J34" i="1064"/>
  <c r="N34" i="1064" s="1"/>
  <c r="G34" i="1064"/>
  <c r="D34" i="1064"/>
  <c r="J33" i="1064"/>
  <c r="N33" i="1064" s="1"/>
  <c r="G33" i="1064"/>
  <c r="D33" i="1064"/>
  <c r="J32" i="1064"/>
  <c r="N32" i="1064" s="1"/>
  <c r="G32" i="1064"/>
  <c r="D32" i="1064"/>
  <c r="J31" i="1064"/>
  <c r="N31" i="1064" s="1"/>
  <c r="G31" i="1064"/>
  <c r="D31" i="1064"/>
  <c r="J30" i="1064"/>
  <c r="N30" i="1064" s="1"/>
  <c r="G30" i="1064"/>
  <c r="D30" i="1064"/>
  <c r="J29" i="1064"/>
  <c r="N29" i="1064" s="1"/>
  <c r="G29" i="1064"/>
  <c r="D29" i="1064"/>
  <c r="J28" i="1064"/>
  <c r="N28" i="1064" s="1"/>
  <c r="G28" i="1064"/>
  <c r="D28" i="1064"/>
  <c r="J27" i="1064"/>
  <c r="N27" i="1064" s="1"/>
  <c r="G27" i="1064"/>
  <c r="D27" i="1064"/>
  <c r="J26" i="1064"/>
  <c r="N26" i="1064" s="1"/>
  <c r="G26" i="1064"/>
  <c r="D26" i="1064"/>
  <c r="J25" i="1064"/>
  <c r="N25" i="1064" s="1"/>
  <c r="G25" i="1064"/>
  <c r="G55" i="1059" l="1"/>
  <c r="E55" i="1059"/>
  <c r="D55" i="1059"/>
  <c r="M55" i="1059" s="1"/>
  <c r="C55" i="1059"/>
  <c r="B55" i="1059"/>
  <c r="G54" i="1059"/>
  <c r="E54" i="1059"/>
  <c r="D54" i="1059"/>
  <c r="M54" i="1059" s="1"/>
  <c r="C54" i="1059"/>
  <c r="B54" i="1059"/>
  <c r="A52" i="1059"/>
  <c r="A46" i="1059"/>
  <c r="A41" i="1059"/>
  <c r="A40" i="1059"/>
  <c r="A36" i="1059"/>
  <c r="A35" i="1059"/>
  <c r="A31" i="1059"/>
  <c r="A26" i="1059"/>
  <c r="A22" i="1059"/>
  <c r="A16" i="1059"/>
  <c r="A3" i="1059"/>
  <c r="P31" i="1059" l="1"/>
</calcChain>
</file>

<file path=xl/sharedStrings.xml><?xml version="1.0" encoding="utf-8"?>
<sst xmlns="http://schemas.openxmlformats.org/spreadsheetml/2006/main" count="1346" uniqueCount="730">
  <si>
    <t>งบบุคลากร</t>
  </si>
  <si>
    <t>งบดำเนินงาน</t>
  </si>
  <si>
    <t>รวม</t>
  </si>
  <si>
    <t>รายการ</t>
  </si>
  <si>
    <t>คงเหลือ</t>
  </si>
  <si>
    <t>งบรายจ่ายอื่น</t>
  </si>
  <si>
    <t>งบลงทุน</t>
  </si>
  <si>
    <t>ร้อยละ</t>
  </si>
  <si>
    <t xml:space="preserve"> - ค่าสาธารณูปโภค</t>
  </si>
  <si>
    <t>ผลการเบิกจ่าย</t>
  </si>
  <si>
    <t>งบประมาณได้รับ
ตาม พ.ร.บ.</t>
  </si>
  <si>
    <t>เบิกจ่ายแล้ว</t>
  </si>
  <si>
    <t>รวมทั้งสิ้น</t>
  </si>
  <si>
    <t>ภาพรวม</t>
  </si>
  <si>
    <t>กรมการพัฒนาชุมชน</t>
  </si>
  <si>
    <t>พระนครศรีอยุธยา</t>
  </si>
  <si>
    <t>ประจวบคีรีขันธ์</t>
  </si>
  <si>
    <t>สมุทรสาคร</t>
  </si>
  <si>
    <t>เชียงใหม่</t>
  </si>
  <si>
    <t>ลำพูน</t>
  </si>
  <si>
    <t>ลำปาง</t>
  </si>
  <si>
    <t>แม่ฮ่องสอน</t>
  </si>
  <si>
    <t>ที่</t>
  </si>
  <si>
    <t>ตรัง</t>
  </si>
  <si>
    <t>สำรองเงิน</t>
  </si>
  <si>
    <t>ใบสั่งซื้อ/จ้าง 
(PO)</t>
  </si>
  <si>
    <t>หน่วย
ดำเนินการ</t>
  </si>
  <si>
    <t>สมุทรปราการ</t>
  </si>
  <si>
    <t>อ่างทอง</t>
  </si>
  <si>
    <t>ชัยนาท</t>
  </si>
  <si>
    <t>ระยอง</t>
  </si>
  <si>
    <t>ตราด</t>
  </si>
  <si>
    <t>ฉะเชิงเทรา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</si>
  <si>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</si>
  <si>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</si>
  <si>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</si>
  <si>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</si>
  <si>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</si>
  <si>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</si>
  <si>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ยโสธร</t>
  </si>
  <si>
    <t>อำนาจเจริญ</t>
  </si>
  <si>
    <t>ขอนแก่น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</si>
  <si>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</si>
  <si>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</si>
  <si>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</si>
  <si>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</si>
  <si>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</si>
  <si>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</si>
  <si>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มุกดาหาร</t>
  </si>
  <si>
    <t>อุตรดิตถ์</t>
  </si>
  <si>
    <t>น่าน</t>
  </si>
  <si>
    <t>พะเยา</t>
  </si>
  <si>
    <t>เชียงราย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</si>
  <si>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</si>
  <si>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</si>
  <si>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</si>
  <si>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</si>
  <si>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</si>
  <si>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</si>
  <si>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</si>
  <si>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</si>
  <si>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นครปฐม</t>
  </si>
  <si>
    <t>สมุทรสงคราม</t>
  </si>
  <si>
    <t>นครศรีธรรมราช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</si>
  <si>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</si>
  <si>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</si>
  <si>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</si>
  <si>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</si>
  <si>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</si>
  <si>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</si>
  <si>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พัทลุง</t>
  </si>
  <si>
    <t>ยะลา</t>
  </si>
  <si>
    <t>นราธิวาส</t>
  </si>
  <si>
    <t>บึงกาฬ</t>
  </si>
  <si>
    <t>ศูนย์ต้นทุน</t>
  </si>
  <si>
    <t>หน่วยงาน</t>
  </si>
  <si>
    <t>ศพช.สระบุรี</t>
  </si>
  <si>
    <t>ศพช.นครนายก</t>
  </si>
  <si>
    <t>ศพช.ชลบุรี</t>
  </si>
  <si>
    <t>ศพช.นครราชสีมา</t>
  </si>
  <si>
    <t>ศพช.อุดรธานี</t>
  </si>
  <si>
    <t>ศพช.ลำปาง</t>
  </si>
  <si>
    <t>ศพช.พิษณุโลก</t>
  </si>
  <si>
    <t>ศพช.เพชรบุรี</t>
  </si>
  <si>
    <t>ศพช.นครศรีธรรมราช</t>
  </si>
  <si>
    <t>ศพช.ยะลา</t>
  </si>
  <si>
    <t>สำนักตรวจราชการ</t>
  </si>
  <si>
    <t>ใบสั่งซื้อ/จ้าง (PO)</t>
  </si>
  <si>
    <t xml:space="preserve">นนทบุรี  </t>
  </si>
  <si>
    <t xml:space="preserve">ปทุมธานี  </t>
  </si>
  <si>
    <t xml:space="preserve">ลพบุรี   </t>
  </si>
  <si>
    <t xml:space="preserve">สิงห์บุรี  </t>
  </si>
  <si>
    <t xml:space="preserve">สระบุรี  </t>
  </si>
  <si>
    <t xml:space="preserve">ชลบุรี  </t>
  </si>
  <si>
    <t xml:space="preserve">จันทบุรี   </t>
  </si>
  <si>
    <t xml:space="preserve">ปราจีนบุรี  </t>
  </si>
  <si>
    <t xml:space="preserve">อุบลราชธานี  </t>
  </si>
  <si>
    <t xml:space="preserve">ชัยภูมิ   </t>
  </si>
  <si>
    <t xml:space="preserve">หนองบัวลำภู   </t>
  </si>
  <si>
    <t xml:space="preserve">อุดรธานี   </t>
  </si>
  <si>
    <t>นครพนม</t>
  </si>
  <si>
    <t xml:space="preserve">เชียงใหม่  </t>
  </si>
  <si>
    <t xml:space="preserve">แพร่  </t>
  </si>
  <si>
    <t xml:space="preserve">ราชบุรี  </t>
  </si>
  <si>
    <t xml:space="preserve">กาญจนบุรี   </t>
  </si>
  <si>
    <t xml:space="preserve">สุพรรณบุรี  </t>
  </si>
  <si>
    <t xml:space="preserve">เพชรบุรี  </t>
  </si>
  <si>
    <t xml:space="preserve">กระบี่  </t>
  </si>
  <si>
    <t xml:space="preserve">สุราษฎร์ธานี   </t>
  </si>
  <si>
    <t xml:space="preserve">ปัตตานี   </t>
  </si>
  <si>
    <t>เป็นเงิน</t>
  </si>
  <si>
    <t>เรียงลำดับร้อยละผลการใช้จ่ายจากมากไปหาน้อย</t>
  </si>
  <si>
    <t>ลำดับ
ที่</t>
  </si>
  <si>
    <t>ผลการเบิกจ่าย (GFMIS)</t>
  </si>
  <si>
    <t>กลุ่มตรวจสอบภายใน</t>
  </si>
  <si>
    <t>กองคลัง</t>
  </si>
  <si>
    <t>สำนักงานเลขานุการกรม</t>
  </si>
  <si>
    <t>ศูนย์สารสนเทศเพื่อการพัฒนาชุมชน</t>
  </si>
  <si>
    <t>กลุ่มพัฒนาระบบบริหาร</t>
  </si>
  <si>
    <t>สำนักพัฒนาทุนและองค์กรการเงินชุมชน</t>
  </si>
  <si>
    <t>สำนักส่งเสริมภูมิปัญญาท้องถิ่นและวิสาหกิจชุมชน</t>
  </si>
  <si>
    <t>กองแผนงาน</t>
  </si>
  <si>
    <t>สำนักเสริมสร้างความเข้มแข็งชุมชน</t>
  </si>
  <si>
    <t>กองการเจ้าหน้าที่</t>
  </si>
  <si>
    <t>ศูนย์ศึกษาและพัฒนาชุมชน</t>
  </si>
  <si>
    <t>รับจัดสรร</t>
  </si>
  <si>
    <t xml:space="preserve"> - ค่าใช้จ่ายในการบริหาร</t>
  </si>
  <si>
    <t xml:space="preserve"> - ค่าใช้จ่ายฝึกอบรม</t>
  </si>
  <si>
    <t xml:space="preserve"> - กิจกรรมตามผลผลิต</t>
  </si>
  <si>
    <t xml:space="preserve"> - ครุภัณฑ์</t>
  </si>
  <si>
    <t xml:space="preserve"> - สิ่งก่อสร้าง</t>
  </si>
  <si>
    <t>งบประมาณ
ทั้งสิ้น</t>
  </si>
  <si>
    <t>ส่วนกลาง</t>
  </si>
  <si>
    <t>สพช.</t>
  </si>
  <si>
    <t>ใบสั่งซื้อ/จ้าง
(PO)</t>
  </si>
  <si>
    <t>YEAR</t>
  </si>
  <si>
    <t>MONTH</t>
  </si>
  <si>
    <t>TIME</t>
  </si>
  <si>
    <t>BGCode</t>
  </si>
  <si>
    <t>BGName</t>
  </si>
  <si>
    <t>Fund</t>
  </si>
  <si>
    <t>Fund_re</t>
  </si>
  <si>
    <t>Fund_per</t>
  </si>
  <si>
    <t xml:space="preserve">ผลการใช้จ่ายงบประมาณ </t>
  </si>
  <si>
    <t>ศสท.</t>
  </si>
  <si>
    <t>กองนิติการ</t>
  </si>
  <si>
    <t>ผลการใช้จ่าย 
(ผลการเบิกจ่าย + PO)</t>
  </si>
  <si>
    <t>งบประมาณถือจ่าย
หลังโอนเปลี่ยนแปลง</t>
  </si>
  <si>
    <t>โครงการ</t>
  </si>
  <si>
    <t>ศพช.อุบลราชธานี</t>
  </si>
  <si>
    <t>สพจ.เชียงราย</t>
  </si>
  <si>
    <t>ItemAdd</t>
  </si>
  <si>
    <t xml:space="preserve">งบประมาณ
ทั้งสิ้น
</t>
  </si>
  <si>
    <t xml:space="preserve">รวมทั้งสิ้น </t>
  </si>
  <si>
    <t>แผนงานบุคลากรภาครัฐ</t>
  </si>
  <si>
    <t>แผนงานบูรณาการสร้างรายได้จากการท่องเที่ยว</t>
  </si>
  <si>
    <t>แผนงานบูรณาการต่อต้านการทุจริตและประพฤติมิชอบ</t>
  </si>
  <si>
    <t>สพจ.นครศรีธรรมราช</t>
  </si>
  <si>
    <t>ชัยภูมิ</t>
  </si>
  <si>
    <t>หนองบัวลำภู</t>
  </si>
  <si>
    <t>อุดรธานี</t>
  </si>
  <si>
    <t>แพร่</t>
  </si>
  <si>
    <t>สุราษฎร์ธานี</t>
  </si>
  <si>
    <t>ปัตตานี</t>
  </si>
  <si>
    <t>ผลการใช้จ่าย
(ผลการเบิกจ่าย+PO)</t>
  </si>
  <si>
    <t>ผลการใช้จ่ายงบประมาณ</t>
  </si>
  <si>
    <t>ผลการใช้จ่าย
(ผลการเบิกจ่าย + PO)</t>
  </si>
  <si>
    <t>แผนงานยุทธศาสตร์เสริมสร้างพลังทางสังคม</t>
  </si>
  <si>
    <t>ปรับปรุงสำนักงานพัฒนาชุมชนจังหวัดสตูล</t>
  </si>
  <si>
    <t>ใบสั่งซื้อสั่งจ้าง (PO)</t>
  </si>
  <si>
    <t>สุพรรณบุรี</t>
  </si>
  <si>
    <t xml:space="preserve">  </t>
  </si>
  <si>
    <t>ศพช พิษณุโลก</t>
  </si>
  <si>
    <t>1. งบดำเนินงาน</t>
  </si>
  <si>
    <t xml:space="preserve">งบประมาณทั้งสิ้น
</t>
  </si>
  <si>
    <t>รายงานผลการใช้จ่ายงบประมาณเบิกแทนกัน (เบิกแทนหน่วยงานอื่น)</t>
  </si>
  <si>
    <t>หน่วยงาน/โครงการ</t>
  </si>
  <si>
    <t>วันที่รับ
งบประมาณ</t>
  </si>
  <si>
    <t>งบประมาณ
รับจัดสรร</t>
  </si>
  <si>
    <t>กรมชลประทาน</t>
  </si>
  <si>
    <t>สภว.</t>
  </si>
  <si>
    <t>กลุ่มงานจริยธรรมข้าราชการกรมการพัฒนาชุมชน</t>
  </si>
  <si>
    <t>2. งบลงทุน (ปรับปรุงอาคารฯ/บ้านพัก)</t>
  </si>
  <si>
    <t>รายจ่ายลงทุน - งบดำเนินงาน</t>
  </si>
  <si>
    <t xml:space="preserve">                                                                    ไตรมาสที่ 1</t>
  </si>
  <si>
    <t>ไตรมาที่ 2</t>
  </si>
  <si>
    <t>ไตรมาสที่ 3</t>
  </si>
  <si>
    <t>สำนักงานพัฒนาชุมชนจังหวัด</t>
  </si>
  <si>
    <t>โครงการอ่างเก็บน้ำแม่ตาช้าง ตำบลป่าแดด 
อำเภอแม่สรวย จังหวัดเชียงราย</t>
  </si>
  <si>
    <t>รายการเงินสำรองจ่ายเพื่อกรณีฉุกเฉินหรือจำเป็น 
เพื่อเป็นค่าใช้จ่ายในการดำเนินโครงการศึกษาและพัฒนาองค์ความรู้เพื่อการพัฒนาผลิตภัณฑ์สู่สากล ประจำปี 2567 (Thai Tone Trend Book 2024)</t>
  </si>
  <si>
    <t>รายการค่าใช้จ่ายตามโครงการอันเนื่องมาจากพระราชดำริ โครงการต่อยอดโครงการปรับปรุงคลองผันน้ำร่องสัก และโครงการก่อสร้างฝายร่องขุยพร้อมระบบส่งน้ำอันเนื่องมาจากพระราชดำริ ตำบลบ้านปิน อำเภอดอกคำใต้ จังหวัดพะเยา</t>
  </si>
  <si>
    <t>รายการเงินสำรองจ่ายเพื่อกรณีฉุกเฉินหรือจำเป็น เพื่อเป็นค่าใช้จ่ายในโครงการยกระดับและพัฒนาวิชชาลัยชุมชน เพื่อการสร้างสรรค์งานผ้า งานคราฟท์ และงานหัตถกรรม หัตถศิลป์ไทย</t>
  </si>
  <si>
    <t>ครุภัณฑ์สำนักงาน ส่วนกลาง</t>
  </si>
  <si>
    <t>ครุภัณฑ์ไฟฟ้าและวิทยุ ส่วนกลาง</t>
  </si>
  <si>
    <t>ครุภัณฑ์โฆษณาและเผยแพร่ ส่วนกลาง</t>
  </si>
  <si>
    <t>ครุภัณฑ์คอมพิวเตอร์ ส่วนกลาง</t>
  </si>
  <si>
    <t>ครุภัณฑ์งานบ้านงานครัว ส่วนกลาง</t>
  </si>
  <si>
    <t>โครงการปรับปรุงห้องสมุดเพื่อรองรับการใช้พื้นที่รูปแบบ Co-Working Space</t>
  </si>
  <si>
    <t>รายงานผลการใช้จ่ายงบประมาณรายจ่ายประจำปีงบประมาณ พ.ศ. 2568</t>
  </si>
  <si>
    <t xml:space="preserve">สถาบันการพัฒนาชุมชน </t>
  </si>
  <si>
    <t>แผนงาน/ผลผลิต</t>
  </si>
  <si>
    <t xml:space="preserve">รวม </t>
  </si>
  <si>
    <t>รวมรายจ่ายลงทุน</t>
  </si>
  <si>
    <t>ผลผลิตการจัดการฐานข้อมูลเพื่อการพัฒนาชุมชน</t>
  </si>
  <si>
    <t>สำนัก/กอง/ศูนย์ /สถาบัน</t>
  </si>
  <si>
    <t xml:space="preserve">ผลผลิตเสริมสร้างขีดความสามารถในการบริหารจัดการชุมชน </t>
  </si>
  <si>
    <t>รายจ่ายลงทุน - งบลงทุน</t>
  </si>
  <si>
    <t>ผลผลิตสร้างความมั่นคงทางอาชีพและรายได้</t>
  </si>
  <si>
    <t>ผลผลิตส่งเสริมเศรษฐกิจฐานราก การผลิต การตลาดและการจำหน่ายผลิตภัณฑ์ชุมชน</t>
  </si>
  <si>
    <t>ไตรมาสที่ 4</t>
  </si>
  <si>
    <t>รายงานผลการใช้จ่ายงบประมาณภาพรวม ประจำปีงบประมาณ พ.ศ. 2568</t>
  </si>
  <si>
    <t>รายงานผลการใช้จ่ายงบลงทุน ประจำปีงบประมาณ พ.ศ. 2568</t>
  </si>
  <si>
    <t>แผนงานยุทธศาสตร์เสริมสร้างพลังทางสังคม
ผลผลิตเสริมสร้างขีดความสามารถในการบริหารจัดการชุมชน</t>
  </si>
  <si>
    <t>เครื่องถ่ายเอกสาร ระบบดิจิตอล (ขาว-ดำ) ความเร็ว 30 แผ่นต่อนาที 
จำนวน 141 เครื่อง ๆ ละ 120,000 บาท</t>
  </si>
  <si>
    <t xml:space="preserve">ปรับปรุงบ้านพักข้าราชการ ระดับ 3 - 4 (A6,A7,ศรีมาลา) ศูนย์ศึกษาและพัฒนาชุมชนเพชรบุรี </t>
  </si>
  <si>
    <t>ปรับปรุงหอประชุมอเนกประสงค์ ศูนย์ศึกษาและพัฒนาชุมชนอุดรธานี</t>
  </si>
  <si>
    <t>ปรับปรุงบ้านพักรับรอง ศูนย์ศึกษาและพัฒนาชุมชนพิษณุโลก</t>
  </si>
  <si>
    <t>ครุภัณฑ์สำนักงาน ปรับปรุงสำนักงานพัฒนาชุมชนอำเภอท่าบ่อ จังหวัดหนองคาย</t>
  </si>
  <si>
    <t>ครุภัณฑ์โฆษณาและเผยแพร่ ปรับปรุงห้องประชุมสำนักงานพัฒนาชุมชนจังหวัดพังงา</t>
  </si>
  <si>
    <t>ปรับปรุงบ้านพักพัฒนาการจังหวัดมุกดาหาร สำนักงานพัฒนาชุมชนจังหวัดมุกดาหาร</t>
  </si>
  <si>
    <t>ปรับปรุงห้องประชุม สำนักงานพัฒนาชุมชนจังหวัดแม่ฮ่องสอน</t>
  </si>
  <si>
    <t>ครุภัณฑ์สำนักงาน ปรับปรุงสำนักงานพัฒนาชุมชนอำเภอดอนเจดีย์ 
จังหวัดสุพรรณบุรี</t>
  </si>
  <si>
    <t>ปรับปรุงสำนักงานพัฒนาชุมชนอำเภอเมืองสุพรรณบุรี จังหวัดสุพรรณบุรี</t>
  </si>
  <si>
    <t>ปรับปรุงสำนักงานพัฒนาชุมชนอำเภอหนองบัว จังหวัดนครสวรรค์</t>
  </si>
  <si>
    <t>จัดหาอุปกรณ์จัดเก็บและประมวลผลข้อมูลความจำเป็นพื้นฐาน (จปฐ.) และข้อมูลพื้นฐานระดับหมู่บ้าน (กชช. 2ค) กรมการพัฒนาชุมชน แขวงทุ่งสองห้อง 
เขตหลักสี่ กรุงเทพมหานคร</t>
  </si>
  <si>
    <t xml:space="preserve">โครงการพัฒนาหมู่บ้านเศรษฐกิจพอเพียง งานปรับปรุงพื้นที่ 
ตามแบบมาตรฐาน โคก หนอง นา ขนาด 1 ไร่ และขนาด 3 ไร่ </t>
  </si>
  <si>
    <t>ครุภัณฑ์สำหรับก่อสร้างศูนย์เรียนรู้ พัฒนา และยกระดับเศรษฐกิจฐานรากด้วยโมเดลเศรษฐกิจใหม่ ศูนย์ศึกษาและพัฒนาชุมชนอุดรธานี ตำบลบ้านธาตุ 
อำเภอเพ็ญ จังหวัดอุดรธานี</t>
  </si>
  <si>
    <t>ครุภัณฑ์สำหรับก่อสร้างศูนย์เรียนรู้ พัฒนา และยกระดับเศรษฐกิจฐานรากด้วยโมเดลเศรษฐกิจใหม่ ศูนย์ศึกษาและพัฒนาชุมชนยะลา ตำบลสะเตง 
อำเภอเมืองยะลา จังหวัดยะลา</t>
  </si>
  <si>
    <t>ครุภัณฑ์สำหรับก่อสร้างศูนย์ส่งเสริม พัฒนา และยกระดับเศรษฐกิจฐานราก
ด้วยโมเดลเศรษฐกิจใหม่ ตำบลบางลูกเสือ อำเภอองครักษ์ จังหวัดนครนายก</t>
  </si>
  <si>
    <t>ค่าปลูกป่าทดแทน ตำบลบางลูกเสือ อำเภอองครักษ์ จังหวัดนครนายก</t>
  </si>
  <si>
    <t>ก่อสร้างศูนย์เรียนรู้ พัฒนา และยกระดับเศรษฐกิจฐานรากด้วยโมเดลเศรษฐกิจใหม่ ศูนย์ศึกษาและพัฒนาชุมชนยะลา ตำบลสะเตง อำเภอเมืองยะลา จังหวัดยะลา</t>
  </si>
  <si>
    <t>ก่อสร้างศูนย์ส่งเสริม พัฒนา และยกระดับเศรษฐกิจฐานรากด้วยโมเดลเศรษฐกิจใหม่ ตำบลบางลูกเสือ อำเภอองครักษ์ จังหวัดนครนายก ระยะที่ 2</t>
  </si>
  <si>
    <t>ครุภัณฑ์งานบ้านงานครัว สำนักงานพัฒนาชุมชนจังหวัดแพร่ ตำบลในเวียง 
อำเภอเมืองแพร่ จังหวัดแพร่</t>
  </si>
  <si>
    <t>รายละเอียดการใช้จ่ายงบลงทุน ประจำปีงบประมาณ พ.ศ. 2568</t>
  </si>
  <si>
    <t xml:space="preserve">ส่วนกลาง </t>
  </si>
  <si>
    <t>ประจำปีงบประมาณ พ.ศ. 2568</t>
  </si>
  <si>
    <t>โครงการสนับสนุนอาชีพครัวเรือนและพัฒนากลุ่มอาชีพในพี้นที่อุทกภัยเมืองนครศรีธรรมราช อันเนื่องมาจากพระราชดำริ จังหวัดนครศรีธรรมราช</t>
  </si>
  <si>
    <t xml:space="preserve"> 29 พ.ย.67</t>
  </si>
  <si>
    <t>คิดเป็น
ร้อยละ</t>
  </si>
  <si>
    <t>ครบกำหนด</t>
  </si>
  <si>
    <t>ส่วนกลาง 70 รายการ</t>
  </si>
  <si>
    <t>ศูนย์ศึกษาและพัฒนาชุมชน 14 รายการ</t>
  </si>
  <si>
    <t>งบกลาง 3 รายการ</t>
  </si>
  <si>
    <t>ก่อสร้างศูนย์เรียนรู้ พัฒนา และยกระดับเศรษฐกิจฐานรากด้วยโมเดลเศรษฐกิจใหม่ ตำบลบางลูกเสือ อำเภอองครักษ์ จังหวัดนครนายก ระยะที่ 1</t>
  </si>
  <si>
    <t>เครื่องถ่ายเอกสาร ระบบดิจิตอล (ขาว-ดำ) ความเร็ว 30 แผ่นต่อนาที จำนวน 103 เครื่อง</t>
  </si>
  <si>
    <t>เครื่องถ่ายเอกสาร ระบบดิจิตอล (ขาว-ดำ) ความเร็ว 30 แผ่นต่อนาที จำนวน 61 เครื่อง</t>
  </si>
  <si>
    <t>ค่าบำรุงรักษาเครื่องคอมพิวเตอร์แม่ข่ายและอุปกรณ์จัดเก็บข้อมูล</t>
  </si>
  <si>
    <t>ส่งเสริมและสนับสนุนการพัฒนาหมู่บ้านต้นแบบการน้อมนำแนวพระราชดำริไปประยุกต์ใช้</t>
  </si>
  <si>
    <t>โครงการพัฒนาระบบโปรแกรมการเรียนรู้ในรูปแบบออนไลน์ (E-Learning) กรมการพัฒนาชุมชน</t>
  </si>
  <si>
    <t>ครุภัณฑ์โครงการจัดหาระบบสื่อใหม่ (New Media) 
เพื่อขับเคลื่อนการสร้างภาพลักษณ์ กรมการพัฒนาชุมชน</t>
  </si>
  <si>
    <t>จ้างเหมารถบัสปรับอากาศ เพื่อใช้ในข้าราชการโครงการพัฒนาข้าราชการที่อยู่ระหว่างทดลองปฏิบัติหน้าที่ราชการ หลักสูตรพัฒนากรก่อนประจำการ รุ่นที่ 127-128 จำวน 4 คัน</t>
  </si>
  <si>
    <t>จ้างทำสื่อประชาสัมพันธ์เผยแพร่ผลความสำเร็จของผู้นำฯ ทำหนังสือ 1,000 เล่ม</t>
  </si>
  <si>
    <t>โครงการก้าวสู่ปีที่ 63 กรมการพัฒนาชุมชน อย่างยั่งยืน</t>
  </si>
  <si>
    <t>จ้างทำตรายางและป่ายชื่ออะคริลิค จำนวน 6 รายการ</t>
  </si>
  <si>
    <t>จ้างเหมารถบัสโดยสารปรับอากาศเพื่อใช้ในโครงการประชุมเชิงปฏิบัติการเพื่อกำหนดแนวทางการขับเคลื่อนการบริหารทรัพยากรบุคคลที่มีประสิทธิภาพ</t>
  </si>
  <si>
    <t>จ้างทำประกาศนียบัตรพร้อมปก โครงการพัฒนาข้าราชการที่อยู่ระหว่างทดลองปฏิบัติหน้าที่ราชการ หลักสูตรพัฒนากรก่อนประจำการ รุ่นที่ 127-128</t>
  </si>
  <si>
    <t>จ้างทำเข็มวิทยฐานะ เพื่อใช้ในโครงการพัฒนาข้าราชการที่อยู่ระหว่างทดลองปฏิบัติหน้าที่ราชการ หลักสูตรพัฒนากรก่อนประจำการ รุ่นที่ 127-128</t>
  </si>
  <si>
    <t>จ้างจัดนิทรรศการกิจกรรมกองทุนพัฒนาเด็กชนบทในพระราชูปถัมภ์</t>
  </si>
  <si>
    <t>ค่าสาธารณูปโภค-ค่าบริการสื่อสารโทรคมนาคม</t>
  </si>
  <si>
    <t>ค่าวัสดุสำนักงาน</t>
  </si>
  <si>
    <t xml:space="preserve"> 9 ต.ค.67</t>
  </si>
  <si>
    <t xml:space="preserve"> 24 ส.ค.67</t>
  </si>
  <si>
    <t>จังหวัดชัยภูมิ 2 รายการ</t>
  </si>
  <si>
    <t xml:space="preserve"> 13 ก.ย.67</t>
  </si>
  <si>
    <t>จังหวัดมุกดาหาร 1 รายการ</t>
  </si>
  <si>
    <t xml:space="preserve"> 24 มี.ค.68</t>
  </si>
  <si>
    <t>จังหวัดแม่ฮ่องสอน 2 รายการ</t>
  </si>
  <si>
    <t xml:space="preserve"> 15 ต.ค.67</t>
  </si>
  <si>
    <t xml:space="preserve"> 25 ธ.ค.67</t>
  </si>
  <si>
    <t xml:space="preserve"> 24 ก.ย.67</t>
  </si>
  <si>
    <t>จังหวัดสระแก้ว 1 รายการ</t>
  </si>
  <si>
    <t xml:space="preserve"> 30 ก.ย.67</t>
  </si>
  <si>
    <t xml:space="preserve"> 4 ก.ย.67</t>
  </si>
  <si>
    <t>จังหวัดราชบุรี 3 รายการ</t>
  </si>
  <si>
    <t xml:space="preserve"> 24 ต.ค.67</t>
  </si>
  <si>
    <t xml:space="preserve"> 26 พ.ย.67</t>
  </si>
  <si>
    <t>จังหวัดยะลา 5 รายการ</t>
  </si>
  <si>
    <t xml:space="preserve"> 16 ต.ค.67</t>
  </si>
  <si>
    <t>จังหวัดตาก 10 รายการ</t>
  </si>
  <si>
    <t xml:space="preserve"> 5 ต.ค.67</t>
  </si>
  <si>
    <t xml:space="preserve"> 31 ธ.ค.67</t>
  </si>
  <si>
    <t>จังหวัดนครศรีธรรมราช 4 รายการ</t>
  </si>
  <si>
    <t xml:space="preserve"> 23 ธ.ค.67</t>
  </si>
  <si>
    <t xml:space="preserve"> 25 ต.ค.67</t>
  </si>
  <si>
    <t xml:space="preserve"> 22 ม.ค.68</t>
  </si>
  <si>
    <t>จังหวัดสมุทรสาคร 6 รายการ</t>
  </si>
  <si>
    <t xml:space="preserve"> 27 ก.ย.67</t>
  </si>
  <si>
    <t>จังหวัดชุมพร 6 รายการ</t>
  </si>
  <si>
    <t xml:space="preserve"> 11 พ.ย.67</t>
  </si>
  <si>
    <t>จังหวัดตรัง 4 รายการ</t>
  </si>
  <si>
    <t>จังหวัดพัทลุง 16 รายการ</t>
  </si>
  <si>
    <t xml:space="preserve"> 6 ต.ค.67</t>
  </si>
  <si>
    <t xml:space="preserve"> 17 ต.ค.67</t>
  </si>
  <si>
    <t>จังหวัดประจวบคีรีขันธ์ 20 รายการ</t>
  </si>
  <si>
    <t xml:space="preserve"> 21 ต.ค.67</t>
  </si>
  <si>
    <t>จังหวัดหนองคาย 7 รายการ</t>
  </si>
  <si>
    <t xml:space="preserve"> 28 ม.ค.68</t>
  </si>
  <si>
    <t xml:space="preserve"> 11 ธ.ค.67</t>
  </si>
  <si>
    <t>จังหวัดบึงกาฬ 13 รายการ</t>
  </si>
  <si>
    <t xml:space="preserve"> 9 พ.ย.67</t>
  </si>
  <si>
    <t>จังหวัดเพชรบูรณ์ 9 รายการ</t>
  </si>
  <si>
    <t xml:space="preserve"> 7 พ.ย.67</t>
  </si>
  <si>
    <t xml:space="preserve"> 26 ต.ค.67</t>
  </si>
  <si>
    <t xml:space="preserve"> 30 ต.ค.67</t>
  </si>
  <si>
    <t xml:space="preserve"> 13 ต.ค.67</t>
  </si>
  <si>
    <t>จังหวัดอุดรธานี 7 รายการ</t>
  </si>
  <si>
    <t xml:space="preserve"> 30 พ.ย.67</t>
  </si>
  <si>
    <t>จังหวัดพะเยา 4 รายการ</t>
  </si>
  <si>
    <t xml:space="preserve"> 28 ต.ค.67</t>
  </si>
  <si>
    <t>จังหวัดสระบุรี 3 รายการ</t>
  </si>
  <si>
    <t xml:space="preserve"> 10 พ.ย.67</t>
  </si>
  <si>
    <t>จังหวัดอ่างทอง 2 รายการ</t>
  </si>
  <si>
    <t xml:space="preserve"> 27 ส.ค.67</t>
  </si>
  <si>
    <t xml:space="preserve"> 29 ก.ย.67</t>
  </si>
  <si>
    <t>จังหวัดปทุมธานี 2 รายการ</t>
  </si>
  <si>
    <t xml:space="preserve"> 18 ก.ย.67</t>
  </si>
  <si>
    <t>จังหวัดสุพรรณบุรี 5 รายการ</t>
  </si>
  <si>
    <t xml:space="preserve"> 25 พ.ย.67</t>
  </si>
  <si>
    <t>จังหวัดชัยนาท 1 รายการ</t>
  </si>
  <si>
    <t xml:space="preserve"> 10 ต.ค.67</t>
  </si>
  <si>
    <t>จังหวัดกระบี่ 3 รายการ</t>
  </si>
  <si>
    <t xml:space="preserve"> 12 พ.ย.67</t>
  </si>
  <si>
    <t>จังหวัดเลย 2 รายการ</t>
  </si>
  <si>
    <t>จังหวัดฉะเชิงเทรา 1 รายการ</t>
  </si>
  <si>
    <t>จังหวัดนครปฐม 2 รายการ</t>
  </si>
  <si>
    <t>จังหวัดสุราษฎร์ธานี 12 รายการ</t>
  </si>
  <si>
    <t xml:space="preserve"> 22 ต.ค.67</t>
  </si>
  <si>
    <t>จังหวัดพระนครศรีอยุธยา 2 รายการ</t>
  </si>
  <si>
    <t xml:space="preserve"> 20 ต.ค.67</t>
  </si>
  <si>
    <t>จังหวัดชลบุรี 2 รายการ</t>
  </si>
  <si>
    <t xml:space="preserve"> 7 ต.ค.67</t>
  </si>
  <si>
    <t>จังหวัดระยอง 1 รายการ</t>
  </si>
  <si>
    <t>จังหวัดอุบลราชธานี 3 รายการ</t>
  </si>
  <si>
    <t xml:space="preserve"> 27 ต.ค.67</t>
  </si>
  <si>
    <t>จังหวัดมหาสารคาม 9 รายการ</t>
  </si>
  <si>
    <t xml:space="preserve"> 1 ต.ค.67</t>
  </si>
  <si>
    <t>จังหวัดแพร่ 2 รายการ</t>
  </si>
  <si>
    <t>จังหวัดน่าน 4 รายการ</t>
  </si>
  <si>
    <t xml:space="preserve"> 23 ต.ค.67</t>
  </si>
  <si>
    <t>จังหวัดอุทัยธานี 1 รายการ</t>
  </si>
  <si>
    <t>จังหวัดพิษณุโลก 1 รายการ</t>
  </si>
  <si>
    <t>จังหวัดพิจิตร 1 รายการ</t>
  </si>
  <si>
    <t>จังหวัดสงขลา 2 รายการ</t>
  </si>
  <si>
    <t>จังหวัดนราธิวาส 1 รายการ</t>
  </si>
  <si>
    <t xml:space="preserve"> 12 ต.ค.67</t>
  </si>
  <si>
    <t>ศูนย์ศึกษาและพัฒนาชุมชนยะลา 3 รายการ</t>
  </si>
  <si>
    <t>ศูนย์ศึกษาและพัฒนาชุมชนลำปาง 2 รายการ</t>
  </si>
  <si>
    <t>ศูนย์ศึกษาและพัฒนาชุมชนพิษณุโลก 3 รายการ</t>
  </si>
  <si>
    <t>ศูนย์ศึกษาและพัฒนาชุมชนสระบุรี 1 รายการ</t>
  </si>
  <si>
    <t>ศูนย์ศึกษาและพัฒนาชุมชนชลบุรี 3 รายการ</t>
  </si>
  <si>
    <t>ศูนย์ศึกษาและพัฒนาชุมชนอุบลราชธานี 2 รายการ</t>
  </si>
  <si>
    <t>งบกลาง จำนวน 3 รายการ</t>
  </si>
  <si>
    <t xml:space="preserve"> 1 พ.ย.67</t>
  </si>
  <si>
    <t xml:space="preserve"> 3 ก.พ.68</t>
  </si>
  <si>
    <t>ผลการใช้จ่ายงบประมาณของหน่วยงานในสังกัดกระทรวงมหาดไทย ประจำปีงบประมาณ พ.ศ. 2568</t>
  </si>
  <si>
    <t>เรียงลำดับจากมากไปหาน้อย</t>
  </si>
  <si>
    <t xml:space="preserve"> ลำดับ
ที่ </t>
  </si>
  <si>
    <t xml:space="preserve"> หน่วยงาน </t>
  </si>
  <si>
    <t xml:space="preserve"> รายจ่ายประจำ </t>
  </si>
  <si>
    <t xml:space="preserve"> รายจ่ายลงทุน </t>
  </si>
  <si>
    <t xml:space="preserve"> ภาพรวม </t>
  </si>
  <si>
    <t xml:space="preserve"> งบประมาณ </t>
  </si>
  <si>
    <t>เบิกจ่าย</t>
  </si>
  <si>
    <t>PO</t>
  </si>
  <si>
    <t>เบิกจ่าย
ร้อยละ</t>
  </si>
  <si>
    <t>ใช้จ่ายร้อยละ</t>
  </si>
  <si>
    <t>1</t>
  </si>
  <si>
    <t>กรมโยธาธิการและผังเมือง</t>
  </si>
  <si>
    <t>กรมส่งเสริมการปกครองท้องถิ่น</t>
  </si>
  <si>
    <t>3</t>
  </si>
  <si>
    <t>กรมการปกครอง</t>
  </si>
  <si>
    <t>4</t>
  </si>
  <si>
    <t>5</t>
  </si>
  <si>
    <t>สำนักงานปลัดกระทรวงมหาดไทย</t>
  </si>
  <si>
    <t>6</t>
  </si>
  <si>
    <t>กรมที่ดิน</t>
  </si>
  <si>
    <t>7</t>
  </si>
  <si>
    <t>กรมป้องกันและบรรเทาสาธารณภัย</t>
  </si>
  <si>
    <t>ที่มา : ระบบบริหารการเงินการคลังภาครัฐแบบอิเล็กทรอนิกส์ใหม่ (New GFMIS Thai) กรมบัญชีกลาง</t>
  </si>
  <si>
    <t>โครงการประตูระบายน้ำศรีสองรัก อันเนื่องมาจากพระราชดำริ จังหวัดเลย</t>
  </si>
  <si>
    <t xml:space="preserve"> 13 ธ.ค.67</t>
  </si>
  <si>
    <t>สพจ.เลย</t>
  </si>
  <si>
    <t>โครงการพัฒนาลุ่มน้ำห้วยหลวงตอนล่าง จังหวัดหนองคาย</t>
  </si>
  <si>
    <t>สพจ.อุดรธานี</t>
  </si>
  <si>
    <t>โอนกลับส่วนกลาง</t>
  </si>
  <si>
    <t>โครงการคลองระบายน้ำหลาก บางบาล-บางไทร 
จังหวัดพระนครศรีอยุธยา</t>
  </si>
  <si>
    <t xml:space="preserve"> 26 ธ.ค.67</t>
  </si>
  <si>
    <t>สพจ.พระนครศรีอยุธยา</t>
  </si>
  <si>
    <t>โครงการประตูระบายน้ำบ้านก่อพร้อมระบบส่งน้ำ 
จังหวัดสกลนคร</t>
  </si>
  <si>
    <t>สพจ.สกลนคร</t>
  </si>
  <si>
    <t>โครงการเก็บน้ำลำน้ำชี อันเนื่องมาจากพระราชดำริ 
จังหวัดชัยภูมิ</t>
  </si>
  <si>
    <t>สพจ.ชัยภูมิ</t>
  </si>
  <si>
    <t>โครงการอ่างเก็บน้ำน้ำกิ จังหวัดน่าน</t>
  </si>
  <si>
    <t>สพจ.น่าน</t>
  </si>
  <si>
    <t>โครงการอ่างเก็บน้ำคลองโพล้ จังหวัดระยอง</t>
  </si>
  <si>
    <t>สพจ.ระยอง</t>
  </si>
  <si>
    <t>จังหวัดกาญจนบุรี 2 รายการ (เบิกจ่ายครบถ้วนแล้ว)</t>
  </si>
  <si>
    <t>จังหวัดนครพนม 5 รายการ (เบิกจ่ายครบถ้วนแล้ว)</t>
  </si>
  <si>
    <t>จังหวัดนครราชสีมา 3 รายการ (เบิกจ่ายครบถ้วนแล้ว)</t>
  </si>
  <si>
    <t>ครุภัณฑ์คอมพิวเตอร์ ส่วนกลาง (เครื่องคอมพิวเตอร์โน้ตบุ๊ค (MacBook Air 13 นิ้ว) จำนวน 5 เครื่อง ๆ ละ 29,580 บาท</t>
  </si>
  <si>
    <t>จังหวัดกาฬสินธุ์ 1 รายการ (เบิกจ่ายครบถ้วนแล้ว)</t>
  </si>
  <si>
    <t>จังหวัดเชียงราย 17 รายการ</t>
  </si>
  <si>
    <t>จังหวัดสกลนคร 4 รายการ (เบิกจ่ายครบถ้วนแล้ว)</t>
  </si>
  <si>
    <t>จังหวัดขอนแก่น 13 รายการ (เบิกจ่ายครบถ้วนแล้ว)</t>
  </si>
  <si>
    <t>จังหวัดภูเก็ต 4 รายการ (เบิกจ่ายครบถ้วนแล้ว)</t>
  </si>
  <si>
    <t>จังหวัดลำปาง 1 รายการ (เบิกจ่ายครบถ้วนแล้ว)</t>
  </si>
  <si>
    <t>จังหวัดหนองบัวลำภู 6 รายการ (เบิกจ่ายครบถ้วนแล้ว)</t>
  </si>
  <si>
    <t xml:space="preserve"> </t>
  </si>
  <si>
    <t>ศูนย์สารสนเทศเพื่อการพัฒนาชุมชน 1 รายการ</t>
  </si>
  <si>
    <t>สำนักงานพัฒนาชุมชนจังหวัด 1 รายการ</t>
  </si>
  <si>
    <t>สสช.</t>
  </si>
  <si>
    <t>โครงการอ่างเก็บน้ำลำห้วยบอน อันเนื่องมาจากพระราชดำริ จังหวัดอุบลราชธานี</t>
  </si>
  <si>
    <t xml:space="preserve"> 23 ม.ค.68</t>
  </si>
  <si>
    <t>สพจ.อุบลราชธานี</t>
  </si>
  <si>
    <t xml:space="preserve"> 8 ม.ค.68</t>
  </si>
  <si>
    <t>กค.</t>
  </si>
  <si>
    <t xml:space="preserve"> 2 ก.ย.68</t>
  </si>
  <si>
    <t>จ้างโครงการบำรุงรักษาระบบประชุมทางไกลผ่านอินเทอร์เน็ต 
พร้อมอุปกรณ์ศูนย์ข้อมูลกลางเพื่อการตัดสินใจ</t>
  </si>
  <si>
    <t xml:space="preserve"> 25 ก.ย.68</t>
  </si>
  <si>
    <t xml:space="preserve">ก่อสร้างอาคารโรงอาหาร ขนาด 120 ที่นั่ง ศูนย์ศึกษาและพัฒนาชุมชนยะลา </t>
  </si>
  <si>
    <t xml:space="preserve"> 28 ก.พ.68</t>
  </si>
  <si>
    <t>จ้างดำเนินโครงการตลาดอะเมซิ่ง ของกินของใช้ ของดีทั่วไทย</t>
  </si>
  <si>
    <t xml:space="preserve"> 10 พ.ค.68</t>
  </si>
  <si>
    <t>จ้างดำเนินโครงการบำรุงรักษาระบบป้องกันและรักษา
ความมั่นคงปลอดภัยระบบเทคโนโลยีสารสนเทศและการสื่อสาร</t>
  </si>
  <si>
    <t xml:space="preserve"> 25 ม.ค.68</t>
  </si>
  <si>
    <t xml:space="preserve"> 11 ม.ค.68</t>
  </si>
  <si>
    <t xml:space="preserve">ก่อสร้างระบบประปา แบบหอถังเหล็กเก็บน้ำ (ถังแชมเปญ) ขนาดความจุ 20 ลบ.ม. ศูนย์ศึกษาและพัฒนาชุมชนยะลา </t>
  </si>
  <si>
    <t xml:space="preserve"> 4 ต.ค.67</t>
  </si>
  <si>
    <t xml:space="preserve">ก่อสร้างลานกิจกรรมกลางแจ้ง ศูนย์ศึกษาและพัฒนาชุมชนพิษณุโลก </t>
  </si>
  <si>
    <t>โครงการเพิ่มประสิทธิภาพการเชื่อมโยงข้อมูลระบบ Big Data กรมการพัฒนาชุมชน</t>
  </si>
  <si>
    <t xml:space="preserve"> 19 มิ.ย.68</t>
  </si>
  <si>
    <t xml:space="preserve"> 29 มี.ค.68</t>
  </si>
  <si>
    <t>ก่อสร้างรั้ว ศูนย์สารภีอุบลราชธานี จังหวัดอุบลราชธานี</t>
  </si>
  <si>
    <t>จ้างขับเคลื่อนผู้นำชุมชนท่องเที่ยวต่อการรับรู้และการตลาด 4.0</t>
  </si>
  <si>
    <t xml:space="preserve">จ้างโครงการเพิ่มประสิทธิภาพเว็บไซต์บริการดิจิทัลของกรมการพัฒนาชุมชน (Digital Service) ที่เป็นไปตามมาตรฐานเว็บไซต์ภาครัฐ </t>
  </si>
  <si>
    <t xml:space="preserve"> 27 มิ.ย.68</t>
  </si>
  <si>
    <t xml:space="preserve"> 9 มิ.ย.68</t>
  </si>
  <si>
    <t>จ้างบำรุงรักษาระบบ BPM (PO ซ้ำ)</t>
  </si>
  <si>
    <t>กผ.</t>
  </si>
  <si>
    <t>สล.</t>
  </si>
  <si>
    <t>รถบรรทุก (ดีเซล) ขนาด 1 ตัน ปริมาตรกระบอกสูบไม่ต่ำกว่า 
2,400 ซีซี หรือกำลังเครื่องยนต์สูงสุดไม่ต่ำกว่า 110 กิโลวัตต์ ขับเคลื่อน 2 ล้อ แบบดับเบิ้ลแค็บ จำนวน 145 คัน</t>
  </si>
  <si>
    <t xml:space="preserve"> 28 พ.ย.67</t>
  </si>
  <si>
    <t xml:space="preserve"> 22 ธ.ค.67</t>
  </si>
  <si>
    <t>รถบรรทุก (ดีเซล) ขนาด 1 ตัน ปริมาตรกระบอกสูบไม่ต่ำกว่า 
2,400 ซีซี หรือกำลังเครื่องยนต์สูงสุดไม่ต่ำกว่า 110 กิโลวัตต์ ขับเคลื่อน 2 ล้อ แบบดับเบิ้ลแค็บ จำนวน 18 คัน</t>
  </si>
  <si>
    <t>ปรับปรุงศูนย์ศึกษาและพัฒนาชุมชนเพชรบุรี</t>
  </si>
  <si>
    <t>ก่อสร้างโดมอเนกประสงค์ ศูนย์ศึกษาและพัฒนาชุมชนลำปาง</t>
  </si>
  <si>
    <t>ก่อสร้างรั้วด้านหน้า ศูนย์ศึกษาและพัฒนาชุมชนลำปาง</t>
  </si>
  <si>
    <t xml:space="preserve"> 12 ก.ย.67</t>
  </si>
  <si>
    <t>จ้างดำเนินโครงการจัดทำรายงานคุณภาพชีวิตของคนไทยจากข้อมูลความจำเป็นพื้นฐาน (จปฐ.) ปี 2567</t>
  </si>
  <si>
    <t xml:space="preserve"> 1 ม.ค.68</t>
  </si>
  <si>
    <t xml:space="preserve"> 3 ต.ค.67</t>
  </si>
  <si>
    <t>ค่าวัสดุคอมพิวเตอร์ จำนวน 22 รายการ</t>
  </si>
  <si>
    <t>กจ.</t>
  </si>
  <si>
    <t xml:space="preserve">จ้างโครงการจัดมหกรรมแสดงผลสำเร็จของผู้นำการเปลี่ยนแปลง 
2.2 จัดมหกรรมส่งเสริมการใช้ประโยชน์จากแผนตำบล ทบทวนและจัดทำแผนพัฒนาบุคลากร กรมการพัฒนาชุมชน </t>
  </si>
  <si>
    <t xml:space="preserve"> 17 พ.ย.67</t>
  </si>
  <si>
    <t>ครุภัณ์ฑโฆษณาและเผยแพร่ โครงการปรับปรุงห้องสมุด
เพื่อรองรับการใช้พื้นที่รูปแบบ Co-Working Space</t>
  </si>
  <si>
    <t>ครุภัณฑ์คอมพิวเตอร์ โครงการปรับปรุงห้องสมุดเพื่อรองรับ
การใช้พื้นที่รูปแบบ Co-Working Space</t>
  </si>
  <si>
    <t xml:space="preserve">จ้างดำเนินโครงการพัฒนาต่อยอดภุมปัญญาผลิตภัณฑ์ Young OTOP 
สู่สากล </t>
  </si>
  <si>
    <t xml:space="preserve">จ้างดำเนินโครงการ Ethnic Model ผ้าชาติพันธุ์ </t>
  </si>
  <si>
    <t>จ้างดำเนินโครงการส่งเสริมภูมิปัญญาพัฒนาศักยภาพผ้าไทยและ
งานหัตถกรรม</t>
  </si>
  <si>
    <t>จ้างดำเนินโครงการพัฒนารูปแบบชุมชนภูมิปัญญาเพื่อพัฒนาผลิตภัณฑ์</t>
  </si>
  <si>
    <t>จ้างดำเนินโครงการพัฒนาผลิตภัณฑ์ OTOP Premium สู่สากล 
ประเภทผ้า เครื่องแต่งกาย และประเภทของใช้ ของตกแต่ง ของที่ระลึก</t>
  </si>
  <si>
    <t>จ้างดำเนินโครงการพัฒนาศักยภาพเยาวชนด้านผ้าไทยและงานหัตถกรรม หัตถศิลป์ สู่การเป็นผู้ประกอบการรุ่นใหม่ (New Gen 2024)</t>
  </si>
  <si>
    <t xml:space="preserve"> 13 พ.ย.67</t>
  </si>
  <si>
    <t xml:space="preserve">จ้างดำเนินโครงการพัฒนาศักยภาพผู้ประกอบการในการต่อยอด
ภูมิปัญญาผ้าไทยและงานหัตถกรรมด้วยนวัตกรรมสู่ความยั่งยืน </t>
  </si>
  <si>
    <t xml:space="preserve"> 14 ต.ค.67</t>
  </si>
  <si>
    <t>จ้างดำเนินโครงการการคัดสรรสุดยอดหนึ่งตำบล หนึ่งผลิตภัณฑ์ไทย ปี พ.ศ. 2567 (OTOP Product Champion : OPC) 11.3 การดำเนินการคัดสรรสุดยอดหนึ่งตำบล หนึ่งผลิตภัณฑ์ไทย ปี พ.ศ. 2567 กรุงเทพมหานคร และระดับประเทศ</t>
  </si>
  <si>
    <t xml:space="preserve"> 3 ธ.ค.67</t>
  </si>
  <si>
    <t>จ้างดำเนินโครงการพัฒนาผลิตภัณฑ์ OTOP Premium สู่สากล 
ประเภทอาหาร ประเภทเครื่องดื่ม และประเภทสมุนไพรที่ไม่ใช่อาหาร</t>
  </si>
  <si>
    <t xml:space="preserve"> 2 ม.ค.68</t>
  </si>
  <si>
    <t>จ้างดำเนินโครงการออกแบบและพัฒนาเว็บไซต์แฟชั่นแห่งความยั่งยืน (Sustainable Fashion)</t>
  </si>
  <si>
    <t xml:space="preserve"> 19 ธ.ค.67</t>
  </si>
  <si>
    <t>จ้างดำเนินโครงการนักออกแบบผ้าไทยใส่ให้สนุกรุ่นใหม่ 2567 (New Gen Young Designer 2024)</t>
  </si>
  <si>
    <t xml:space="preserve"> 20 ธ.ค.67</t>
  </si>
  <si>
    <t>จ้างดำเนินโครงการการจัดงาน OTOP TO THE TOWN</t>
  </si>
  <si>
    <t>ค่าวัสดุสำนักงาน และค่าวัสดุคอมพิวเตอร์ จำนวน 9 รายการ</t>
  </si>
  <si>
    <t>จ้างทำคุ่มือการใช้แพลตฟอร์มการตลาดออนไลน์ เพิ่มยอดขาย
ด้วยคอนเทนต์ จำนวน 1,000 เล่ม</t>
  </si>
  <si>
    <t>จ้างทำหนังสือการส่งเสริมผู้ผลิต ผู้ประกอบการ OTOP เข้าสู่เศรษฐกิจ
สีเขียว จำนวน 1,100 เล่ม</t>
  </si>
  <si>
    <t>สรุปบทเรียนการพัฒนาศักยภาพศูนย์เรียนรู้การพัฒนาคุณภาพชีวิต
ตามหลักทฤษฎีใหม่ ประยุกสู่ "โคก หนอง นา"</t>
  </si>
  <si>
    <t>จ้างทำเอกสารสนับสนุนส่งเสริมกระบวนการเรียนรู้การขับเคลื่อนการพัฒนาหมู่บ้านเศรษฐกิจพอเพียง (จัดทำและจัดพิมพ์หนังสือสรุปรายงานผลการน้อมนำแนวพระราชดำริของสมเด็จพระกนิษฐาธิราชเจ้ากรมสมเด็จพระเทพรัตนราชสุดฯ สยามบรมราชกุมารี สู่ปฏิบัติการปลูกผักสวนครัวเพื่อสร้างความมั่นคงทางอาหาร ประจำปีงบประมาณ พ.ศ. 2567) จำนวน 1,000 เล่ม</t>
  </si>
  <si>
    <t xml:space="preserve"> 2 ต.ค.67</t>
  </si>
  <si>
    <t xml:space="preserve"> 27 พ.ย.67</t>
  </si>
  <si>
    <t>สทอ.</t>
  </si>
  <si>
    <t>ค่าจ้างดำเนินโครงการจัดแสดงผลการดำเนินงานการเข้าถึงแหล่งทุนของประชาชน</t>
  </si>
  <si>
    <t xml:space="preserve">จังหวัดกำแพงเพชร 4 รายการ </t>
  </si>
  <si>
    <t xml:space="preserve">จังหวัดพังงา 4 รายการ </t>
  </si>
  <si>
    <t>รวมทั้งสิ้น 388 รายการ</t>
  </si>
  <si>
    <t>งบประมาณตาม พรบ. 385 รายการ</t>
  </si>
  <si>
    <t>จังหวัด 301 รายการ</t>
  </si>
  <si>
    <t>โอนเปลี่ยนแปลง
ระหว่างปี</t>
  </si>
  <si>
    <t>เป้าหมายการเบิกจ่าย/ใช้จ่ายงบประมาณภาครัฐ ปีงบประมาณ พ.ศ. 2568 เป็นรายไตรมาส (สะสม) ดังนี้</t>
  </si>
  <si>
    <t>ภาพรวม                                                ร้อยละ 27/ ร้อยละ 37</t>
  </si>
  <si>
    <t>ร้อยละ 53/ ร้อยละ 61</t>
  </si>
  <si>
    <t>ร้อยละ 75/ ร้อยละ 80</t>
  </si>
  <si>
    <t>ร้อยละ 94/ ร้อยละ 100</t>
  </si>
  <si>
    <t>รายจ่ายประจำ                                       ร้อยละ 35/ ร้อยละ 36</t>
  </si>
  <si>
    <t>ร้อยละ 57/ ร้อยละ 58</t>
  </si>
  <si>
    <t>ร้อยละ 80/ ร้อยละ 81</t>
  </si>
  <si>
    <t>ร้อยละ 98/ ร้อยละ 100</t>
  </si>
  <si>
    <t>รายจ่ายลงทุน                                        ร้อยละ 17/ ร้อยละ 39</t>
  </si>
  <si>
    <t>ร้อยละ 35/ ร้อยละ 66</t>
  </si>
  <si>
    <t>ร้อยละ 54/ ร้อยละ 77</t>
  </si>
  <si>
    <t>ร้อยละ 80/ ร้อยละ 100</t>
  </si>
  <si>
    <t>งบประมาณหลังโอนเปลี่ยนแปลง</t>
  </si>
  <si>
    <t>ปรับปรุงสำนักงานพัฒนาชุมชนอำเภอดอนพุด จังหวัดสระบุรี</t>
  </si>
  <si>
    <t>ติดตั้งหม้อแปลงไฟฟ้า ศูนย์ศึกษาและพัฒนาชุมชนนครนายก</t>
  </si>
  <si>
    <t>รายงานผลการใช้จ่ายงบรายจ่ายอื่น ประจำปีงบประมาณ พ.ศ. 2568</t>
  </si>
  <si>
    <t>วันที่
อนุมัติ</t>
  </si>
  <si>
    <t xml:space="preserve">จ้างโครงการเพิ่มประสิทธิภาพเทคโนโลยีดิจิทัลและนวัตกรรมด้านการบริหารจัดการและใช้ประโยชน์จากข้อมูลเพื่อการพัฒนาชุมชน 3.2 เพิ่มประสิทธิภาพข้อมูลเชิงพื้นที่เพื่อการพัฒนาการบริหารคุณภาพชีวิตคนไทยอย่างยั่งยืน </t>
  </si>
  <si>
    <t xml:space="preserve">ปรับปรุงศูนย์ศึกษาและพัฒนาชุมชนอุบลราชธานี </t>
  </si>
  <si>
    <t>จังหวัดร้อยเอ็ด 6 รายการ (เบิกจ่ายครบถ้วนแล้ว)</t>
  </si>
  <si>
    <t>จังหวัดลำพูน 3 รายการ (เบิกจ่ายครบถ้วนแล้ว)</t>
  </si>
  <si>
    <t>จังหวัดเชียงใหม่ 14 รายการ (เบิกจ่ายครบถ้วนแล้ว)</t>
  </si>
  <si>
    <t>สถาบันการพัฒนาชุมชน 1 รายการ</t>
  </si>
  <si>
    <t>ส่วนกลาง 17 รายการ</t>
  </si>
  <si>
    <t>รายจ่ายลงทุน - งบรายจ่ายอื่น</t>
  </si>
  <si>
    <t xml:space="preserve">สแกนเนอร์ สำหรับงานเก็บเอกสารระดับศูนย์บริการ แบบที่ 1 
จำนวน 970 เครื่อง </t>
  </si>
  <si>
    <t xml:space="preserve">จอสัมผัสอัจฉริยะ ขนาดไม่ต่ำกว่า 65 นิ้ว จำนวน 88 เครื่อง </t>
  </si>
  <si>
    <t>ครุภัณฑ์สำรวจ ส่วนกลาง จำนวน 1 รายการ</t>
  </si>
  <si>
    <t>ครุภัณฑ์คอมพิวเตอร์ ส่วนกลาง จำนวน 1 รายการ</t>
  </si>
  <si>
    <t>โครงการห้องสมุดอิเล็กทรอนิกส์ (E-Library)</t>
  </si>
  <si>
    <t>ครุภัณฑ์สำนักงาน ปรับปรุงสำนักงานพัฒนาชุมชนจังหวัดสมุทรปราการ</t>
  </si>
  <si>
    <t>ครุภัณฑ์สำนักงาน ปรับปรุงสำนักงานพัฒนาชุมชนอำเภอพรหมบุรี จังหวัดสิงห์บุรี</t>
  </si>
  <si>
    <t>ครุภัณฑ์สำนักงาน ปรับปรุงสำนักงานพัฒนาชุมชนอำเภอเมืองสิงห์บุรี 
จังหวัดสิงห์บุรี</t>
  </si>
  <si>
    <t>ครุภัณฑ์สำนักงาน ปรับปรุงสำนักงานพัฒนาชุมชนจังหวัดนครนายก</t>
  </si>
  <si>
    <t>ปรับปรุงสำนักงานพัฒนาชุมชนจังหวัดนครนายก</t>
  </si>
  <si>
    <t>ครุภัณฑ์สำนักงาน ปรับปรุงสำนักงานพัฒนาชุมชนจังหวัดนครราชสีมา</t>
  </si>
  <si>
    <t>ปรับปรุงสำนักงานพัฒนาชุมชนจังหวัดนครราชสีมา</t>
  </si>
  <si>
    <t>ครุภัณฑ์สำนักงาน ปรับปรุงสำนักงานพัฒนาชุมชนจังหวัดสุรินทร์</t>
  </si>
  <si>
    <t>ครุภัณฑ์สำนักงาน ปรับปรุงสำนักงานพัฒนาชุมชนจังหวัดศรีสะเกษ</t>
  </si>
  <si>
    <t>ปรับปรุงสำนักงานพัฒนาชุมชนจังหวัดศรีสะเกษ</t>
  </si>
  <si>
    <t>ครุภัณฑ์สำนักงาน ปรับปรุงสำนักงานพัฒนาชุมชนจังหวัดอุบลราชธานี</t>
  </si>
  <si>
    <t>ครุภัณฑ์สำนักงาน ปรับปรุงสำนักงานพัฒนาชุมชนจังหวัดขอนแก่น</t>
  </si>
  <si>
    <t>ครุภัณฑ์สำนักงาน ปรับปรุงสำนักงานพัฒนาชุมชนอำเภอเมืองขอนแก่น 
จังหวัดขอนแก่น</t>
  </si>
  <si>
    <t>ครุภัณฑ์สำนักงาน ปรับปรุงสำนักงานพัฒนาชุมชนจังหวัดสกลนคร</t>
  </si>
  <si>
    <t>ครุภัณฑ์สำนักงาน ปรับปรุงสำนักงานพัฒนาชุมชนจังหวัดเชียงใหม่</t>
  </si>
  <si>
    <t>ครุภัณฑ์สำนักงาน ปรับปรุงสำนักงานพัฒนาชุมชนอำเภอดอยหล่อ 
จังหวัดเชียงใหม่</t>
  </si>
  <si>
    <t>ครุภัณฑ์สำนักงาน ปรับปรุงสำนักงานพัฒนาชุมชนอำเภอสันกำแพง 
จังหวัดเชียงใหม่</t>
  </si>
  <si>
    <t>ครุภัณฑ์สำนักงาน ปรับปรุงสำนักงานพัฒนาชุมชนจังหวัดลำพูน</t>
  </si>
  <si>
    <t>ครุภัณฑ์สำนักงาน ปรับปรุงสำนักงานพัฒนาชุมชนอำเภอเมืองแพร่ จังหวัดแพร่</t>
  </si>
  <si>
    <t>ปรับปรุงสำนักงานพัฒนาชุมชนจังหวัดแพร่</t>
  </si>
  <si>
    <t>ครุภัณฑ์สำนักงาน ปรับปรุงสำนักงานพัฒนาชุมชนอำเภอปางศิลาทอง 
จังหวัดกำแพงเพชร</t>
  </si>
  <si>
    <t>ครุภัณฑ์สำนักงาน ปรับปรุงบ้านพักพัฒนาการจังหวัดตาก</t>
  </si>
  <si>
    <t xml:space="preserve">ปรับปรุงบ้านพักพัฒนาการจังหวัดตาก </t>
  </si>
  <si>
    <t>ครุภัณฑ์สำนักงาน ปรับปรุงสำนักงานพัฒนาชุมชนอำเภอปราณบุรี 
จังหวัดประจวบคีรีขันธ์</t>
  </si>
  <si>
    <t>ครุภัณฑ์สำนักงาน ปรับปรุงสำนักงานพัฒนาชุมชนอำเภอบางสะพาน 
จังหวัดประจวบคีรีขันธ์</t>
  </si>
  <si>
    <t>ครุภัณฑ์สำนักงาน ปรับปรุงสำนักงานพัฒนาชุมชนจังหวัดกระบี่</t>
  </si>
  <si>
    <t>ครุภัณฑ์สำนักงาน ปรับปรุงสำนักงานพัฒนาชุมชนอำเภอศรีบรรพต 
จังหวัดพัทลุง</t>
  </si>
  <si>
    <t>ครุภัณฑ์สำนักงาน ปรับปรุงสำนักงานพัฒนาชุมชนอำเภอควนขนุน
จังหวัดพัทลุง</t>
  </si>
  <si>
    <t>ปรับปรุงสำนักงานพัฒนาชุมชนจังหวัดยะลา</t>
  </si>
  <si>
    <t>ครุภัณฑ์สำนักงาน ศูนย์ศึกษาและพัฒนาชุมชนสระบุรี</t>
  </si>
  <si>
    <t>ครุภัณฑ์ไฟฟ้าและวิทยุ ศูนย์ศึกษาและพัฒนาชุมชนสระบุรี</t>
  </si>
  <si>
    <t>ครุภัณฑ์โฆษณาและเผยแพร่ ศูนย์ศึกษาและพัฒนาชุมชนสระบุรี</t>
  </si>
  <si>
    <t>ก่อสร้างฐานวางถังเก็บน้ำ หอพักทับกวาง 2 ศูนย์ศึกษาและพัฒนาชุมชนสระบุรี</t>
  </si>
  <si>
    <t>ปรับปรุงหม้อแปลงไฟฟ้า ศูนย์ศึกษาและพัฒนาชุมชนสระบุรี</t>
  </si>
  <si>
    <t>ครุภัณฑ์สำนักงาน ศูนย์ศึกษาและพัฒนาชุมชนนครราชสีมา</t>
  </si>
  <si>
    <t>ครุภัณฑ์โฆษณาและเผยแพร่ ศูนย์ศึกษาและพัฒนาชุมชนนครราชสีมา</t>
  </si>
  <si>
    <t>ครุภัณฑ์งานบ้านงานครัว ศูนย์ศึกษาและพัฒนาชุมชนนครราชสีมา</t>
  </si>
  <si>
    <t>ครุภัณฑ์โฆษณาและเผยแพร่ ศูนย์ศึกษาและพัฒนาชุมชนอุบลราชธานี</t>
  </si>
  <si>
    <t>ต่อเติมรั้วศูนย์สารภีอุบลราชธานี ศูนย์ศึกษาและพัฒนาชุมชนอุบลราชธานี</t>
  </si>
  <si>
    <t>ครุภัณฑ์โฆษณาและเผยแพร่ ศูนย์ศึกษาและพัฒนาชุมชนลำปาง</t>
  </si>
  <si>
    <t>ครุภัณฑ์การเกษตร ศูนย์ศึกษาและพัฒนาชุมชนลำปาง</t>
  </si>
  <si>
    <t>ครุภัณฑ์คอมพิวเตอร์ ศูนย์ศึกษาและพัฒนาชุมชนลำปาง</t>
  </si>
  <si>
    <t>ครุภัณฑ์งานบ้านงานครัว ศูนย์ศึกษาและพัฒนาชุมชนลำปาง</t>
  </si>
  <si>
    <t>ครุภัณฑ์โฆษณาและเผยแพร่ ศูนย์ศึกษาและพัฒนาชุมชนเพชรบุรี</t>
  </si>
  <si>
    <t>ครุภัณฑ์งานบ้านงานครัว ศูนย์ศึกษาและพัฒนาชุมชนเพชรบุรี</t>
  </si>
  <si>
    <t>ปรับปรุงอาคารหอพัก 2 ชั้น (ส่องแสงจันทร์) ศูนย์ศึกษาและพัฒนาชุมชนเพชรบุรี</t>
  </si>
  <si>
    <t>ปรับปรุงระบบไฟฟ้าและระบบอินเตอร์เน็ต ศูนย์ศึกษาและพัฒนาชุมชนเพชรบุรี</t>
  </si>
  <si>
    <t>ปรับปรุงอาคารบรรยาย 1 ศูนย์ศึกษาและพัฒนาชุมชนเพชรบุรี</t>
  </si>
  <si>
    <t>ครุภัณฑ์โฆษณาและเผยแพร่ ศูนย์ศึกษาและพัฒนาชุมชนยะลา</t>
  </si>
  <si>
    <t>ปรับปรุงอาคารห้องประชุมเล็ก ศูนย์ศึกษาและพัฒนาชุมชนยะลา</t>
  </si>
  <si>
    <t>ครุภัณฑ์สำนักงาน ส่วนกลาง จำนวน 1 รายการ</t>
  </si>
  <si>
    <t>ปรับปรุงระบบจำหน่ายไฟฟ้าภายในศูนย์ศึกษาและพัฒนาชุมชนนครนายก</t>
  </si>
  <si>
    <t>ก่อสร้างศูนย์เรียนรู้ พัฒนา และยกระดับเศรษฐกิจฐานรากด้วยโมเดลเศรษฐกิจใหม่ ศูนย์ศึกษาและพัฒนาชุมชนอุดรธานี ตำบลบ้านธาตุ อำเภอเพ็ญ จังหวัดอุดรธานี</t>
  </si>
  <si>
    <t>สถาบันการพัฒนาชุมชน</t>
  </si>
  <si>
    <t>สิงห์บุรี</t>
  </si>
  <si>
    <t>อุบลราชธานี</t>
  </si>
  <si>
    <t>กระบี่</t>
  </si>
  <si>
    <t>จังหวัดยโสธร 9 รายการ (เบิกจ่ายครบถ้วนแล้ว)</t>
  </si>
  <si>
    <t>จังหวัดศรีสะเกษ 15 รายการ (เบิกจ่ายครบถ้วนแล้ว)</t>
  </si>
  <si>
    <t>จังหวัดปราจีนบุรี 4 รายการ (เบิกจ่ายครบถ้วนแล้ว)</t>
  </si>
  <si>
    <t>2</t>
  </si>
  <si>
    <t>โครงการอ่างเก็บน้ำแม่มอกอันเนื่องมาจากพระราชดำริ
จังหวัดลำปาง</t>
  </si>
  <si>
    <t xml:space="preserve"> 10 มี.ค.68</t>
  </si>
  <si>
    <t>สพจ.ลำปาง</t>
  </si>
  <si>
    <t>งานระบบไฟฟ้า ศูนย์ส่งเสริม พัฒนา และยกระดับเศรษฐกิจฐานรากด้วยโมเดลเศรษฐกิจใหม่ ตำบลบางลูกเสือ อำเภอองครักษ์ จังหวัดนครนายก</t>
  </si>
  <si>
    <t>อาคารศูนย์เรียนรู้อเนกประสงค์ศูนย์ส่งเสริม พัฒนา และยกระดับเศรษฐกิจฐานรากด้วยโมเดลเศรษฐกิจใหม่ ตำบลบางลูกเสือ อำเภอองครักษ์ จังหวัดนครนายก</t>
  </si>
  <si>
    <t>งานระบบประปา ศูนย์ส่งเสริม พัฒนา และยกระดับเศรษฐกิจฐานรากด้วยโมเดลเศรษฐกิจใหม่ ตำบลบางลูกเสือ อำเภอองครักษ์ จังหวัดนครนายก</t>
  </si>
  <si>
    <t xml:space="preserve"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 แบบสิทธิการใช้งานประเภทติดตั้งมาจากโรงงาน (OEM) และชุดโปรแกรมจัดการสำนักงาน แบบที่ 1 ที่มีลิขสิทธิ์ </t>
  </si>
  <si>
    <t>ปรับปรุงศูนย์สารภี จังหวัดเชียงใหม่</t>
  </si>
  <si>
    <t xml:space="preserve">เครื่องพิมพ์ Multifunction แบบฉีดหมึกพร้อมติดตั้งถังหมึกพิมพ์ (Inkjet Tank Printer) </t>
  </si>
  <si>
    <t>รายจ่ายประจำ (งบบุคลากร งบดำเนินงาน และงบรายจ่ายอื่น)</t>
  </si>
  <si>
    <t>รายจ่ายลงทุน (งบดำเนินงาน งบลงทุน และงบรายจ่ายอื่น)</t>
  </si>
  <si>
    <t>ลำดับที่</t>
  </si>
  <si>
    <t>รายงานผลการใช้จ่ายรายจ่ายลงทุน ประจำปีงบประมาณ พ.ศ. 2568</t>
  </si>
  <si>
    <t>กองการเจ้าหน้าที่ - ค่าใช้จ่ายในการเดินทางไปราชการต่างประเทศชั่วคราว โครงการนักบริหารยุทธศาสตร์การป้องกันและปราบปรามการทุจริตระดับสูง (นยปส.) รุ่นที่ 16</t>
  </si>
  <si>
    <t xml:space="preserve"> 30 มิ.ย. 68</t>
  </si>
  <si>
    <t>ถอนคืนเงินรายได้แผ่นดิน กรณีที่ได้รับชดใช้ค่าสินไหมทดแทนในโครงการแก้ไขปัญหาความยากจน (กข.คจ.)</t>
  </si>
  <si>
    <t>สพจ.พิษณุโลก</t>
  </si>
  <si>
    <t>รายงานผลการเบิกจ่ายงบประมาณเงินกันไว้เบิกเหลื่อมปี ปีงบประมาณ พ.ศ. 2567</t>
  </si>
  <si>
    <t>ปรับปรุงห้องปฏิบัติงานอธิบดีกรมการพัฒนาชุมชน</t>
  </si>
  <si>
    <t>รายงานผลการใช้จ่ายงบกลาง ประจำปีงบประมาณ พ.ศ. 2568</t>
  </si>
  <si>
    <t>ค่าใช้จ่ายตามโครงการอันเนื่องมาจากพระราชดำริ โครงการต่อยอดจากโครงการปรับปรุงคลองผันน้ำร่องสักและโครงการก่อสร้างฝายร่องขุย พร้อมระบบส่งน้ำ
อันเนื่องมาจากพระราชดำริ ตำบลบ้านปิน อำเภอดอกคำใต้ จังหวัดพะเยา</t>
  </si>
  <si>
    <t xml:space="preserve"> 7 ก.ค. 68</t>
  </si>
  <si>
    <t>สพจ.พะเยา</t>
  </si>
  <si>
    <t xml:space="preserve">จอสัมผัสอัจฉริยะ ขนาดไม่ต่ำกว่า 65 นิ้ว จำนวน 8 เครื่อง </t>
  </si>
  <si>
    <t>งานระบบประปา ศูนย์ส่งเสริม พัฒนา และยกระดับเศรษฐกิจฐานราก
ด้วยโมเดลเศรษฐกิจใหม่ ตำบลบางลูกเสือ อำเภอองครักษ์ จังหวัดนครนายก 
1 แห่ง</t>
  </si>
  <si>
    <t>ค่าใช้จ่ายเพื่อการกระตุ้นเศรษฐกิจและสร้างความเข้มแข็งของระบบเศรษฐกิจ เพื่อเป็นค่าใช้จ่ายในการจัดงาน OTOP สร้างสุขสู่ชุมชน</t>
  </si>
  <si>
    <t xml:space="preserve"> 21 ก.ค.68</t>
  </si>
  <si>
    <t>ส่วนกลาง 10 รายการ</t>
  </si>
  <si>
    <t>ศูนย์ศึกษาและพัฒนาชุมชน 33 รายการ</t>
  </si>
  <si>
    <t>ปรับปรุงสำนักงานพัฒนาชุมชนจังหวัดสงขลา</t>
  </si>
  <si>
    <t>ปรับปรุงห้องทำงานพัฒนาการจังหวัดสงขลา สำนักงานพัฒนาชุมชนจังหวัดสงขลา</t>
  </si>
  <si>
    <t>งานรื้อถอนเรือนวิทยากร 2 ศูนย์ศึกษาและพัฒนาชุมชนนครนายก</t>
  </si>
  <si>
    <t>ปรับปรุงอาคารศูนย์เรียนรู้ ศูนย์สารภีอุบลราชธานี ศูนย์ศึกษาและพัฒนาชุมชนอุบลราชธานี</t>
  </si>
  <si>
    <t>ติดตั้งและวางท่อขยายเขตประปาเข้าบ่อพักส่วนกลางและบ้านพักข้าราชการภายในศูนย์ศึกษาและพัฒนาชุมชนอุดรธานี</t>
  </si>
  <si>
    <t>ปรรับปรุงห้องอาคารชวนชม 120 ที่นั่ง ศูนย์ศึกษาและพัฒนาชุมชนอุดรธานี</t>
  </si>
  <si>
    <t>ก่อสร้างรั้วลวดหนาม สูง 1.50 เมตร ยาวไม่น้อยกว่า 389 เมตร ศูนย์ศึกษาและพัฒนาชุมชนนครศรีธรรมราช</t>
  </si>
  <si>
    <t>ปรับปรุงระบบไฟฟ้าส่องสว่างภายในศูนย์ศึกษาและพัฒนาชุมชนสระบุรี</t>
  </si>
  <si>
    <t>ปรับปรุงหอประชุม ขนาด 250 ที่นั่ง (สิริสองแคว) ศูนย์ศึกษาและพัฒนาชุมชนพิษณุโลก</t>
  </si>
  <si>
    <t>ปรับปรุงรั้วศูนย์ศึกษาและพัฒนาชุมชนพิษณุโลก</t>
  </si>
  <si>
    <t>รายการเงินสำรองจ่ายเพื่อกรณีฉุกเฉินหรือจำเป็น ค่าใช้จ่ายในโครงการศึกษาและพัฒนาองค์ความรู้ผ้าย้อมคราม
เพื่อการพัฒนาผลิตภัณฑ์สู่สากล 2568 (Kraam International symposium 2025)</t>
  </si>
  <si>
    <t xml:space="preserve"> 5 ส.ค.68</t>
  </si>
  <si>
    <t xml:space="preserve"> 15 ต.ค.68</t>
  </si>
  <si>
    <t xml:space="preserve"> 12 ก.ย.68</t>
  </si>
  <si>
    <t>กองการเจ้าหน้าที่ - ค่าใช้จ่ายในการเดินทางไปราชการต่างประเทศชั่วคราว โครงการนักปกครองระดับสูง (นปส.) รุ่นที่ 83</t>
  </si>
  <si>
    <t>ปรับปรุงห้องทำงานสำนักงานพัฒนาชุมชนอำเภออุทัย 
จังหวัดพระนครศรีอยุธยา</t>
  </si>
  <si>
    <t>โรงเก็บพัสดุ ขนาด 65 ตารางเมตร (ฐานรากไม่ตอกเสาเข็ม) 
บ้านพักพัฒนาการจังหวัดสระบุรี อำเภอเมืองสระบุรี จังหวัดสระบุรี</t>
  </si>
  <si>
    <t>ปรับปรุงสำนักงานพัฒนาชุมชนจังหวัดจันทบุรี</t>
  </si>
  <si>
    <t>ปรับปรุงสำนักงานพัฒนาชุมชนจังหวัดฉะเชิงเทรา</t>
  </si>
  <si>
    <t>ปรับปรุงสำนักงานพัฒนาชุมชนอำเภอโนนดินแดง จังหวัดบุรีรัมย์</t>
  </si>
  <si>
    <t>ปรับปรุงห้องพัฒนาการอำเภอสิรินธร จังหวัดอุบลราชธานี</t>
  </si>
  <si>
    <t>ปรับปรุงสำนักงานพัฒนาชุมชนอำเภอวารินชำราบ จังหวัดอุบลราชธานี</t>
  </si>
  <si>
    <t>ปรับปรุงสำนักงานพัฒนาชุมชนอำเภอภูเวียง จังหวัดขอนแก่น</t>
  </si>
  <si>
    <t>ปรับปรุงสำนักงานพัฒนาชุมชนอำเภอนาแห้ว จังหวัดเลย</t>
  </si>
  <si>
    <t>ต่อเติมผนังกั้นห้องสำนักงานพัฒนาชุมชนอำเภอกุดรัง จังหวัดมหาสารคาม</t>
  </si>
  <si>
    <t>โรงจอดรถบ้านพักข้าราชการ สำนักงานพัฒนาชุมชนจังหวัดสกลนคร</t>
  </si>
  <si>
    <t>ปรับปรุงสำนักงานพัฒนาชุมชนอำเภอสันป่าตอง จังหวัดเชียงใหม่</t>
  </si>
  <si>
    <t>ติดตั้งระบบไฟฟ้า สำนักงานพัฒนาชุมชนจังหวัดกำแพงเพชร</t>
  </si>
  <si>
    <t>ปรับปรุงสำนักงานพัฒนาชุมชนจังหวัดสุพรรณบุรี</t>
  </si>
  <si>
    <t>ปรับปรุงสำนักงานพัฒนาชุมชนจังหวัดประจวบคีรีขันธ์</t>
  </si>
  <si>
    <t>ปรับปรุงบ้านพักเจ้าหน้าที่ สำนักงานพัฒนาชุมชนอำเภอเหนือคลอง 
จังหวัดกระบี่</t>
  </si>
  <si>
    <t>ปรับปรุงบ้านพักข้าราชการ เลขที่ 110/22 ถนนนริศา ตำบลตลาดใหญ่ 
อำเภอเมืองภูเก็ต จังหวัดภูเก็ต</t>
  </si>
  <si>
    <t>ปรับปรุงบ้านพักสำนักงานพัฒนาชุมชนอำเภอเคียนซา จังหวัดสุราษฎร์ธานี</t>
  </si>
  <si>
    <t>ปรับปรุงห้องประชุมสำนักงานพัฒนาชุมชนจังหวัดสงขลา</t>
  </si>
  <si>
    <t>ปรับปรุงบ้านพักข้าราชการ สำนักงานพัฒนาชุมชนจังหวัดสตูล</t>
  </si>
  <si>
    <t>ปรับปรุงสำนักงานพัฒนาชุมชนอำเภอห้วยยอด จังหวัดตรัง</t>
  </si>
  <si>
    <t>ก่อสร้างห้องน้ำรวม ชาย - หญิง บ้านพักข้าราชการพัฒนาชุมชนจังหวัดพัทลุง</t>
  </si>
  <si>
    <t>ก่อสร้างห้องเก็บของ - โรงรถ บ้านพักข้าราชการพัฒนาชุมชนจังหวัดพัทลุง</t>
  </si>
  <si>
    <t>บิ้วอินตู้เก็บเอกสาร สำนักงานพัฒนาชุมชนอำเภอศรีสาคร จังหวัดนราธิวาส</t>
  </si>
  <si>
    <t>ก่อสร้างป้อมยาม ศูนย์ศึกษาและพัฒนาชุมชนสระบุรี</t>
  </si>
  <si>
    <t>ติดตั้งและวางท่อขยายเขตประปาเข้าบ่อพักส่วนกลางภายในศูนย์ศึกษาและพัฒนาชุมชนอุดรธานี</t>
  </si>
  <si>
    <t>ปรับปรุงบ้านพักรับรอง (บ้านระดับ 9) ศูนย์ศึกษาและพัฒนาชุมชนพิษณุโลก</t>
  </si>
  <si>
    <t>ก่อสร้างถนนคอนกรีตเสริมเหล็ก ทางเข้า - ออก ขนาดกว้าง 5 เมตร ยาว 48.50 เมตร ศูนย์ศึกษาและพัฒนาชุมชนพิษณุโลก</t>
  </si>
  <si>
    <t>ปรับปรุงรั้วคอนกรีตบล็อคเหตุวาตภัย ศูนย์ศึกษาและพัฒนาชุมชนนครศรีธรรมราช</t>
  </si>
  <si>
    <t>จันทบุรี</t>
  </si>
  <si>
    <t xml:space="preserve">รายการเงินสำรองจ่ายเพื่อกรณีฉุกเฉินหรือจำเป็น เพื่อเป็นค่าใช้จ่ายในการดำเนินโครงการสร้างอัตลักษณ์เมือง (DNA) และ Marketing ภายใต้ 5 Must (Visit, Eat, Shop, Mu, Rest) </t>
  </si>
  <si>
    <t xml:space="preserve"> 3 ก.ย.68</t>
  </si>
  <si>
    <t>ผลการใช้จ่าย+สำรองเงิน</t>
  </si>
  <si>
    <t>ข้อมูลวันที่ 30 กันยายน 2568</t>
  </si>
  <si>
    <t>รวม (ผลการเบิกจ่าย + PO 
+ สำรองเงิน)</t>
  </si>
  <si>
    <t xml:space="preserve">เป็นเงิน </t>
  </si>
  <si>
    <t xml:space="preserve">ข้อมูลสะสมตั้งแต่วันที่ 1 ตุลาคม 2567  ถึงวันที่ 30 กันยายน 2568 </t>
  </si>
  <si>
    <t>สำนักงานพัฒนาชุมชนจังหวัด 43 รายการ</t>
  </si>
  <si>
    <t>สำนักเสริมสร้างความเข้มแข็งชุมชน 10 รายการ</t>
  </si>
  <si>
    <t>ศูนย์ศึกษาและพัฒนาชุมชน 15 รายการ</t>
  </si>
  <si>
    <t>สำนักงานพัฒนาชุมชนจังหวัด 218 รายการ</t>
  </si>
  <si>
    <t>กองการเจ้าหน้าที่ - ค่าใช้จ่ายในการเดินทางไปราชการต่างประเทศชั่วคราว โครงการนักปกครองระดับสูง (นปส.) รุ่นที่ 84</t>
  </si>
  <si>
    <t>ข้อมูลสะสมตั้งแต่วันที่ 1 ตุลาคม 2567 ถึงวันที่ 30 กันยายน 2568</t>
  </si>
  <si>
    <t>ผลการใช้จ่าย + สำรองเงิน</t>
  </si>
  <si>
    <t>ครุภัณฑ์สำนักงาน ปรับปรุงสำนักงานพัฒนาชุมชนอำเภอบ้านนา 
จังหวัดนครนายก</t>
  </si>
  <si>
    <t>ครุภัณฑ์สำนักงาน ปรับปรุงสำนักงานพัฒนาชุมชนอำเภอจังหวัดสุพรรณบุรี</t>
  </si>
  <si>
    <t>ครุภัณฑ์การเกษตร สำนักงานพัฒนาชุมชนจังหวัดสมุทรปราการ</t>
  </si>
  <si>
    <t>สพจ.เชียงใหม่</t>
  </si>
  <si>
    <t>รั้ว พร้อมประตูเข้าออก และป้ายศูนย์ศึกษา โครงการต่อยอดพื้นที่ทฤษฎีใหม่เพื่อพัฒนาคุณภาพชีวิตและยกระดับเศรษฐกิจฐานรากด้วยโมเดลเศรษฐกิจใหม่</t>
  </si>
  <si>
    <t>ระบบไฟฟ้าผังบริเวณรวม โครงการต่อยอดพื้นที่ทฤษฎีใหม่เพื่อพัฒนาคุณภาพชีวิตและยกระดับเศรษฐกิจฐานรากด้วยโมเดลเศรษฐกิจใหม่</t>
  </si>
  <si>
    <t>ระบบประปาผังบริเวณรวม โครงการต่อยอดพื้นที่ทฤษฎีใหม่เพื่อพัฒนาคุณภาพชีวิตและยกระดับเศรษฐกิจฐานรากด้วยโมเดลเศรษฐกิจใหม่</t>
  </si>
  <si>
    <t>ป้อมยาม โครงการต่อยอดพื้นที่ทฤษฎีใหม่เพื่อพัฒนาคุณภาพชีวิตและยกระดับเศรษฐกิจฐานรากด้วยโมเดลเศรษฐกิจใหม่</t>
  </si>
  <si>
    <t>ก่อสร้างอาคารอเนกประสงค์ (ส่วนที่ทำไม่สำเร็จ) ศูนย์ศึกษาและพัฒนาชุมชนองครักษ์ จังหวัดนครนายก</t>
  </si>
  <si>
    <t>โคก หนอง นา พื้นที่ 3 ไร่ สัดส่วนพื้นที่ 2 : 3 ศูนย์ศึกษาและพัฒนาชุมชนองครักษ์ จังหวัดนครนายก</t>
  </si>
  <si>
    <t>ครุภัณฑ์สำนักงาน ปรับปรุงสำนักงานพัฒนาชุมชนจังหวัดชัยนาท</t>
  </si>
  <si>
    <t>ครุภัณฑ์สำนักงาน ปรับปรุงสำนักงานพัฒนาชุมชนอำเภอบางละมุง 
จังหวัดชลบุรี</t>
  </si>
  <si>
    <t>ครุภัณฑ์สำนักงาน ปรับปรุงสำนักงานพัฒนาชุมชนอำเภอหนองใหญ่ 
จังหวัดชลบุรี</t>
  </si>
  <si>
    <t>ครุภัณฑ์สำนักงาน ปรับปรุงสำนักงานพัฒนาชุมชนจังหวัดปราจีนบุรี</t>
  </si>
  <si>
    <t>ครุภัณฑ์สำนักงาน ปรับปรุงสำนักงานพัฒนาชุมชนอำเภอโพธิ์ไทร 
จังหวัดอุบลราชธานี</t>
  </si>
  <si>
    <t>ครุภัณฑ์สำนักงาน ปรับปรุงสำนักงานพัฒนาชุมชนอำเภอดอนมดแดง
จังหวัดอุบลราชธานี</t>
  </si>
  <si>
    <t>ครุภัณฑ์สำนักงาน ปรับปรุงสำนักงานพัฒนาชุมชนอำเภอกุดข้าวปุ้น
จังหวัดอุบลราชธานี</t>
  </si>
  <si>
    <t>ครุภัณฑ์สำนักงาน ปรับปรุงสำนักงานพัฒนาชุมชนอำเภอโนนสัง 
จังหวัดหนองบัวลำภู</t>
  </si>
  <si>
    <t>ครุภัณฑ์ไฟฟ้าและวิทยุ ปรับปรุงสำนักงานพัฒนาชุมชนอำเภอโนนสัง 
จังหวัดหนองบัวลำภู</t>
  </si>
  <si>
    <t>ครุภัณฑ์สำนักงาน ปรับปรุงสำนักงานพัฒนาชุมชนจังหวัดร้อยเอ็ด</t>
  </si>
  <si>
    <t>ครุภัณฑ์สำนักงาน ปรับปรุงสำนักงานพัฒนาชุมชนจังหวัดนครพนม</t>
  </si>
  <si>
    <t>ครุภัณฑ์สำนักงาน ปรับปรุงสำนักงานพัฒนาชุมชนอำเภอนาแก 
จังหวัดนครพนม</t>
  </si>
  <si>
    <t>ครุภัณฑ์สำนักงาน ปรับปรุงสำนักงานพัฒนาชุมชนอำเภอเมืองมุกดาหาร
จังหวัดมุกดาหาร</t>
  </si>
  <si>
    <t>ครุภัณฑ์สำนักงาน ปรับปรุงสำนักงานพัฒนาชุมชนอำเภอนิคมคำสร้อย
จังหวัดมุกดาหาร</t>
  </si>
  <si>
    <t>ครุภัณฑ์ไฟฟ้าและวิทยุ ปรับปรุงระบบเครื่องเสียงห้องประชุมสำนักงานพัฒนาชุมชนจังหวัดเชียงใหม่</t>
  </si>
  <si>
    <t>ครุภัณฑ์สำนักงาน ปรับปรุงสำนักงานพัฒนาชุมชนอำเภอเวียงแหง 
จังหวัดเชียงใหม่</t>
  </si>
  <si>
    <t>ครุภัณฑ์สำนักงาน ปรับปรุงสำนักงานพัฒนาชุมชนอำเภอเมืองเชียงใหม่
จังหวัดเชียงใหม่</t>
  </si>
  <si>
    <t>ครุภัณฑ์สำนักงาน ปรับปรุงสำนักงานพัฒนาชุมชนอำเภอสองแคว จังหวัดน่าน</t>
  </si>
  <si>
    <t>ครุภัณฑ์สำนักงาน ปรับปรุงสำนักงานพัฒนาชุมชนจังหวัดกำแพงเพชร</t>
  </si>
  <si>
    <t>ย้ายเสาไฟฟ้าพร้อมมิเตอร์ไฟฟ้า ซ่อมเปลี่ยนอุปกรณ์ให้แสงสว่าง และ
เดินสายไฟภายในอาคารสำนักงานพัฒนาชุมชนอำเภอเมืองตาก จังหวัดตาก</t>
  </si>
  <si>
    <t>ครุภัณฑ์สำนักงาน ปรับปรุงสำนักงานพัฒนาชุมชนจังหวัดสุโขทัย</t>
  </si>
  <si>
    <t>ครุภัณฑ์สำนักงาน ปรับปรุงสำนักงานพัฒนาชุมชนจังหวัดประจวบคีรีขันธ์</t>
  </si>
  <si>
    <t>ครุภัณฑ์สำนักงาน ปรับปรุงสำนักงานพัฒนาชุมชนอำเภอเหนือคลอง 
จังหวัดกระบี่</t>
  </si>
  <si>
    <t>ครุภัณฑ์สำนักงาน ปรับปรุงสำนักงานพัฒนาชุมชนอำเภอเมืองกระบี่
จังหวัดกระบี่</t>
  </si>
  <si>
    <t>ครุภัณฑ์สำนักงาน ปรับปรุงสำนักงานพัฒนาชุมชนจังหวัดพังงา</t>
  </si>
  <si>
    <t>ครุภัณฑ์สำนักงาน ปรับปรุงสำนักงานพัฒนาชุมชนอำเภอดอนสัก 
จังหวัดสุราษฎร์ธานี</t>
  </si>
  <si>
    <t>ครุภัณฑ์สำนักงาน ปรับปรุงสำนักงานพัฒนาชุมชนอำเภอบ้านตาขุน
จังหวัดสุราษฎร์ธานี</t>
  </si>
  <si>
    <t>ครุภัณฑ์สำนักงาน ปรับปรุงสำนักงานพัฒนาชุมชนอำเภอจะนะ จังหวัดสงขลา</t>
  </si>
  <si>
    <t>ครุภัณฑ์สำนักงาน ปรับปรุงสำนักงานพัฒนาชุมชนจังหวัดตรัง</t>
  </si>
  <si>
    <t>ครุภัณฑ์สำนักงาน ปรับปรุงสำนักงานพัฒนาชุมชนอำเภอสุไหงโก-ลก 
จังหวัดนราธิวาส</t>
  </si>
  <si>
    <t>ปรับปรุงสำนักงานพัฒนาชุมชนอำเภอสุไหงโก-ลก จังหวัดนราธิวาส</t>
  </si>
  <si>
    <t>ติดตั้งตะแกรงและหนามไล่นกอาคารอำนวยการ ศูนย์ศึกษาและพัฒนาชุมชนชลบุรี</t>
  </si>
  <si>
    <t>ปรับปรุงรางระบายน้ำอาคารโรงอาหาร ศูนย์ศึกษาและพัฒนาชุมชนชลบุรี</t>
  </si>
  <si>
    <t>ครุภัณฑ์สำนักงาน ศูนย์ศึกษาและพัฒนาชุมชนอุบลราชธานี</t>
  </si>
  <si>
    <t>ครุภัณฑ์สำนักงาน ศูนย์ศึกษาและพัฒนาชุมชนพิษณุโลก</t>
  </si>
  <si>
    <t>ครุภัณฑ์สำนักงาน ศูนย์ศึกษาและพัฒนาชุมชนยะลา</t>
  </si>
  <si>
    <t>ปรับปรุงบ้านพักข้าราชการ เลขที่ 78/14 ศูนย์ศึกษาและพัฒนาชุมชนยะลา</t>
  </si>
  <si>
    <t>ชลบุรี</t>
  </si>
  <si>
    <t xml:space="preserve">ข้อมูลสะสมตั้งแต่วันที่ 1 กรกฎาคม 2568 ถึงวันที่ 30 กันยายน 2568 </t>
  </si>
  <si>
    <t>งบประมาณ</t>
  </si>
  <si>
    <t>โครงการอนุรักษ์ต้นน้ำและพัฒนาคุณภาพชีวิตประชาชนบริเวณโครงการประตูน้ำระบายน้ำบ้านแม่ปูคาพร้อมระบบส่งน้ำ ตำบลแม่ปูคา อำเภอสันกำแพง จังหวัดเชียงใหม่</t>
  </si>
  <si>
    <t xml:space="preserve"> 26 ก.ย.68</t>
  </si>
  <si>
    <t>งบกลาง รายการสำรองจ่ายเพื่อกรณีฉุกเฉินหรือจำเป็น 
งบดำเนินงาน รายการค่าตอบแทน</t>
  </si>
  <si>
    <t xml:space="preserve"> 30 ก.ย.68</t>
  </si>
  <si>
    <t>สพจ. 56 แห่ง</t>
  </si>
  <si>
    <t xml:space="preserve">ข้อมูลสะสมตั้งแต่วันที่ 1 ตุลาคม 2567 ถึงวันที่ 30 กันยายน 2568 </t>
  </si>
  <si>
    <t xml:space="preserve"> 24 ก.ย. 68</t>
  </si>
  <si>
    <t>โครงการการจัดแสดงและจำหน่ายผลิตภัณฑ์ OTOP ประจำปีงบประมาณ พ.ศ. 2568</t>
  </si>
  <si>
    <t xml:space="preserve">ข้อมูลสะสมตั้งแต่วันที่ 29 พฤศจิกายน 2567 ถึงวันที่ 30 กันยายน 2568 </t>
  </si>
  <si>
    <t>งบกลาง รายการสำรองจ่ายเพื่อกรณีฉุกเฉินหรือจำเป็น 
งบบุคลากร - ค่าตอบแทนพนักงานราชการ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</si>
</sst>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01041E]d\ mmm\ yy;@"/>
    <numFmt numFmtId="167" formatCode="_-* #,##0.000_-;\-* #,##0.000_-;_-* &quot;-&quot;??_-;_-@_-"/>
    <numFmt numFmtId="168" formatCode="#,##0.000"/>
  </numFmts>
  <fonts count="214">
    <font>
      <sz val="10"/>
      <name val="Arial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Tms Rmn"/>
    </font>
    <font>
      <sz val="10"/>
      <name val="Courier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4"/>
      <name val="AngsanaUPC"/>
      <family val="1"/>
      <charset val="222"/>
    </font>
    <font>
      <b/>
      <sz val="8"/>
      <color indexed="8"/>
      <name val="Helv"/>
    </font>
    <font>
      <sz val="11"/>
      <name val="Book Antiqua"/>
      <family val="1"/>
    </font>
    <font>
      <sz val="14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4"/>
      <name val="Cordia New"/>
      <family val="2"/>
    </font>
    <font>
      <sz val="18"/>
      <color theme="1"/>
      <name val="TH SarabunPSK"/>
      <family val="2"/>
    </font>
    <font>
      <sz val="10"/>
      <name val="TH SarabunPSK"/>
      <family val="2"/>
    </font>
    <font>
      <b/>
      <sz val="16"/>
      <color indexed="8"/>
      <name val="TH SarabunPSK"/>
      <family val="2"/>
    </font>
    <font>
      <b/>
      <sz val="20"/>
      <color indexed="8"/>
      <name val="TH SarabunPSK"/>
      <family val="2"/>
    </font>
    <font>
      <sz val="10"/>
      <name val="Arial"/>
      <family val="2"/>
    </font>
    <font>
      <sz val="16"/>
      <color theme="0"/>
      <name val="TH SarabunPSK"/>
      <family val="2"/>
    </font>
    <font>
      <sz val="11"/>
      <color indexed="8"/>
      <name val="Tahoma"/>
      <family val="2"/>
      <charset val="222"/>
    </font>
    <font>
      <sz val="9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9"/>
      <color rgb="FFFF0000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Chulabhorn Likit Text Light"/>
      <family val="3"/>
    </font>
    <font>
      <b/>
      <sz val="10"/>
      <name val="Chulabhorn Likit Text Light"/>
      <family val="3"/>
    </font>
    <font>
      <sz val="10"/>
      <name val="Chulabhorn Likit Text Light"/>
      <family val="3"/>
    </font>
    <font>
      <sz val="12"/>
      <name val="Chulabhorn Likit Text Light"/>
      <family val="3"/>
    </font>
    <font>
      <b/>
      <sz val="12"/>
      <name val="Chulabhorn Likit Text Light"/>
      <family val="3"/>
    </font>
    <font>
      <sz val="11"/>
      <name val="Chulabhorn Likit Text Light"/>
      <family val="3"/>
    </font>
    <font>
      <b/>
      <sz val="12"/>
      <color theme="0"/>
      <name val="Chulabhorn Likit Text Light"/>
      <family val="3"/>
    </font>
    <font>
      <b/>
      <sz val="11"/>
      <name val="Chulabhorn Likit Text Light"/>
      <family val="3"/>
    </font>
    <font>
      <b/>
      <sz val="12"/>
      <color theme="1"/>
      <name val="Chulabhorn Likit Text Light"/>
      <family val="3"/>
    </font>
    <font>
      <sz val="12"/>
      <color theme="1"/>
      <name val="Chulabhorn Likit Text Light"/>
      <family val="3"/>
    </font>
    <font>
      <sz val="12"/>
      <color rgb="FFFF0000"/>
      <name val="Chulabhorn Likit Text Light"/>
      <family val="3"/>
    </font>
    <font>
      <sz val="12"/>
      <color theme="0"/>
      <name val="Chulabhorn Likit Text Light"/>
      <family val="3"/>
    </font>
    <font>
      <b/>
      <sz val="14"/>
      <color theme="1"/>
      <name val="Chulabhorn Likit Text Light"/>
      <family val="3"/>
    </font>
    <font>
      <sz val="10"/>
      <name val="Arial"/>
      <family val="2"/>
    </font>
    <font>
      <sz val="10"/>
      <color rgb="FFFF0000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hulabhorn Likit Text Light"/>
      <family val="3"/>
    </font>
    <font>
      <sz val="9"/>
      <name val="Chulabhorn Likit Text Light"/>
      <family val="3"/>
    </font>
    <font>
      <sz val="10"/>
      <name val="Arial"/>
      <family val="2"/>
    </font>
    <font>
      <b/>
      <sz val="16"/>
      <name val="Chulabhorn Likit Text Light"/>
      <family val="3"/>
    </font>
    <font>
      <b/>
      <sz val="16"/>
      <color theme="1"/>
      <name val="Chulabhorn Likit Text Light"/>
      <family val="3"/>
    </font>
    <font>
      <sz val="9"/>
      <color theme="1"/>
      <name val="Chulabhorn Likit Text Light"/>
      <family val="3"/>
    </font>
    <font>
      <b/>
      <sz val="10"/>
      <name val="Arial"/>
      <family val="2"/>
    </font>
    <font>
      <sz val="16"/>
      <name val="Chulabhorn Likit Text Light"/>
      <family val="3"/>
    </font>
    <font>
      <sz val="10"/>
      <color rgb="FFFF0000"/>
      <name val="Chulabhorn Likit Text Light"/>
      <family val="3"/>
    </font>
    <font>
      <sz val="10"/>
      <name val="Arial"/>
      <family val="2"/>
    </font>
    <font>
      <sz val="11"/>
      <color theme="1"/>
      <name val="Chulabhorn Likit Text Light"/>
      <family val="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indexed="8"/>
      <name val="Chulabhorn Likit Text Light"/>
      <family val="3"/>
    </font>
    <font>
      <sz val="10"/>
      <name val="Arial"/>
      <family val="2"/>
    </font>
    <font>
      <sz val="14"/>
      <name val="Cordia New"/>
      <family val="2"/>
    </font>
    <font>
      <sz val="10"/>
      <name val="Arial"/>
      <family val="2"/>
    </font>
    <font>
      <b/>
      <sz val="11"/>
      <color theme="1"/>
      <name val="Chulabhorn Likit Text Light"/>
      <family val="3"/>
    </font>
    <font>
      <sz val="10"/>
      <color theme="0"/>
      <name val="Arial"/>
      <family val="2"/>
    </font>
    <font>
      <sz val="10"/>
      <name val="Arial"/>
      <family val="2"/>
    </font>
    <font>
      <sz val="11"/>
      <color theme="0"/>
      <name val="Chulabhorn Likit Text Light"/>
      <family val="3"/>
    </font>
    <font>
      <sz val="10"/>
      <name val="Arial"/>
      <family val="2"/>
    </font>
    <font>
      <sz val="12"/>
      <name val="Chulabhorn Likit Text Light"/>
      <family val="3"/>
      <charset val="222"/>
    </font>
    <font>
      <b/>
      <sz val="12"/>
      <name val="Chulabhorn Likit Text Light"/>
      <family val="3"/>
      <charset val="222"/>
    </font>
    <font>
      <b/>
      <sz val="12"/>
      <color theme="1"/>
      <name val="Chulabhorn Likit Text Light"/>
      <family val="3"/>
      <charset val="222"/>
    </font>
    <font>
      <sz val="12"/>
      <color theme="1"/>
      <name val="Chulabhorn Likit Text Light"/>
      <family val="3"/>
      <charset val="222"/>
    </font>
    <font>
      <sz val="10"/>
      <name val="Arial"/>
      <family val="2"/>
    </font>
    <font>
      <sz val="11"/>
      <name val="Chulabhorn Likit Text Light"/>
      <family val="3"/>
      <charset val="222"/>
    </font>
    <font>
      <sz val="11"/>
      <name val="Arial"/>
      <family val="2"/>
      <charset val="222"/>
    </font>
    <font>
      <u val="singleAccounting"/>
      <sz val="12"/>
      <color theme="0"/>
      <name val="Chulabhorn Likit Text Light"/>
      <family val="3"/>
    </font>
    <font>
      <b/>
      <u val="doubleAccounting"/>
      <sz val="12"/>
      <color theme="0"/>
      <name val="Chulabhorn Likit Text Light"/>
      <family val="3"/>
    </font>
    <font>
      <sz val="10"/>
      <name val="Arial"/>
      <family val="2"/>
    </font>
    <font>
      <sz val="11"/>
      <name val="TH SarabunPSK"/>
      <family val="2"/>
      <charset val="222"/>
    </font>
    <font>
      <sz val="10"/>
      <color theme="1"/>
      <name val="Chulabhorn Likit Text Light"/>
      <family val="3"/>
    </font>
    <font>
      <sz val="10"/>
      <name val="Arial"/>
      <family val="2"/>
    </font>
    <font>
      <b/>
      <sz val="15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3"/>
      <name val="Chulabhorn Likit Text Light"/>
      <family val="3"/>
      <charset val="222"/>
    </font>
    <font>
      <sz val="16"/>
      <name val="TH SarabunPSK"/>
      <family val="2"/>
      <charset val="222"/>
    </font>
    <font>
      <b/>
      <sz val="15"/>
      <name val="TH SarabunPSK"/>
      <family val="2"/>
      <charset val="222"/>
    </font>
    <font>
      <sz val="16"/>
      <name val="Chulabhorn Likit Text Light"/>
      <family val="3"/>
      <charset val="222"/>
    </font>
    <font>
      <sz val="14"/>
      <name val="Chulabhorn Likit Text Light"/>
      <family val="3"/>
      <charset val="222"/>
    </font>
    <font>
      <sz val="15"/>
      <name val="TH SarabunPSK"/>
      <family val="2"/>
      <charset val="222"/>
    </font>
    <font>
      <sz val="18"/>
      <color rgb="FFFF0000"/>
      <name val="TH SarabunPSK"/>
      <family val="2"/>
    </font>
    <font>
      <b/>
      <sz val="14"/>
      <color indexed="8"/>
      <name val="Chulabhorn Likit Text Light"/>
      <family val="3"/>
    </font>
    <font>
      <b/>
      <sz val="14"/>
      <color theme="1" tint="4.9989318521683403E-2"/>
      <name val="Chulabhorn Likit Text Light"/>
      <family val="3"/>
    </font>
    <font>
      <b/>
      <sz val="16"/>
      <color theme="1" tint="4.9989318521683403E-2"/>
      <name val="Chulabhorn Likit Text Light"/>
      <family val="3"/>
    </font>
    <font>
      <b/>
      <sz val="16"/>
      <color theme="1" tint="4.9989318521683403E-2"/>
      <name val="TH SarabunPSK"/>
      <family val="2"/>
    </font>
    <font>
      <sz val="12"/>
      <color indexed="8"/>
      <name val="Chulabhorn Likit Text Light"/>
      <family val="3"/>
    </font>
    <font>
      <sz val="16"/>
      <color indexed="8"/>
      <name val="TH SarabunPSK"/>
      <family val="2"/>
    </font>
    <font>
      <b/>
      <sz val="11"/>
      <color indexed="8"/>
      <name val="Chulabhorn Likit Text Light"/>
      <family val="3"/>
    </font>
    <font>
      <b/>
      <sz val="12"/>
      <color indexed="8"/>
      <name val="Chulabhorn Likit Text Light"/>
      <family val="3"/>
    </font>
    <font>
      <sz val="11"/>
      <color indexed="8"/>
      <name val="Chulabhorn Likit Text Light"/>
      <family val="3"/>
    </font>
    <font>
      <sz val="10"/>
      <color indexed="8"/>
      <name val="Chulabhorn Likit Text Light"/>
      <family val="3"/>
    </font>
    <font>
      <b/>
      <sz val="16"/>
      <name val="TH SarabunPSK"/>
      <family val="2"/>
      <charset val="222"/>
    </font>
    <font>
      <b/>
      <sz val="16"/>
      <name val="Chulabhorn Likit Text Light"/>
      <family val="3"/>
      <charset val="222"/>
    </font>
    <font>
      <b/>
      <sz val="11"/>
      <name val="TH SarabunPSK"/>
      <family val="2"/>
      <charset val="222"/>
    </font>
    <font>
      <b/>
      <sz val="11"/>
      <name val="Chulabhorn Likit Text Light"/>
      <family val="3"/>
      <charset val="222"/>
    </font>
    <font>
      <b/>
      <u/>
      <sz val="11"/>
      <name val="Chulabhorn Likit Text Light"/>
      <family val="3"/>
      <charset val="222"/>
    </font>
    <font>
      <b/>
      <sz val="10"/>
      <color rgb="FF000000"/>
      <name val="Chulabhorn Likit Text Light"/>
      <family val="3"/>
    </font>
    <font>
      <b/>
      <sz val="9"/>
      <color rgb="FF000000"/>
      <name val="Chulabhorn Likit Text Light"/>
      <family val="3"/>
    </font>
    <font>
      <sz val="10"/>
      <color rgb="FF000000"/>
      <name val="Chulabhorn Likit Text Light"/>
      <family val="3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"/>
      <name val="TH SarabunPSK"/>
      <family val="2"/>
    </font>
    <font>
      <b/>
      <sz val="16"/>
      <color theme="1"/>
      <name val="Chulabhorn Likit Text Light"/>
      <family val="3"/>
      <charset val="222"/>
    </font>
    <font>
      <b/>
      <sz val="16"/>
      <color theme="1"/>
      <name val="TH SarabunPSK"/>
      <family val="2"/>
      <charset val="222"/>
    </font>
    <font>
      <sz val="12"/>
      <name val="TH SarabunPSK"/>
      <family val="2"/>
      <charset val="222"/>
    </font>
    <font>
      <b/>
      <sz val="12"/>
      <name val="TH SarabunPSK"/>
      <family val="2"/>
      <charset val="222"/>
    </font>
    <font>
      <sz val="12"/>
      <color theme="1"/>
      <name val="TH SarabunPSK"/>
      <family val="2"/>
      <charset val="222"/>
    </font>
    <font>
      <sz val="18"/>
      <name val="TH SarabunPSK"/>
      <family val="2"/>
      <charset val="222"/>
    </font>
    <font>
      <b/>
      <sz val="14"/>
      <name val="Chulabhorn Likit Text Light"/>
      <family val="3"/>
      <charset val="222"/>
    </font>
    <font>
      <sz val="17"/>
      <name val="TH SarabunPSK"/>
      <family val="2"/>
      <charset val="222"/>
    </font>
    <font>
      <sz val="14"/>
      <name val="TH SarabunPSK"/>
      <family val="2"/>
      <charset val="222"/>
    </font>
    <font>
      <sz val="14"/>
      <name val="Chulabhorn Likit Text Light"/>
      <family val="3"/>
    </font>
    <font>
      <sz val="18"/>
      <name val="Chulabhorn Likit Text Light"/>
      <family val="3"/>
    </font>
    <font>
      <sz val="17"/>
      <name val="Chulabhorn Likit Text Light"/>
      <family val="3"/>
    </font>
    <font>
      <b/>
      <sz val="11"/>
      <color theme="0"/>
      <name val="Chulabhorn Likit Text Light"/>
      <family val="3"/>
    </font>
    <font>
      <b/>
      <sz val="17"/>
      <name val="Chulabhorn Likit Text Light"/>
      <family val="3"/>
    </font>
    <font>
      <b/>
      <sz val="20"/>
      <name val="TH SarabunPSK"/>
      <family val="2"/>
    </font>
    <font>
      <b/>
      <sz val="16"/>
      <color theme="0"/>
      <name val="TH SarabunPSK"/>
      <family val="2"/>
    </font>
    <font>
      <sz val="18"/>
      <color theme="0"/>
      <name val="TH SarabunPSK"/>
      <family val="2"/>
    </font>
    <font>
      <b/>
      <sz val="18"/>
      <color theme="0"/>
      <name val="TH SarabunPSK"/>
      <family val="2"/>
    </font>
    <font>
      <sz val="10"/>
      <color theme="0"/>
      <name val="TH SarabunPSK"/>
      <family val="2"/>
    </font>
    <font>
      <b/>
      <sz val="18"/>
      <color theme="1"/>
      <name val="Chulabhorn Likit Text Light"/>
      <family val="3"/>
      <charset val="222"/>
    </font>
    <font>
      <sz val="18"/>
      <color theme="1"/>
      <name val="TH SarabunPSK"/>
      <family val="2"/>
      <charset val="222"/>
    </font>
    <font>
      <b/>
      <sz val="18"/>
      <color theme="1"/>
      <name val="TH SarabunPSK"/>
      <family val="2"/>
      <charset val="222"/>
    </font>
    <font>
      <b/>
      <sz val="15"/>
      <color theme="1"/>
      <name val="Chulabhorn Likit Text Light"/>
      <family val="3"/>
      <charset val="222"/>
    </font>
    <font>
      <b/>
      <sz val="15"/>
      <name val="Chulabhorn Likit Text Light"/>
      <family val="3"/>
      <charset val="222"/>
    </font>
    <font>
      <sz val="15"/>
      <color theme="1"/>
      <name val="TH SarabunPSK"/>
      <family val="2"/>
      <charset val="222"/>
    </font>
    <font>
      <sz val="15"/>
      <color theme="1"/>
      <name val="Chulabhorn Likit Text Light"/>
      <family val="3"/>
      <charset val="222"/>
    </font>
    <font>
      <sz val="15"/>
      <name val="Chulabhorn Likit Text Light"/>
      <family val="3"/>
      <charset val="22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5"/>
      <color theme="1"/>
      <name val="Chulabhorn Likit Text Light"/>
      <family val="3"/>
    </font>
  </fonts>
  <fills count="2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0CB49"/>
        <bgColor indexed="64"/>
      </patternFill>
    </fill>
    <fill>
      <patternFill patternType="solid">
        <fgColor rgb="FFEFDBE3"/>
        <bgColor indexed="64"/>
      </patternFill>
    </fill>
    <fill>
      <patternFill patternType="solid">
        <fgColor rgb="FFA2CBF8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26">
    <xf numFmtId="0" fontId="0" fillId="0" borderId="0"/>
    <xf numFmtId="0" fontId="61" fillId="0" borderId="0" applyNumberFormat="0" applyFill="0" applyBorder="0" applyAlignment="0" applyProtection="0"/>
    <xf numFmtId="0" fontId="62" fillId="0" borderId="0" applyFill="0" applyBorder="0" applyAlignment="0"/>
    <xf numFmtId="165" fontId="59" fillId="0" borderId="0" applyFont="0" applyFill="0" applyBorder="0" applyAlignment="0" applyProtection="0"/>
    <xf numFmtId="0" fontId="63" fillId="0" borderId="0" applyNumberFormat="0" applyAlignment="0">
      <alignment horizontal="left"/>
    </xf>
    <xf numFmtId="0" fontId="64" fillId="0" borderId="0" applyNumberFormat="0" applyAlignment="0">
      <alignment horizontal="left"/>
    </xf>
    <xf numFmtId="38" fontId="65" fillId="2" borderId="0" applyNumberFormat="0" applyBorder="0" applyAlignment="0" applyProtection="0"/>
    <xf numFmtId="0" fontId="66" fillId="0" borderId="1" applyNumberFormat="0" applyAlignment="0" applyProtection="0">
      <alignment horizontal="left" vertical="center"/>
    </xf>
    <xf numFmtId="0" fontId="66" fillId="0" borderId="2">
      <alignment horizontal="left" vertical="center"/>
    </xf>
    <xf numFmtId="10" fontId="65" fillId="3" borderId="3" applyNumberFormat="0" applyBorder="0" applyAlignment="0" applyProtection="0"/>
    <xf numFmtId="0" fontId="59" fillId="0" borderId="0"/>
    <xf numFmtId="10" fontId="59" fillId="0" borderId="0" applyFont="0" applyFill="0" applyBorder="0" applyAlignment="0" applyProtection="0"/>
    <xf numFmtId="0" fontId="67" fillId="0" borderId="0" applyNumberFormat="0" applyFill="0" applyBorder="0" applyAlignment="0" applyProtection="0">
      <alignment horizontal="left"/>
    </xf>
    <xf numFmtId="40" fontId="68" fillId="0" borderId="0" applyBorder="0">
      <alignment horizontal="right"/>
    </xf>
    <xf numFmtId="0" fontId="69" fillId="0" borderId="0"/>
    <xf numFmtId="0" fontId="59" fillId="0" borderId="0"/>
    <xf numFmtId="0" fontId="78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8" fillId="0" borderId="0"/>
    <xf numFmtId="0" fontId="78" fillId="0" borderId="0" applyFont="0" applyFill="0" applyBorder="0" applyAlignment="0" applyProtection="0"/>
    <xf numFmtId="0" fontId="83" fillId="0" borderId="0"/>
    <xf numFmtId="0" fontId="59" fillId="0" borderId="0" applyFont="0" applyFill="0" applyBorder="0" applyAlignment="0" applyProtection="0"/>
    <xf numFmtId="0" fontId="59" fillId="0" borderId="0"/>
    <xf numFmtId="0" fontId="57" fillId="0" borderId="0"/>
    <xf numFmtId="0" fontId="85" fillId="0" borderId="0"/>
    <xf numFmtId="0" fontId="85" fillId="0" borderId="0" applyFont="0" applyFill="0" applyBorder="0" applyAlignment="0" applyProtection="0"/>
    <xf numFmtId="0" fontId="59" fillId="0" borderId="0"/>
    <xf numFmtId="0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0" fontId="56" fillId="0" borderId="0"/>
    <xf numFmtId="0" fontId="55" fillId="0" borderId="0"/>
    <xf numFmtId="0" fontId="55" fillId="0" borderId="0"/>
    <xf numFmtId="0" fontId="87" fillId="0" borderId="0"/>
    <xf numFmtId="0" fontId="54" fillId="0" borderId="0"/>
    <xf numFmtId="0" fontId="54" fillId="0" borderId="0"/>
    <xf numFmtId="0" fontId="53" fillId="0" borderId="0"/>
    <xf numFmtId="43" fontId="59" fillId="0" borderId="0" applyFont="0" applyFill="0" applyBorder="0" applyAlignment="0" applyProtection="0"/>
    <xf numFmtId="43" fontId="78" fillId="0" borderId="0" applyFont="0" applyFill="0" applyBorder="0" applyAlignment="0" applyProtection="0"/>
    <xf numFmtId="38" fontId="60" fillId="2" borderId="0" applyNumberFormat="0" applyBorder="0" applyAlignment="0" applyProtection="0"/>
    <xf numFmtId="10" fontId="60" fillId="3" borderId="3" applyNumberFormat="0" applyBorder="0" applyAlignment="0" applyProtection="0"/>
    <xf numFmtId="0" fontId="52" fillId="0" borderId="0"/>
    <xf numFmtId="43" fontId="78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2" fillId="0" borderId="0"/>
    <xf numFmtId="0" fontId="52" fillId="0" borderId="0"/>
    <xf numFmtId="43" fontId="85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1" fillId="0" borderId="0"/>
    <xf numFmtId="0" fontId="51" fillId="0" borderId="0"/>
    <xf numFmtId="0" fontId="87" fillId="0" borderId="0"/>
    <xf numFmtId="0" fontId="50" fillId="0" borderId="0"/>
    <xf numFmtId="0" fontId="50" fillId="0" borderId="0"/>
    <xf numFmtId="0" fontId="85" fillId="0" borderId="0"/>
    <xf numFmtId="43" fontId="8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85" fillId="0" borderId="0" applyFont="0" applyFill="0" applyBorder="0" applyAlignment="0" applyProtection="0"/>
    <xf numFmtId="0" fontId="59" fillId="0" borderId="0"/>
    <xf numFmtId="164" fontId="59" fillId="0" borderId="0" applyFont="0" applyFill="0" applyBorder="0" applyAlignment="0" applyProtection="0"/>
    <xf numFmtId="0" fontId="49" fillId="0" borderId="0"/>
    <xf numFmtId="0" fontId="49" fillId="0" borderId="0"/>
    <xf numFmtId="0" fontId="48" fillId="0" borderId="0"/>
    <xf numFmtId="0" fontId="47" fillId="0" borderId="0"/>
    <xf numFmtId="0" fontId="47" fillId="0" borderId="0"/>
    <xf numFmtId="0" fontId="88" fillId="0" borderId="0"/>
    <xf numFmtId="0" fontId="46" fillId="0" borderId="0"/>
    <xf numFmtId="0" fontId="46" fillId="0" borderId="0"/>
    <xf numFmtId="0" fontId="45" fillId="0" borderId="0"/>
    <xf numFmtId="0" fontId="89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8" fillId="0" borderId="0"/>
    <xf numFmtId="165" fontId="59" fillId="0" borderId="0" applyFont="0" applyFill="0" applyBorder="0" applyAlignment="0" applyProtection="0"/>
    <xf numFmtId="0" fontId="37" fillId="0" borderId="0"/>
    <xf numFmtId="165" fontId="37" fillId="0" borderId="0" applyFont="0" applyFill="0" applyBorder="0" applyAlignment="0" applyProtection="0"/>
    <xf numFmtId="0" fontId="92" fillId="0" borderId="0"/>
    <xf numFmtId="0" fontId="37" fillId="0" borderId="0"/>
    <xf numFmtId="0" fontId="59" fillId="0" borderId="0"/>
    <xf numFmtId="0" fontId="37" fillId="0" borderId="0"/>
    <xf numFmtId="0" fontId="93" fillId="0" borderId="0"/>
    <xf numFmtId="43" fontId="93" fillId="0" borderId="0" applyFont="0" applyFill="0" applyBorder="0" applyAlignment="0" applyProtection="0"/>
    <xf numFmtId="0" fontId="36" fillId="0" borderId="0"/>
    <xf numFmtId="165" fontId="36" fillId="0" borderId="0" applyFont="0" applyFill="0" applyBorder="0" applyAlignment="0" applyProtection="0"/>
    <xf numFmtId="0" fontId="92" fillId="0" borderId="0"/>
    <xf numFmtId="0" fontId="36" fillId="0" borderId="0"/>
    <xf numFmtId="0" fontId="35" fillId="0" borderId="0"/>
    <xf numFmtId="165" fontId="35" fillId="0" borderId="0" applyFont="0" applyFill="0" applyBorder="0" applyAlignment="0" applyProtection="0"/>
    <xf numFmtId="0" fontId="35" fillId="0" borderId="0"/>
    <xf numFmtId="0" fontId="34" fillId="0" borderId="0"/>
    <xf numFmtId="165" fontId="34" fillId="0" borderId="0" applyFont="0" applyFill="0" applyBorder="0" applyAlignment="0" applyProtection="0"/>
    <xf numFmtId="0" fontId="34" fillId="0" borderId="0"/>
    <xf numFmtId="0" fontId="33" fillId="0" borderId="0"/>
    <xf numFmtId="165" fontId="33" fillId="0" borderId="0" applyFont="0" applyFill="0" applyBorder="0" applyAlignment="0" applyProtection="0"/>
    <xf numFmtId="0" fontId="33" fillId="0" borderId="0"/>
    <xf numFmtId="0" fontId="33" fillId="0" borderId="0"/>
    <xf numFmtId="0" fontId="32" fillId="0" borderId="0"/>
    <xf numFmtId="165" fontId="32" fillId="0" borderId="0" applyFont="0" applyFill="0" applyBorder="0" applyAlignment="0" applyProtection="0"/>
    <xf numFmtId="0" fontId="94" fillId="0" borderId="0"/>
    <xf numFmtId="0" fontId="32" fillId="0" borderId="0"/>
    <xf numFmtId="0" fontId="32" fillId="0" borderId="0"/>
    <xf numFmtId="0" fontId="59" fillId="0" borderId="0"/>
    <xf numFmtId="0" fontId="31" fillId="0" borderId="0"/>
    <xf numFmtId="0" fontId="31" fillId="0" borderId="0"/>
    <xf numFmtId="0" fontId="95" fillId="0" borderId="0"/>
    <xf numFmtId="0" fontId="30" fillId="0" borderId="0"/>
    <xf numFmtId="43" fontId="30" fillId="0" borderId="0" applyFont="0" applyFill="0" applyBorder="0" applyAlignment="0" applyProtection="0"/>
    <xf numFmtId="0" fontId="31" fillId="0" borderId="0"/>
    <xf numFmtId="165" fontId="31" fillId="0" borderId="0" applyFont="0" applyFill="0" applyBorder="0" applyAlignment="0" applyProtection="0"/>
    <xf numFmtId="0" fontId="29" fillId="0" borderId="0"/>
    <xf numFmtId="165" fontId="29" fillId="0" borderId="0" applyFont="0" applyFill="0" applyBorder="0" applyAlignment="0" applyProtection="0"/>
    <xf numFmtId="0" fontId="29" fillId="0" borderId="0"/>
    <xf numFmtId="0" fontId="30" fillId="0" borderId="0"/>
    <xf numFmtId="43" fontId="30" fillId="0" borderId="0" applyFont="0" applyFill="0" applyBorder="0" applyAlignment="0" applyProtection="0"/>
    <xf numFmtId="0" fontId="29" fillId="0" borderId="0"/>
    <xf numFmtId="0" fontId="29" fillId="0" borderId="0"/>
    <xf numFmtId="0" fontId="59" fillId="0" borderId="0"/>
    <xf numFmtId="0" fontId="96" fillId="0" borderId="0"/>
    <xf numFmtId="0" fontId="28" fillId="0" borderId="0"/>
    <xf numFmtId="165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165" fontId="28" fillId="0" borderId="0" applyFont="0" applyFill="0" applyBorder="0" applyAlignment="0" applyProtection="0"/>
    <xf numFmtId="0" fontId="27" fillId="0" borderId="0"/>
    <xf numFmtId="0" fontId="27" fillId="0" borderId="0"/>
    <xf numFmtId="165" fontId="27" fillId="0" borderId="0" applyFont="0" applyFill="0" applyBorder="0" applyAlignment="0" applyProtection="0"/>
    <xf numFmtId="0" fontId="26" fillId="0" borderId="0"/>
    <xf numFmtId="0" fontId="97" fillId="0" borderId="0"/>
    <xf numFmtId="0" fontId="25" fillId="0" borderId="0"/>
    <xf numFmtId="165" fontId="25" fillId="0" borderId="0" applyFont="0" applyFill="0" applyBorder="0" applyAlignment="0" applyProtection="0"/>
    <xf numFmtId="0" fontId="25" fillId="0" borderId="0"/>
    <xf numFmtId="0" fontId="25" fillId="0" borderId="0"/>
    <xf numFmtId="0" fontId="97" fillId="0" borderId="0"/>
    <xf numFmtId="0" fontId="25" fillId="0" borderId="0"/>
    <xf numFmtId="165" fontId="25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23" fillId="0" borderId="0"/>
    <xf numFmtId="0" fontId="23" fillId="0" borderId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165" fontId="21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8" fillId="0" borderId="0"/>
    <xf numFmtId="0" fontId="111" fillId="0" borderId="0"/>
    <xf numFmtId="0" fontId="22" fillId="0" borderId="0"/>
    <xf numFmtId="43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0" fontId="113" fillId="0" borderId="0"/>
    <xf numFmtId="0" fontId="17" fillId="11" borderId="39" applyNumberFormat="0" applyFont="0" applyAlignment="0" applyProtection="0"/>
    <xf numFmtId="0" fontId="18" fillId="0" borderId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114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15" fillId="0" borderId="0"/>
    <xf numFmtId="0" fontId="14" fillId="0" borderId="0"/>
    <xf numFmtId="43" fontId="14" fillId="0" borderId="0" applyFont="0" applyFill="0" applyBorder="0" applyAlignment="0" applyProtection="0"/>
    <xf numFmtId="0" fontId="118" fillId="0" borderId="0"/>
    <xf numFmtId="43" fontId="85" fillId="0" borderId="0" applyFont="0" applyFill="0" applyBorder="0" applyAlignment="0" applyProtection="0"/>
    <xf numFmtId="0" fontId="85" fillId="0" borderId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25" fillId="0" borderId="0"/>
    <xf numFmtId="0" fontId="125" fillId="0" borderId="0"/>
    <xf numFmtId="165" fontId="1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17" borderId="0" applyNumberFormat="0" applyBorder="0" applyAlignment="0" applyProtection="0"/>
    <xf numFmtId="0" fontId="6" fillId="19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1" borderId="39" applyNumberFormat="0" applyFont="0" applyAlignment="0" applyProtection="0"/>
    <xf numFmtId="0" fontId="6" fillId="11" borderId="39" applyNumberFormat="0" applyFont="0" applyAlignment="0" applyProtection="0"/>
    <xf numFmtId="43" fontId="7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5" fillId="0" borderId="0"/>
    <xf numFmtId="0" fontId="4" fillId="0" borderId="0"/>
    <xf numFmtId="0" fontId="127" fillId="0" borderId="0"/>
    <xf numFmtId="0" fontId="3" fillId="0" borderId="0"/>
    <xf numFmtId="0" fontId="78" fillId="0" borderId="0"/>
    <xf numFmtId="0" fontId="128" fillId="0" borderId="0"/>
    <xf numFmtId="0" fontId="129" fillId="0" borderId="0"/>
    <xf numFmtId="0" fontId="2" fillId="0" borderId="0"/>
    <xf numFmtId="0" fontId="131" fillId="0" borderId="0"/>
    <xf numFmtId="0" fontId="132" fillId="0" borderId="0"/>
    <xf numFmtId="0" fontId="133" fillId="0" borderId="0"/>
    <xf numFmtId="0" fontId="59" fillId="0" borderId="0"/>
    <xf numFmtId="165" fontId="59" fillId="0" borderId="0" applyFont="0" applyFill="0" applyBorder="0" applyAlignment="0" applyProtection="0"/>
    <xf numFmtId="0" fontId="1" fillId="0" borderId="0"/>
    <xf numFmtId="0" fontId="136" fillId="0" borderId="0"/>
    <xf numFmtId="0" fontId="138" fillId="0" borderId="0"/>
    <xf numFmtId="0" fontId="59" fillId="0" borderId="0"/>
    <xf numFmtId="0" fontId="143" fillId="0" borderId="0"/>
    <xf numFmtId="0" fontId="148" fillId="0" borderId="0"/>
    <xf numFmtId="0" fontId="148" fillId="0" borderId="0"/>
    <xf numFmtId="0" fontId="151" fillId="0" borderId="0"/>
  </cellStyleXfs>
  <cellXfs count="1094">
    <xf numFmtId="0" fontId="0" fillId="0" borderId="0" xfId="0"/>
    <xf numFmtId="0" fontId="70" fillId="0" borderId="0" xfId="0" applyFont="1"/>
    <xf numFmtId="0" fontId="72" fillId="0" borderId="0" xfId="0" applyFont="1"/>
    <xf numFmtId="0" fontId="72" fillId="6" borderId="0" xfId="0" applyFont="1" applyFill="1"/>
    <xf numFmtId="0" fontId="72" fillId="6" borderId="0" xfId="0" applyFont="1" applyFill="1" applyAlignment="1">
      <alignment horizontal="left" vertical="top"/>
    </xf>
    <xf numFmtId="0" fontId="81" fillId="0" borderId="0" xfId="0" applyFont="1"/>
    <xf numFmtId="0" fontId="59" fillId="0" borderId="0" xfId="15"/>
    <xf numFmtId="0" fontId="86" fillId="0" borderId="0" xfId="15" applyFont="1"/>
    <xf numFmtId="0" fontId="87" fillId="0" borderId="0" xfId="33"/>
    <xf numFmtId="0" fontId="91" fillId="0" borderId="0" xfId="15" applyFont="1"/>
    <xf numFmtId="0" fontId="90" fillId="0" borderId="0" xfId="15" applyFont="1"/>
    <xf numFmtId="0" fontId="74" fillId="0" borderId="0" xfId="10" applyFont="1" applyAlignment="1">
      <alignment vertical="center"/>
    </xf>
    <xf numFmtId="0" fontId="74" fillId="0" borderId="0" xfId="10" applyFont="1"/>
    <xf numFmtId="165" fontId="74" fillId="0" borderId="0" xfId="10" applyNumberFormat="1" applyFont="1"/>
    <xf numFmtId="0" fontId="80" fillId="0" borderId="0" xfId="10" applyFont="1"/>
    <xf numFmtId="0" fontId="87" fillId="0" borderId="0" xfId="33" applyAlignment="1">
      <alignment vertical="center"/>
    </xf>
    <xf numFmtId="0" fontId="90" fillId="0" borderId="0" xfId="15" applyFont="1" applyAlignment="1">
      <alignment vertical="top"/>
    </xf>
    <xf numFmtId="0" fontId="59" fillId="0" borderId="0" xfId="15" applyAlignment="1">
      <alignment vertical="top"/>
    </xf>
    <xf numFmtId="0" fontId="122" fillId="0" borderId="0" xfId="15" applyFont="1" applyAlignment="1">
      <alignment vertical="center"/>
    </xf>
    <xf numFmtId="0" fontId="100" fillId="0" borderId="0" xfId="15" applyFont="1" applyAlignment="1">
      <alignment horizontal="center"/>
    </xf>
    <xf numFmtId="0" fontId="100" fillId="0" borderId="0" xfId="15" applyFont="1" applyAlignment="1">
      <alignment horizontal="center" vertical="center"/>
    </xf>
    <xf numFmtId="0" fontId="100" fillId="0" borderId="0" xfId="15" applyFont="1" applyAlignment="1">
      <alignment horizontal="left"/>
    </xf>
    <xf numFmtId="0" fontId="100" fillId="0" borderId="0" xfId="15" applyFont="1"/>
    <xf numFmtId="165" fontId="100" fillId="0" borderId="0" xfId="3" applyFont="1"/>
    <xf numFmtId="2" fontId="100" fillId="0" borderId="0" xfId="15" applyNumberFormat="1" applyFont="1"/>
    <xf numFmtId="0" fontId="100" fillId="0" borderId="20" xfId="15" applyFont="1" applyBorder="1" applyAlignment="1">
      <alignment horizontal="center"/>
    </xf>
    <xf numFmtId="165" fontId="100" fillId="0" borderId="20" xfId="3" applyFont="1" applyBorder="1" applyAlignment="1">
      <alignment horizontal="center"/>
    </xf>
    <xf numFmtId="0" fontId="100" fillId="0" borderId="3" xfId="15" applyFont="1" applyBorder="1"/>
    <xf numFmtId="0" fontId="100" fillId="0" borderId="3" xfId="15" applyFont="1" applyBorder="1" applyAlignment="1">
      <alignment horizontal="center"/>
    </xf>
    <xf numFmtId="165" fontId="117" fillId="0" borderId="0" xfId="3" applyFont="1"/>
    <xf numFmtId="0" fontId="124" fillId="0" borderId="0" xfId="15" applyFont="1"/>
    <xf numFmtId="165" fontId="124" fillId="0" borderId="0" xfId="3" applyFont="1"/>
    <xf numFmtId="0" fontId="124" fillId="0" borderId="0" xfId="15" applyFont="1" applyAlignment="1">
      <alignment horizontal="center"/>
    </xf>
    <xf numFmtId="0" fontId="117" fillId="0" borderId="3" xfId="33" applyFont="1" applyBorder="1" applyAlignment="1">
      <alignment horizontal="center"/>
    </xf>
    <xf numFmtId="165" fontId="117" fillId="0" borderId="3" xfId="3" applyFont="1" applyBorder="1" applyAlignment="1">
      <alignment horizontal="center"/>
    </xf>
    <xf numFmtId="0" fontId="100" fillId="0" borderId="0" xfId="33" applyFont="1"/>
    <xf numFmtId="0" fontId="123" fillId="0" borderId="0" xfId="33" applyFont="1"/>
    <xf numFmtId="0" fontId="117" fillId="0" borderId="0" xfId="33" applyFont="1" applyAlignment="1">
      <alignment horizontal="center"/>
    </xf>
    <xf numFmtId="0" fontId="117" fillId="0" borderId="0" xfId="33" applyFont="1"/>
    <xf numFmtId="0" fontId="100" fillId="0" borderId="20" xfId="15" applyFont="1" applyBorder="1" applyAlignment="1">
      <alignment horizontal="left"/>
    </xf>
    <xf numFmtId="0" fontId="100" fillId="0" borderId="3" xfId="33" applyFont="1" applyBorder="1"/>
    <xf numFmtId="165" fontId="100" fillId="0" borderId="3" xfId="3" applyFont="1" applyBorder="1"/>
    <xf numFmtId="2" fontId="100" fillId="0" borderId="3" xfId="33" applyNumberFormat="1" applyFont="1" applyBorder="1"/>
    <xf numFmtId="0" fontId="100" fillId="0" borderId="6" xfId="15" applyFont="1" applyBorder="1" applyAlignment="1">
      <alignment horizontal="center"/>
    </xf>
    <xf numFmtId="0" fontId="100" fillId="0" borderId="6" xfId="15" applyFont="1" applyBorder="1" applyAlignment="1">
      <alignment horizontal="center" vertical="center"/>
    </xf>
    <xf numFmtId="165" fontId="100" fillId="0" borderId="6" xfId="3" applyFont="1" applyBorder="1" applyAlignment="1">
      <alignment horizontal="center"/>
    </xf>
    <xf numFmtId="0" fontId="99" fillId="0" borderId="6" xfId="15" applyFont="1" applyBorder="1" applyAlignment="1">
      <alignment horizontal="center" vertical="center"/>
    </xf>
    <xf numFmtId="2" fontId="99" fillId="0" borderId="6" xfId="15" applyNumberFormat="1" applyFont="1" applyBorder="1" applyAlignment="1">
      <alignment horizontal="center" vertical="center"/>
    </xf>
    <xf numFmtId="165" fontId="99" fillId="0" borderId="6" xfId="3" applyFont="1" applyBorder="1" applyAlignment="1">
      <alignment horizontal="center" vertical="center"/>
    </xf>
    <xf numFmtId="0" fontId="100" fillId="0" borderId="13" xfId="15" applyFont="1" applyBorder="1" applyAlignment="1">
      <alignment horizontal="center"/>
    </xf>
    <xf numFmtId="165" fontId="107" fillId="0" borderId="13" xfId="185" applyFont="1" applyBorder="1" applyAlignment="1">
      <alignment wrapText="1"/>
    </xf>
    <xf numFmtId="165" fontId="107" fillId="0" borderId="3" xfId="185" applyFont="1" applyBorder="1" applyAlignment="1">
      <alignment wrapText="1"/>
    </xf>
    <xf numFmtId="0" fontId="101" fillId="0" borderId="3" xfId="183" applyFont="1" applyBorder="1" applyAlignment="1">
      <alignment horizontal="center" vertical="center"/>
    </xf>
    <xf numFmtId="43" fontId="116" fillId="0" borderId="0" xfId="55" applyFont="1" applyFill="1" applyAlignment="1">
      <alignment vertical="center"/>
    </xf>
    <xf numFmtId="43" fontId="116" fillId="0" borderId="0" xfId="55" applyFont="1" applyFill="1" applyAlignment="1">
      <alignment horizontal="center" vertical="center"/>
    </xf>
    <xf numFmtId="0" fontId="135" fillId="0" borderId="0" xfId="33" applyFont="1" applyAlignment="1">
      <alignment vertical="center"/>
    </xf>
    <xf numFmtId="0" fontId="135" fillId="0" borderId="0" xfId="33" applyFont="1"/>
    <xf numFmtId="165" fontId="107" fillId="0" borderId="3" xfId="206" applyFont="1" applyFill="1" applyBorder="1" applyAlignment="1">
      <alignment vertical="center"/>
    </xf>
    <xf numFmtId="43" fontId="74" fillId="0" borderId="0" xfId="10" applyNumberFormat="1" applyFont="1"/>
    <xf numFmtId="0" fontId="106" fillId="9" borderId="6" xfId="10" applyFont="1" applyFill="1" applyBorder="1" applyAlignment="1">
      <alignment horizontal="left" vertical="center"/>
    </xf>
    <xf numFmtId="0" fontId="101" fillId="0" borderId="27" xfId="10" applyFont="1" applyBorder="1" applyAlignment="1">
      <alignment horizontal="center"/>
    </xf>
    <xf numFmtId="0" fontId="101" fillId="0" borderId="27" xfId="10" applyFont="1" applyBorder="1" applyAlignment="1">
      <alignment horizontal="left"/>
    </xf>
    <xf numFmtId="0" fontId="101" fillId="0" borderId="0" xfId="10" applyFont="1" applyAlignment="1">
      <alignment horizontal="center"/>
    </xf>
    <xf numFmtId="0" fontId="107" fillId="0" borderId="0" xfId="10" applyFont="1" applyAlignment="1">
      <alignment horizontal="left"/>
    </xf>
    <xf numFmtId="0" fontId="145" fillId="0" borderId="0" xfId="33" applyFont="1"/>
    <xf numFmtId="0" fontId="100" fillId="0" borderId="3" xfId="33" applyFont="1" applyBorder="1" applyAlignment="1">
      <alignment horizontal="center"/>
    </xf>
    <xf numFmtId="43" fontId="102" fillId="0" borderId="8" xfId="37" applyFont="1" applyBorder="1" applyAlignment="1">
      <alignment horizontal="center" vertical="center" wrapText="1"/>
    </xf>
    <xf numFmtId="165" fontId="107" fillId="6" borderId="3" xfId="185" applyFont="1" applyFill="1" applyBorder="1" applyAlignment="1">
      <alignment wrapText="1"/>
    </xf>
    <xf numFmtId="0" fontId="101" fillId="0" borderId="3" xfId="305" applyFont="1" applyBorder="1" applyAlignment="1">
      <alignment vertical="center"/>
    </xf>
    <xf numFmtId="0" fontId="101" fillId="0" borderId="3" xfId="305" applyFont="1" applyBorder="1" applyAlignment="1">
      <alignment horizontal="left" vertical="center"/>
    </xf>
    <xf numFmtId="165" fontId="139" fillId="0" borderId="0" xfId="185" applyFont="1" applyFill="1" applyBorder="1"/>
    <xf numFmtId="165" fontId="139" fillId="6" borderId="0" xfId="185" applyFont="1" applyFill="1" applyBorder="1"/>
    <xf numFmtId="165" fontId="139" fillId="6" borderId="0" xfId="185" applyFont="1" applyFill="1" applyBorder="1" applyAlignment="1">
      <alignment horizontal="center"/>
    </xf>
    <xf numFmtId="165" fontId="140" fillId="6" borderId="3" xfId="185" applyFont="1" applyFill="1" applyBorder="1" applyAlignment="1" applyProtection="1">
      <alignment horizontal="center" vertical="center"/>
    </xf>
    <xf numFmtId="165" fontId="139" fillId="0" borderId="18" xfId="185" applyFont="1" applyFill="1" applyBorder="1" applyAlignment="1">
      <alignment horizontal="left"/>
    </xf>
    <xf numFmtId="165" fontId="139" fillId="6" borderId="18" xfId="185" applyFont="1" applyFill="1" applyBorder="1"/>
    <xf numFmtId="165" fontId="139" fillId="6" borderId="18" xfId="185" applyFont="1" applyFill="1" applyBorder="1" applyAlignment="1">
      <alignment horizontal="left"/>
    </xf>
    <xf numFmtId="165" fontId="139" fillId="6" borderId="18" xfId="185" applyFont="1" applyFill="1" applyBorder="1" applyAlignment="1">
      <alignment horizontal="center"/>
    </xf>
    <xf numFmtId="165" fontId="139" fillId="0" borderId="0" xfId="185" applyFont="1" applyFill="1" applyBorder="1" applyAlignment="1">
      <alignment horizontal="left"/>
    </xf>
    <xf numFmtId="165" fontId="139" fillId="6" borderId="0" xfId="185" applyFont="1" applyFill="1" applyBorder="1" applyAlignment="1">
      <alignment horizontal="left"/>
    </xf>
    <xf numFmtId="165" fontId="101" fillId="0" borderId="0" xfId="185" applyFont="1" applyFill="1" applyBorder="1"/>
    <xf numFmtId="2" fontId="101" fillId="0" borderId="0" xfId="185" applyNumberFormat="1" applyFont="1" applyFill="1" applyBorder="1"/>
    <xf numFmtId="165" fontId="101" fillId="0" borderId="0" xfId="185" applyFont="1" applyFill="1" applyBorder="1" applyAlignment="1" applyProtection="1">
      <alignment horizontal="center"/>
    </xf>
    <xf numFmtId="165" fontId="107" fillId="0" borderId="0" xfId="185" applyFont="1" applyFill="1" applyBorder="1"/>
    <xf numFmtId="165" fontId="107" fillId="0" borderId="0" xfId="185" applyFont="1" applyFill="1" applyBorder="1" applyAlignment="1" applyProtection="1">
      <alignment horizontal="center"/>
    </xf>
    <xf numFmtId="165" fontId="109" fillId="6" borderId="0" xfId="185" applyFont="1" applyFill="1" applyBorder="1" applyAlignment="1">
      <alignment horizontal="left"/>
    </xf>
    <xf numFmtId="165" fontId="109" fillId="6" borderId="0" xfId="185" applyFont="1" applyFill="1" applyBorder="1"/>
    <xf numFmtId="165" fontId="146" fillId="6" borderId="0" xfId="185" applyFont="1" applyFill="1" applyBorder="1"/>
    <xf numFmtId="165" fontId="104" fillId="6" borderId="0" xfId="185" applyFont="1" applyFill="1" applyBorder="1"/>
    <xf numFmtId="165" fontId="147" fillId="6" borderId="0" xfId="185" applyFont="1" applyFill="1" applyBorder="1"/>
    <xf numFmtId="165" fontId="107" fillId="6" borderId="0" xfId="185" applyFont="1" applyFill="1" applyBorder="1"/>
    <xf numFmtId="165" fontId="107" fillId="0" borderId="0" xfId="185" applyFont="1" applyFill="1" applyProtection="1">
      <protection locked="0"/>
    </xf>
    <xf numFmtId="165" fontId="101" fillId="0" borderId="0" xfId="185" applyFont="1" applyFill="1" applyProtection="1">
      <protection locked="0"/>
    </xf>
    <xf numFmtId="43" fontId="76" fillId="0" borderId="0" xfId="55" applyFont="1"/>
    <xf numFmtId="43" fontId="74" fillId="0" borderId="0" xfId="55" applyFont="1" applyAlignment="1">
      <alignment vertical="center"/>
    </xf>
    <xf numFmtId="43" fontId="74" fillId="0" borderId="0" xfId="55" applyFont="1"/>
    <xf numFmtId="43" fontId="76" fillId="0" borderId="0" xfId="55" applyFont="1" applyFill="1"/>
    <xf numFmtId="43" fontId="80" fillId="0" borderId="0" xfId="55" applyFont="1" applyFill="1"/>
    <xf numFmtId="43" fontId="80" fillId="0" borderId="0" xfId="55" applyFont="1"/>
    <xf numFmtId="43" fontId="107" fillId="6" borderId="11" xfId="37" applyFont="1" applyFill="1" applyBorder="1" applyAlignment="1">
      <alignment horizontal="center"/>
    </xf>
    <xf numFmtId="43" fontId="107" fillId="6" borderId="9" xfId="37" applyFont="1" applyFill="1" applyBorder="1" applyAlignment="1">
      <alignment horizontal="center"/>
    </xf>
    <xf numFmtId="0" fontId="150" fillId="0" borderId="13" xfId="147" applyFont="1" applyBorder="1" applyAlignment="1">
      <alignment horizontal="center"/>
    </xf>
    <xf numFmtId="0" fontId="107" fillId="0" borderId="13" xfId="305" applyFont="1" applyBorder="1" applyAlignment="1">
      <alignment wrapText="1" shrinkToFit="1"/>
    </xf>
    <xf numFmtId="0" fontId="150" fillId="0" borderId="3" xfId="15" applyFont="1" applyBorder="1" applyAlignment="1">
      <alignment horizontal="center"/>
    </xf>
    <xf numFmtId="0" fontId="150" fillId="0" borderId="3" xfId="147" applyFont="1" applyBorder="1" applyAlignment="1">
      <alignment horizontal="center"/>
    </xf>
    <xf numFmtId="0" fontId="107" fillId="6" borderId="3" xfId="305" applyFont="1" applyFill="1" applyBorder="1" applyAlignment="1">
      <alignment wrapText="1" shrinkToFit="1"/>
    </xf>
    <xf numFmtId="0" fontId="107" fillId="0" borderId="3" xfId="305" applyFont="1" applyBorder="1" applyAlignment="1">
      <alignment wrapText="1" shrinkToFit="1"/>
    </xf>
    <xf numFmtId="0" fontId="107" fillId="6" borderId="3" xfId="305" applyFont="1" applyFill="1" applyBorder="1" applyAlignment="1">
      <alignment shrinkToFit="1"/>
    </xf>
    <xf numFmtId="0" fontId="150" fillId="0" borderId="3" xfId="147" applyFont="1" applyBorder="1" applyAlignment="1">
      <alignment horizontal="center" vertical="top"/>
    </xf>
    <xf numFmtId="0" fontId="150" fillId="0" borderId="13" xfId="15" applyFont="1" applyBorder="1" applyAlignment="1">
      <alignment vertical="center"/>
    </xf>
    <xf numFmtId="0" fontId="150" fillId="0" borderId="3" xfId="15" applyFont="1" applyBorder="1" applyAlignment="1">
      <alignment vertical="center"/>
    </xf>
    <xf numFmtId="0" fontId="124" fillId="0" borderId="0" xfId="15" applyFont="1" applyAlignment="1">
      <alignment vertical="center"/>
    </xf>
    <xf numFmtId="0" fontId="100" fillId="0" borderId="0" xfId="15" applyFont="1" applyAlignment="1">
      <alignment vertical="center"/>
    </xf>
    <xf numFmtId="0" fontId="101" fillId="0" borderId="0" xfId="0" applyFont="1"/>
    <xf numFmtId="0" fontId="150" fillId="0" borderId="38" xfId="15" applyFont="1" applyBorder="1" applyAlignment="1">
      <alignment horizontal="center"/>
    </xf>
    <xf numFmtId="0" fontId="72" fillId="0" borderId="3" xfId="321" applyFont="1" applyBorder="1" applyAlignment="1">
      <alignment horizontal="center" vertical="center"/>
    </xf>
    <xf numFmtId="0" fontId="72" fillId="0" borderId="3" xfId="15" applyFont="1" applyBorder="1" applyAlignment="1">
      <alignment horizontal="center" vertical="center"/>
    </xf>
    <xf numFmtId="165" fontId="72" fillId="0" borderId="3" xfId="3" applyFont="1" applyBorder="1" applyAlignment="1">
      <alignment horizontal="center" vertical="center"/>
    </xf>
    <xf numFmtId="0" fontId="72" fillId="0" borderId="3" xfId="321" applyFont="1" applyBorder="1" applyAlignment="1">
      <alignment horizontal="right" vertical="center"/>
    </xf>
    <xf numFmtId="0" fontId="84" fillId="0" borderId="0" xfId="33" applyFont="1" applyAlignment="1">
      <alignment horizontal="center"/>
    </xf>
    <xf numFmtId="0" fontId="84" fillId="0" borderId="0" xfId="33" applyFont="1" applyAlignment="1">
      <alignment horizontal="left"/>
    </xf>
    <xf numFmtId="165" fontId="84" fillId="0" borderId="0" xfId="3" applyFont="1" applyFill="1" applyBorder="1" applyAlignment="1">
      <alignment horizontal="center"/>
    </xf>
    <xf numFmtId="2" fontId="84" fillId="0" borderId="0" xfId="33" applyNumberFormat="1" applyFont="1" applyAlignment="1">
      <alignment horizontal="right"/>
    </xf>
    <xf numFmtId="165" fontId="141" fillId="5" borderId="6" xfId="185" applyFont="1" applyFill="1" applyBorder="1" applyAlignment="1"/>
    <xf numFmtId="43" fontId="102" fillId="0" borderId="8" xfId="37" applyFont="1" applyFill="1" applyBorder="1" applyAlignment="1">
      <alignment horizontal="center" vertical="center"/>
    </xf>
    <xf numFmtId="43" fontId="102" fillId="0" borderId="3" xfId="37" applyFont="1" applyFill="1" applyBorder="1" applyAlignment="1">
      <alignment horizontal="center" vertical="center" wrapText="1"/>
    </xf>
    <xf numFmtId="0" fontId="102" fillId="9" borderId="6" xfId="10" applyFont="1" applyFill="1" applyBorder="1" applyAlignment="1">
      <alignment horizontal="center" vertical="center"/>
    </xf>
    <xf numFmtId="43" fontId="102" fillId="9" borderId="6" xfId="37" applyFont="1" applyFill="1" applyBorder="1" applyAlignment="1">
      <alignment horizontal="center"/>
    </xf>
    <xf numFmtId="43" fontId="101" fillId="0" borderId="27" xfId="37" applyFont="1" applyFill="1" applyBorder="1" applyAlignment="1">
      <alignment horizontal="center"/>
    </xf>
    <xf numFmtId="43" fontId="101" fillId="0" borderId="0" xfId="37" applyFont="1" applyFill="1" applyAlignment="1">
      <alignment horizontal="center"/>
    </xf>
    <xf numFmtId="43" fontId="101" fillId="0" borderId="0" xfId="37" applyFont="1" applyAlignment="1">
      <alignment horizontal="center"/>
    </xf>
    <xf numFmtId="0" fontId="121" fillId="0" borderId="0" xfId="33" applyFont="1"/>
    <xf numFmtId="0" fontId="121" fillId="0" borderId="0" xfId="33" applyFont="1" applyAlignment="1">
      <alignment horizontal="center"/>
    </xf>
    <xf numFmtId="165" fontId="121" fillId="0" borderId="0" xfId="3" applyFont="1"/>
    <xf numFmtId="0" fontId="100" fillId="0" borderId="3" xfId="33" applyFont="1" applyBorder="1" applyAlignment="1">
      <alignment horizontal="center" vertical="center"/>
    </xf>
    <xf numFmtId="0" fontId="150" fillId="6" borderId="3" xfId="125" applyFont="1" applyFill="1" applyBorder="1" applyAlignment="1">
      <alignment horizontal="left" vertical="center"/>
    </xf>
    <xf numFmtId="0" fontId="150" fillId="6" borderId="3" xfId="125" applyFont="1" applyFill="1" applyBorder="1" applyAlignment="1">
      <alignment horizontal="center" vertical="center"/>
    </xf>
    <xf numFmtId="43" fontId="150" fillId="0" borderId="3" xfId="37" applyFont="1" applyFill="1" applyBorder="1" applyAlignment="1">
      <alignment vertical="center"/>
    </xf>
    <xf numFmtId="165" fontId="154" fillId="0" borderId="3" xfId="3" applyFont="1" applyFill="1" applyBorder="1" applyAlignment="1">
      <alignment horizontal="center" vertical="center"/>
    </xf>
    <xf numFmtId="43" fontId="108" fillId="6" borderId="18" xfId="37" applyFont="1" applyFill="1" applyBorder="1" applyAlignment="1">
      <alignment horizontal="center"/>
    </xf>
    <xf numFmtId="0" fontId="101" fillId="0" borderId="0" xfId="0" applyFont="1" applyAlignment="1">
      <alignment horizontal="left"/>
    </xf>
    <xf numFmtId="0" fontId="101" fillId="0" borderId="0" xfId="0" applyFont="1" applyAlignment="1">
      <alignment horizontal="center"/>
    </xf>
    <xf numFmtId="0" fontId="76" fillId="0" borderId="0" xfId="0" applyFont="1"/>
    <xf numFmtId="0" fontId="84" fillId="6" borderId="0" xfId="0" applyFont="1" applyFill="1"/>
    <xf numFmtId="0" fontId="109" fillId="6" borderId="0" xfId="0" applyFont="1" applyFill="1"/>
    <xf numFmtId="0" fontId="107" fillId="0" borderId="0" xfId="0" applyFont="1" applyAlignment="1">
      <alignment horizontal="center"/>
    </xf>
    <xf numFmtId="0" fontId="107" fillId="0" borderId="0" xfId="0" applyFont="1"/>
    <xf numFmtId="21" fontId="107" fillId="0" borderId="0" xfId="0" applyNumberFormat="1" applyFont="1"/>
    <xf numFmtId="0" fontId="109" fillId="6" borderId="0" xfId="0" applyFont="1" applyFill="1" applyAlignment="1">
      <alignment horizontal="left"/>
    </xf>
    <xf numFmtId="0" fontId="109" fillId="6" borderId="0" xfId="0" applyFont="1" applyFill="1" applyAlignment="1">
      <alignment horizontal="left" indent="2"/>
    </xf>
    <xf numFmtId="0" fontId="76" fillId="6" borderId="0" xfId="0" applyFont="1" applyFill="1"/>
    <xf numFmtId="0" fontId="107" fillId="6" borderId="0" xfId="0" applyFont="1" applyFill="1"/>
    <xf numFmtId="0" fontId="107" fillId="6" borderId="0" xfId="0" applyFont="1" applyFill="1" applyAlignment="1">
      <alignment horizontal="left"/>
    </xf>
    <xf numFmtId="0" fontId="107" fillId="0" borderId="0" xfId="0" applyFont="1" applyAlignment="1">
      <alignment horizontal="left"/>
    </xf>
    <xf numFmtId="0" fontId="103" fillId="6" borderId="0" xfId="0" applyFont="1" applyFill="1"/>
    <xf numFmtId="0" fontId="139" fillId="6" borderId="0" xfId="0" applyFont="1" applyFill="1"/>
    <xf numFmtId="0" fontId="70" fillId="6" borderId="0" xfId="0" applyFont="1" applyFill="1"/>
    <xf numFmtId="0" fontId="139" fillId="6" borderId="18" xfId="0" applyFont="1" applyFill="1" applyBorder="1"/>
    <xf numFmtId="0" fontId="103" fillId="6" borderId="0" xfId="0" applyFont="1" applyFill="1" applyAlignment="1">
      <alignment horizontal="left"/>
    </xf>
    <xf numFmtId="0" fontId="72" fillId="6" borderId="0" xfId="0" applyFont="1" applyFill="1" applyAlignment="1">
      <alignment horizontal="left" vertical="top" wrapText="1"/>
    </xf>
    <xf numFmtId="0" fontId="126" fillId="0" borderId="0" xfId="0" applyFont="1"/>
    <xf numFmtId="0" fontId="76" fillId="0" borderId="0" xfId="110" applyFont="1"/>
    <xf numFmtId="0" fontId="116" fillId="0" borderId="0" xfId="110" applyFont="1" applyAlignment="1">
      <alignment horizontal="center" vertical="center"/>
    </xf>
    <xf numFmtId="0" fontId="116" fillId="0" borderId="0" xfId="110" applyFont="1" applyAlignment="1">
      <alignment vertical="center"/>
    </xf>
    <xf numFmtId="43" fontId="116" fillId="0" borderId="0" xfId="55" applyFont="1" applyAlignment="1">
      <alignment vertical="center"/>
    </xf>
    <xf numFmtId="43" fontId="116" fillId="0" borderId="0" xfId="55" applyFont="1" applyFill="1" applyAlignment="1">
      <alignment horizontal="center" vertical="top"/>
    </xf>
    <xf numFmtId="43" fontId="116" fillId="0" borderId="0" xfId="55" applyFont="1" applyAlignment="1">
      <alignment horizontal="center" vertical="top"/>
    </xf>
    <xf numFmtId="43" fontId="116" fillId="0" borderId="0" xfId="55" applyFont="1" applyAlignment="1">
      <alignment horizontal="center" vertical="center"/>
    </xf>
    <xf numFmtId="0" fontId="74" fillId="0" borderId="0" xfId="0" applyFont="1" applyAlignment="1">
      <alignment horizontal="center"/>
    </xf>
    <xf numFmtId="0" fontId="139" fillId="0" borderId="0" xfId="0" applyFont="1" applyAlignment="1">
      <alignment horizontal="left" vertical="center"/>
    </xf>
    <xf numFmtId="165" fontId="139" fillId="0" borderId="0" xfId="3" applyFont="1" applyFill="1" applyBorder="1" applyAlignment="1">
      <alignment horizontal="center" vertical="center"/>
    </xf>
    <xf numFmtId="165" fontId="139" fillId="0" borderId="0" xfId="3" applyFont="1" applyFill="1" applyBorder="1" applyAlignment="1">
      <alignment vertical="center"/>
    </xf>
    <xf numFmtId="165" fontId="154" fillId="0" borderId="27" xfId="3" applyFont="1" applyFill="1" applyBorder="1" applyAlignment="1">
      <alignment horizontal="center" vertical="center"/>
    </xf>
    <xf numFmtId="0" fontId="156" fillId="0" borderId="0" xfId="0" applyFont="1" applyAlignment="1">
      <alignment vertical="center"/>
    </xf>
    <xf numFmtId="165" fontId="157" fillId="0" borderId="0" xfId="3" applyFont="1" applyAlignment="1">
      <alignment vertical="center"/>
    </xf>
    <xf numFmtId="165" fontId="157" fillId="0" borderId="0" xfId="3" applyFont="1"/>
    <xf numFmtId="165" fontId="139" fillId="0" borderId="0" xfId="3" applyFont="1" applyFill="1" applyAlignment="1">
      <alignment horizontal="center" vertical="center"/>
    </xf>
    <xf numFmtId="165" fontId="139" fillId="0" borderId="0" xfId="3" applyFont="1"/>
    <xf numFmtId="0" fontId="156" fillId="0" borderId="0" xfId="0" applyFont="1"/>
    <xf numFmtId="0" fontId="158" fillId="0" borderId="0" xfId="0" applyFont="1" applyAlignment="1">
      <alignment horizontal="left" vertical="center"/>
    </xf>
    <xf numFmtId="0" fontId="158" fillId="0" borderId="0" xfId="0" applyFont="1" applyAlignment="1">
      <alignment horizontal="left"/>
    </xf>
    <xf numFmtId="0" fontId="158" fillId="0" borderId="0" xfId="0" applyFont="1" applyAlignment="1">
      <alignment horizontal="right"/>
    </xf>
    <xf numFmtId="0" fontId="159" fillId="0" borderId="0" xfId="0" applyFont="1"/>
    <xf numFmtId="165" fontId="158" fillId="0" borderId="0" xfId="3" applyFont="1"/>
    <xf numFmtId="0" fontId="139" fillId="0" borderId="0" xfId="0" applyFont="1"/>
    <xf numFmtId="165" fontId="139" fillId="0" borderId="0" xfId="3" applyFont="1" applyAlignment="1">
      <alignment vertical="center"/>
    </xf>
    <xf numFmtId="0" fontId="139" fillId="0" borderId="11" xfId="0" applyFont="1" applyBorder="1" applyAlignment="1">
      <alignment horizontal="center"/>
    </xf>
    <xf numFmtId="0" fontId="139" fillId="0" borderId="11" xfId="0" applyFont="1" applyBorder="1"/>
    <xf numFmtId="165" fontId="139" fillId="0" borderId="11" xfId="185" applyFont="1" applyFill="1" applyBorder="1" applyAlignment="1"/>
    <xf numFmtId="0" fontId="155" fillId="0" borderId="0" xfId="0" applyFont="1"/>
    <xf numFmtId="165" fontId="142" fillId="0" borderId="11" xfId="185" applyFont="1" applyFill="1" applyBorder="1" applyAlignment="1"/>
    <xf numFmtId="165" fontId="140" fillId="0" borderId="3" xfId="3" applyFont="1" applyBorder="1" applyAlignment="1">
      <alignment horizontal="center" vertical="center"/>
    </xf>
    <xf numFmtId="165" fontId="140" fillId="0" borderId="3" xfId="3" applyFont="1" applyFill="1" applyBorder="1" applyAlignment="1">
      <alignment horizontal="center" vertical="center"/>
    </xf>
    <xf numFmtId="0" fontId="98" fillId="0" borderId="0" xfId="0" applyFont="1"/>
    <xf numFmtId="43" fontId="105" fillId="0" borderId="3" xfId="55" applyFont="1" applyBorder="1" applyAlignment="1">
      <alignment horizontal="center" vertical="center"/>
    </xf>
    <xf numFmtId="0" fontId="105" fillId="0" borderId="0" xfId="0" applyFont="1" applyAlignment="1">
      <alignment vertical="center"/>
    </xf>
    <xf numFmtId="43" fontId="103" fillId="0" borderId="0" xfId="55" applyFont="1"/>
    <xf numFmtId="0" fontId="105" fillId="0" borderId="0" xfId="0" applyFont="1" applyAlignment="1">
      <alignment horizontal="center" vertical="center"/>
    </xf>
    <xf numFmtId="0" fontId="105" fillId="0" borderId="0" xfId="0" applyFont="1" applyAlignment="1">
      <alignment horizontal="center"/>
    </xf>
    <xf numFmtId="0" fontId="103" fillId="6" borderId="3" xfId="0" applyFont="1" applyFill="1" applyBorder="1" applyAlignment="1">
      <alignment horizontal="center" vertical="center"/>
    </xf>
    <xf numFmtId="0" fontId="103" fillId="6" borderId="3" xfId="0" applyFont="1" applyFill="1" applyBorder="1" applyAlignment="1">
      <alignment vertical="center" wrapText="1"/>
    </xf>
    <xf numFmtId="43" fontId="103" fillId="6" borderId="3" xfId="55" applyFont="1" applyFill="1" applyBorder="1" applyAlignment="1">
      <alignment vertical="center"/>
    </xf>
    <xf numFmtId="43" fontId="103" fillId="0" borderId="3" xfId="55" applyFont="1" applyBorder="1" applyAlignment="1">
      <alignment vertical="center"/>
    </xf>
    <xf numFmtId="43" fontId="103" fillId="0" borderId="3" xfId="55" applyFont="1" applyFill="1" applyBorder="1" applyAlignment="1">
      <alignment vertical="center"/>
    </xf>
    <xf numFmtId="0" fontId="103" fillId="6" borderId="0" xfId="0" applyFont="1" applyFill="1" applyAlignment="1">
      <alignment vertical="center"/>
    </xf>
    <xf numFmtId="0" fontId="103" fillId="0" borderId="3" xfId="0" applyFont="1" applyBorder="1" applyAlignment="1">
      <alignment horizontal="left" vertical="center" wrapText="1"/>
    </xf>
    <xf numFmtId="0" fontId="103" fillId="0" borderId="0" xfId="0" applyFont="1" applyAlignment="1">
      <alignment vertical="center"/>
    </xf>
    <xf numFmtId="0" fontId="103" fillId="0" borderId="0" xfId="0" applyFont="1"/>
    <xf numFmtId="0" fontId="103" fillId="0" borderId="3" xfId="0" applyFont="1" applyBorder="1" applyAlignment="1">
      <alignment vertical="center" wrapText="1"/>
    </xf>
    <xf numFmtId="0" fontId="105" fillId="6" borderId="0" xfId="0" applyFont="1" applyFill="1" applyAlignment="1">
      <alignment vertical="center"/>
    </xf>
    <xf numFmtId="43" fontId="103" fillId="0" borderId="3" xfId="55" applyFont="1" applyBorder="1" applyAlignment="1">
      <alignment horizontal="center" vertical="center"/>
    </xf>
    <xf numFmtId="0" fontId="103" fillId="6" borderId="3" xfId="0" applyFont="1" applyFill="1" applyBorder="1" applyAlignment="1">
      <alignment horizontal="left" vertical="center" wrapText="1"/>
    </xf>
    <xf numFmtId="0" fontId="103" fillId="0" borderId="0" xfId="0" applyFont="1" applyAlignment="1">
      <alignment horizontal="center"/>
    </xf>
    <xf numFmtId="43" fontId="73" fillId="0" borderId="0" xfId="55" applyFont="1"/>
    <xf numFmtId="0" fontId="102" fillId="9" borderId="6" xfId="37" applyNumberFormat="1" applyFont="1" applyFill="1" applyBorder="1" applyAlignment="1">
      <alignment horizontal="center" vertical="center"/>
    </xf>
    <xf numFmtId="0" fontId="107" fillId="6" borderId="14" xfId="10" applyFont="1" applyFill="1" applyBorder="1" applyAlignment="1">
      <alignment horizontal="center"/>
    </xf>
    <xf numFmtId="0" fontId="107" fillId="6" borderId="14" xfId="10" applyFont="1" applyFill="1" applyBorder="1" applyAlignment="1">
      <alignment horizontal="left"/>
    </xf>
    <xf numFmtId="43" fontId="107" fillId="6" borderId="14" xfId="37" applyFont="1" applyFill="1" applyBorder="1" applyAlignment="1">
      <alignment horizontal="center"/>
    </xf>
    <xf numFmtId="43" fontId="107" fillId="6" borderId="14" xfId="10" applyNumberFormat="1" applyFont="1" applyFill="1" applyBorder="1" applyAlignment="1">
      <alignment horizontal="center"/>
    </xf>
    <xf numFmtId="43" fontId="76" fillId="6" borderId="0" xfId="10" applyNumberFormat="1" applyFont="1" applyFill="1"/>
    <xf numFmtId="165" fontId="76" fillId="6" borderId="0" xfId="10" applyNumberFormat="1" applyFont="1" applyFill="1"/>
    <xf numFmtId="43" fontId="76" fillId="6" borderId="0" xfId="55" applyFont="1" applyFill="1" applyAlignment="1"/>
    <xf numFmtId="0" fontId="76" fillId="6" borderId="0" xfId="10" applyFont="1" applyFill="1"/>
    <xf numFmtId="43" fontId="73" fillId="6" borderId="0" xfId="55" applyFont="1" applyFill="1" applyAlignment="1"/>
    <xf numFmtId="0" fontId="107" fillId="6" borderId="11" xfId="10" applyFont="1" applyFill="1" applyBorder="1" applyAlignment="1">
      <alignment horizontal="center"/>
    </xf>
    <xf numFmtId="0" fontId="107" fillId="6" borderId="11" xfId="10" applyFont="1" applyFill="1" applyBorder="1" applyAlignment="1">
      <alignment horizontal="left"/>
    </xf>
    <xf numFmtId="0" fontId="107" fillId="6" borderId="9" xfId="10" applyFont="1" applyFill="1" applyBorder="1" applyAlignment="1">
      <alignment horizontal="center"/>
    </xf>
    <xf numFmtId="0" fontId="107" fillId="6" borderId="9" xfId="10" applyFont="1" applyFill="1" applyBorder="1" applyAlignment="1">
      <alignment horizontal="left"/>
    </xf>
    <xf numFmtId="43" fontId="107" fillId="6" borderId="8" xfId="37" applyFont="1" applyFill="1" applyBorder="1" applyAlignment="1">
      <alignment horizontal="center"/>
    </xf>
    <xf numFmtId="0" fontId="108" fillId="6" borderId="18" xfId="10" applyFont="1" applyFill="1" applyBorder="1" applyAlignment="1">
      <alignment horizontal="center"/>
    </xf>
    <xf numFmtId="0" fontId="108" fillId="6" borderId="18" xfId="10" applyFont="1" applyFill="1" applyBorder="1" applyAlignment="1">
      <alignment horizontal="left"/>
    </xf>
    <xf numFmtId="0" fontId="112" fillId="6" borderId="0" xfId="10" applyFont="1" applyFill="1"/>
    <xf numFmtId="43" fontId="112" fillId="6" borderId="0" xfId="55" applyFont="1" applyFill="1"/>
    <xf numFmtId="43" fontId="79" fillId="6" borderId="0" xfId="55" applyFont="1" applyFill="1"/>
    <xf numFmtId="43" fontId="79" fillId="0" borderId="0" xfId="55" applyFont="1"/>
    <xf numFmtId="43" fontId="77" fillId="0" borderId="0" xfId="55" applyFont="1"/>
    <xf numFmtId="43" fontId="71" fillId="0" borderId="0" xfId="55" applyFont="1" applyAlignment="1">
      <alignment vertical="center"/>
    </xf>
    <xf numFmtId="43" fontId="71" fillId="0" borderId="0" xfId="55" applyFont="1"/>
    <xf numFmtId="43" fontId="160" fillId="0" borderId="0" xfId="55" applyFont="1"/>
    <xf numFmtId="0" fontId="82" fillId="0" borderId="0" xfId="0" applyFont="1"/>
    <xf numFmtId="0" fontId="161" fillId="0" borderId="3" xfId="0" applyFont="1" applyBorder="1" applyAlignment="1">
      <alignment horizontal="center" vertical="center"/>
    </xf>
    <xf numFmtId="43" fontId="161" fillId="0" borderId="26" xfId="185" applyNumberFormat="1" applyFont="1" applyFill="1" applyBorder="1" applyAlignment="1">
      <alignment horizontal="center" vertical="center" wrapText="1"/>
    </xf>
    <xf numFmtId="43" fontId="161" fillId="0" borderId="20" xfId="185" applyNumberFormat="1" applyFont="1" applyFill="1" applyBorder="1" applyAlignment="1">
      <alignment horizontal="center" vertical="center" wrapText="1"/>
    </xf>
    <xf numFmtId="0" fontId="81" fillId="0" borderId="0" xfId="0" applyFont="1" applyAlignment="1">
      <alignment horizontal="center" vertical="center"/>
    </xf>
    <xf numFmtId="0" fontId="98" fillId="4" borderId="6" xfId="0" applyFont="1" applyFill="1" applyBorder="1" applyAlignment="1">
      <alignment horizontal="center" vertical="center"/>
    </xf>
    <xf numFmtId="0" fontId="119" fillId="4" borderId="6" xfId="0" applyFont="1" applyFill="1" applyBorder="1" applyAlignment="1">
      <alignment horizontal="center" vertical="center"/>
    </xf>
    <xf numFmtId="165" fontId="98" fillId="4" borderId="6" xfId="185" applyFont="1" applyFill="1" applyBorder="1" applyAlignment="1">
      <alignment horizontal="center" vertical="center"/>
    </xf>
    <xf numFmtId="0" fontId="98" fillId="0" borderId="13" xfId="0" applyFont="1" applyBorder="1" applyAlignment="1">
      <alignment horizontal="center" vertical="center"/>
    </xf>
    <xf numFmtId="0" fontId="119" fillId="0" borderId="13" xfId="0" applyFont="1" applyBorder="1" applyAlignment="1">
      <alignment horizontal="left" vertical="center"/>
    </xf>
    <xf numFmtId="165" fontId="98" fillId="0" borderId="13" xfId="185" applyFont="1" applyFill="1" applyBorder="1" applyAlignment="1">
      <alignment horizontal="center" vertical="center"/>
    </xf>
    <xf numFmtId="0" fontId="130" fillId="0" borderId="3" xfId="0" applyFont="1" applyBorder="1" applyAlignment="1">
      <alignment horizontal="left" vertical="center"/>
    </xf>
    <xf numFmtId="165" fontId="161" fillId="0" borderId="3" xfId="185" applyFont="1" applyFill="1" applyBorder="1" applyAlignment="1">
      <alignment horizontal="left" vertical="center"/>
    </xf>
    <xf numFmtId="43" fontId="161" fillId="0" borderId="3" xfId="0" applyNumberFormat="1" applyFont="1" applyBorder="1" applyAlignment="1">
      <alignment horizontal="left" vertical="center"/>
    </xf>
    <xf numFmtId="0" fontId="162" fillId="0" borderId="3" xfId="0" applyFont="1" applyBorder="1" applyAlignment="1">
      <alignment horizontal="center" vertical="center"/>
    </xf>
    <xf numFmtId="49" fontId="163" fillId="0" borderId="3" xfId="0" applyNumberFormat="1" applyFont="1" applyBorder="1" applyAlignment="1">
      <alignment horizontal="left" vertical="center" wrapText="1"/>
    </xf>
    <xf numFmtId="165" fontId="162" fillId="0" borderId="3" xfId="185" applyFont="1" applyFill="1" applyBorder="1" applyAlignment="1">
      <alignment horizontal="center" vertical="center"/>
    </xf>
    <xf numFmtId="0" fontId="164" fillId="0" borderId="0" xfId="0" applyFont="1" applyAlignment="1">
      <alignment vertical="center"/>
    </xf>
    <xf numFmtId="0" fontId="110" fillId="0" borderId="3" xfId="0" applyFont="1" applyBorder="1" applyAlignment="1">
      <alignment horizontal="center" vertical="center"/>
    </xf>
    <xf numFmtId="165" fontId="110" fillId="0" borderId="3" xfId="185" applyFont="1" applyFill="1" applyBorder="1" applyAlignment="1">
      <alignment horizontal="center" vertical="center"/>
    </xf>
    <xf numFmtId="43" fontId="110" fillId="0" borderId="3" xfId="185" applyNumberFormat="1" applyFont="1" applyFill="1" applyBorder="1" applyAlignment="1">
      <alignment vertical="center" shrinkToFit="1"/>
    </xf>
    <xf numFmtId="0" fontId="75" fillId="0" borderId="0" xfId="0" applyFont="1" applyAlignment="1">
      <alignment vertical="center"/>
    </xf>
    <xf numFmtId="0" fontId="126" fillId="6" borderId="0" xfId="0" applyFont="1" applyFill="1" applyAlignment="1">
      <alignment horizontal="center" vertical="top"/>
    </xf>
    <xf numFmtId="0" fontId="103" fillId="0" borderId="0" xfId="183" applyFont="1" applyAlignment="1">
      <alignment horizontal="left" vertical="center" wrapText="1"/>
    </xf>
    <xf numFmtId="165" fontId="165" fillId="0" borderId="0" xfId="185" applyFont="1" applyFill="1" applyBorder="1" applyAlignment="1">
      <alignment horizontal="center" vertical="center" shrinkToFit="1"/>
    </xf>
    <xf numFmtId="43" fontId="165" fillId="0" borderId="0" xfId="185" applyNumberFormat="1" applyFont="1" applyFill="1" applyBorder="1" applyAlignment="1">
      <alignment horizontal="center" vertical="center" shrinkToFit="1"/>
    </xf>
    <xf numFmtId="43" fontId="165" fillId="0" borderId="0" xfId="185" applyNumberFormat="1" applyFont="1" applyFill="1" applyBorder="1" applyAlignment="1">
      <alignment horizontal="center" vertical="top" shrinkToFit="1"/>
    </xf>
    <xf numFmtId="0" fontId="109" fillId="0" borderId="0" xfId="0" applyFont="1" applyAlignment="1">
      <alignment vertical="center"/>
    </xf>
    <xf numFmtId="0" fontId="166" fillId="0" borderId="0" xfId="0" applyFont="1" applyAlignment="1">
      <alignment vertical="top"/>
    </xf>
    <xf numFmtId="0" fontId="126" fillId="6" borderId="0" xfId="0" applyFont="1" applyFill="1" applyAlignment="1">
      <alignment horizontal="center" vertical="center"/>
    </xf>
    <xf numFmtId="165" fontId="165" fillId="6" borderId="0" xfId="185" applyFont="1" applyFill="1" applyBorder="1" applyAlignment="1">
      <alignment horizontal="center" vertical="center" shrinkToFit="1"/>
    </xf>
    <xf numFmtId="43" fontId="165" fillId="6" borderId="0" xfId="185" applyNumberFormat="1" applyFont="1" applyFill="1" applyBorder="1" applyAlignment="1">
      <alignment horizontal="center" vertical="center" shrinkToFit="1"/>
    </xf>
    <xf numFmtId="43" fontId="165" fillId="6" borderId="0" xfId="185" applyNumberFormat="1" applyFont="1" applyFill="1" applyBorder="1" applyAlignment="1">
      <alignment horizontal="center" vertical="top" shrinkToFit="1"/>
    </xf>
    <xf numFmtId="0" fontId="166" fillId="6" borderId="0" xfId="0" applyFont="1" applyFill="1" applyAlignment="1">
      <alignment vertical="top"/>
    </xf>
    <xf numFmtId="0" fontId="103" fillId="6" borderId="0" xfId="183" applyFont="1" applyFill="1" applyAlignment="1">
      <alignment horizontal="left" vertical="center" wrapText="1"/>
    </xf>
    <xf numFmtId="0" fontId="166" fillId="0" borderId="0" xfId="0" applyFont="1" applyAlignment="1">
      <alignment vertical="center"/>
    </xf>
    <xf numFmtId="165" fontId="165" fillId="0" borderId="0" xfId="185" applyFont="1" applyFill="1" applyBorder="1" applyAlignment="1">
      <alignment vertical="center"/>
    </xf>
    <xf numFmtId="43" fontId="165" fillId="0" borderId="0" xfId="185" applyNumberFormat="1" applyFont="1" applyFill="1" applyBorder="1" applyAlignment="1">
      <alignment horizontal="center" shrinkToFit="1"/>
    </xf>
    <xf numFmtId="43" fontId="108" fillId="0" borderId="0" xfId="185" applyNumberFormat="1" applyFont="1" applyFill="1" applyBorder="1" applyAlignment="1">
      <alignment horizontal="center" shrinkToFit="1"/>
    </xf>
    <xf numFmtId="0" fontId="167" fillId="0" borderId="0" xfId="0" applyFont="1" applyAlignment="1">
      <alignment horizontal="center" vertical="center"/>
    </xf>
    <xf numFmtId="165" fontId="168" fillId="0" borderId="0" xfId="185" applyFont="1" applyFill="1" applyBorder="1" applyAlignment="1">
      <alignment vertical="center"/>
    </xf>
    <xf numFmtId="165" fontId="168" fillId="0" borderId="0" xfId="185" applyFont="1" applyFill="1" applyBorder="1"/>
    <xf numFmtId="0" fontId="169" fillId="0" borderId="0" xfId="0" applyFont="1" applyAlignment="1">
      <alignment horizontal="center" vertical="top"/>
    </xf>
    <xf numFmtId="165" fontId="165" fillId="0" borderId="0" xfId="185" applyFont="1" applyFill="1" applyBorder="1" applyAlignment="1">
      <alignment vertical="top"/>
    </xf>
    <xf numFmtId="0" fontId="169" fillId="0" borderId="0" xfId="0" applyFont="1" applyAlignment="1">
      <alignment vertical="center" wrapText="1"/>
    </xf>
    <xf numFmtId="0" fontId="169" fillId="0" borderId="0" xfId="0" applyFont="1" applyAlignment="1">
      <alignment vertical="center"/>
    </xf>
    <xf numFmtId="0" fontId="166" fillId="0" borderId="0" xfId="0" applyFont="1"/>
    <xf numFmtId="0" fontId="169" fillId="0" borderId="0" xfId="0" applyFont="1" applyAlignment="1">
      <alignment horizontal="center" vertical="center"/>
    </xf>
    <xf numFmtId="165" fontId="165" fillId="0" borderId="0" xfId="185" applyFont="1" applyFill="1" applyBorder="1"/>
    <xf numFmtId="165" fontId="166" fillId="0" borderId="0" xfId="185" applyFont="1" applyFill="1"/>
    <xf numFmtId="165" fontId="167" fillId="0" borderId="0" xfId="185" applyFont="1" applyFill="1" applyBorder="1" applyAlignment="1">
      <alignment horizontal="center" vertical="center"/>
    </xf>
    <xf numFmtId="165" fontId="109" fillId="0" borderId="0" xfId="185" applyFont="1" applyFill="1" applyBorder="1" applyAlignment="1">
      <alignment vertical="center"/>
    </xf>
    <xf numFmtId="0" fontId="126" fillId="0" borderId="0" xfId="0" quotePrefix="1" applyFont="1" applyAlignment="1">
      <alignment horizontal="center" vertical="center"/>
    </xf>
    <xf numFmtId="165" fontId="167" fillId="0" borderId="0" xfId="185" applyFont="1" applyFill="1" applyBorder="1" applyAlignment="1">
      <alignment vertical="center"/>
    </xf>
    <xf numFmtId="165" fontId="107" fillId="0" borderId="0" xfId="185" applyFont="1" applyFill="1" applyBorder="1" applyAlignment="1">
      <alignment vertical="center"/>
    </xf>
    <xf numFmtId="165" fontId="107" fillId="0" borderId="0" xfId="0" applyNumberFormat="1" applyFont="1" applyAlignment="1">
      <alignment vertical="center"/>
    </xf>
    <xf numFmtId="0" fontId="107" fillId="0" borderId="0" xfId="0" applyFont="1" applyAlignment="1">
      <alignment vertical="center"/>
    </xf>
    <xf numFmtId="0" fontId="126" fillId="0" borderId="0" xfId="0" applyFont="1" applyAlignment="1">
      <alignment horizontal="center" vertical="center"/>
    </xf>
    <xf numFmtId="0" fontId="126" fillId="0" borderId="0" xfId="0" applyFont="1" applyAlignment="1">
      <alignment vertical="center" wrapText="1"/>
    </xf>
    <xf numFmtId="0" fontId="126" fillId="0" borderId="0" xfId="0" applyFont="1" applyAlignment="1">
      <alignment vertical="center"/>
    </xf>
    <xf numFmtId="165" fontId="109" fillId="0" borderId="0" xfId="185" applyFont="1" applyFill="1" applyBorder="1"/>
    <xf numFmtId="0" fontId="137" fillId="0" borderId="0" xfId="0" applyFont="1" applyAlignment="1">
      <alignment vertical="center"/>
    </xf>
    <xf numFmtId="0" fontId="170" fillId="0" borderId="0" xfId="0" applyFont="1" applyAlignment="1">
      <alignment horizontal="center"/>
    </xf>
    <xf numFmtId="165" fontId="170" fillId="0" borderId="0" xfId="185" applyFont="1" applyFill="1"/>
    <xf numFmtId="165" fontId="165" fillId="0" borderId="7" xfId="185" applyFont="1" applyFill="1" applyBorder="1" applyAlignment="1">
      <alignment vertical="center"/>
    </xf>
    <xf numFmtId="165" fontId="165" fillId="0" borderId="21" xfId="185" applyFont="1" applyFill="1" applyBorder="1" applyAlignment="1">
      <alignment vertical="center"/>
    </xf>
    <xf numFmtId="165" fontId="165" fillId="0" borderId="0" xfId="185" applyFont="1" applyFill="1"/>
    <xf numFmtId="0" fontId="171" fillId="0" borderId="0" xfId="0" applyFont="1"/>
    <xf numFmtId="0" fontId="173" fillId="0" borderId="0" xfId="0" applyFont="1"/>
    <xf numFmtId="0" fontId="144" fillId="0" borderId="0" xfId="0" applyFont="1" applyAlignment="1">
      <alignment vertical="center"/>
    </xf>
    <xf numFmtId="0" fontId="173" fillId="0" borderId="0" xfId="0" applyFont="1" applyAlignment="1">
      <alignment horizontal="center" vertical="center"/>
    </xf>
    <xf numFmtId="165" fontId="174" fillId="0" borderId="3" xfId="185" applyFont="1" applyFill="1" applyBorder="1" applyAlignment="1">
      <alignment horizontal="center" vertical="center"/>
    </xf>
    <xf numFmtId="165" fontId="174" fillId="0" borderId="26" xfId="185" applyFont="1" applyFill="1" applyBorder="1" applyAlignment="1">
      <alignment horizontal="center" vertical="center" wrapText="1"/>
    </xf>
    <xf numFmtId="0" fontId="144" fillId="0" borderId="0" xfId="0" applyFont="1" applyAlignment="1">
      <alignment horizontal="center" vertical="center"/>
    </xf>
    <xf numFmtId="0" fontId="174" fillId="7" borderId="6" xfId="0" applyFont="1" applyFill="1" applyBorder="1" applyAlignment="1">
      <alignment horizontal="center" vertical="center"/>
    </xf>
    <xf numFmtId="165" fontId="174" fillId="7" borderId="6" xfId="185" applyFont="1" applyFill="1" applyBorder="1" applyAlignment="1">
      <alignment horizontal="center" vertical="center"/>
    </xf>
    <xf numFmtId="0" fontId="174" fillId="5" borderId="13" xfId="0" applyFont="1" applyFill="1" applyBorder="1" applyAlignment="1">
      <alignment horizontal="center" vertical="center"/>
    </xf>
    <xf numFmtId="165" fontId="175" fillId="5" borderId="13" xfId="185" applyFont="1" applyFill="1" applyBorder="1" applyAlignment="1">
      <alignment horizontal="left" vertical="center"/>
    </xf>
    <xf numFmtId="165" fontId="175" fillId="5" borderId="17" xfId="185" applyFont="1" applyFill="1" applyBorder="1" applyAlignment="1">
      <alignment horizontal="left" vertical="center"/>
    </xf>
    <xf numFmtId="0" fontId="174" fillId="5" borderId="13" xfId="0" applyFont="1" applyFill="1" applyBorder="1" applyAlignment="1">
      <alignment horizontal="center" vertical="center" shrinkToFit="1"/>
    </xf>
    <xf numFmtId="0" fontId="149" fillId="0" borderId="0" xfId="0" applyFont="1" applyAlignment="1">
      <alignment vertical="center"/>
    </xf>
    <xf numFmtId="0" fontId="144" fillId="0" borderId="22" xfId="0" applyFont="1" applyBorder="1" applyAlignment="1">
      <alignment horizontal="center" vertical="center"/>
    </xf>
    <xf numFmtId="166" fontId="144" fillId="0" borderId="22" xfId="0" applyNumberFormat="1" applyFont="1" applyBorder="1" applyAlignment="1">
      <alignment horizontal="center" vertical="center"/>
    </xf>
    <xf numFmtId="0" fontId="144" fillId="0" borderId="11" xfId="0" applyFont="1" applyBorder="1" applyAlignment="1">
      <alignment horizontal="center" vertical="center"/>
    </xf>
    <xf numFmtId="165" fontId="144" fillId="0" borderId="11" xfId="185" applyFont="1" applyFill="1" applyBorder="1" applyAlignment="1">
      <alignment horizontal="center" vertical="center"/>
    </xf>
    <xf numFmtId="165" fontId="144" fillId="0" borderId="11" xfId="185" applyFont="1" applyFill="1" applyBorder="1" applyAlignment="1">
      <alignment horizontal="center" vertical="center" shrinkToFit="1"/>
    </xf>
    <xf numFmtId="166" fontId="144" fillId="0" borderId="11" xfId="0" applyNumberFormat="1" applyFont="1" applyBorder="1" applyAlignment="1">
      <alignment horizontal="center" vertical="center"/>
    </xf>
    <xf numFmtId="0" fontId="144" fillId="0" borderId="11" xfId="0" applyFont="1" applyBorder="1" applyAlignment="1">
      <alignment vertical="center" wrapText="1"/>
    </xf>
    <xf numFmtId="0" fontId="149" fillId="0" borderId="0" xfId="0" applyFont="1"/>
    <xf numFmtId="0" fontId="144" fillId="0" borderId="18" xfId="0" applyFont="1" applyBorder="1" applyAlignment="1">
      <alignment horizontal="center" vertical="center"/>
    </xf>
    <xf numFmtId="165" fontId="144" fillId="0" borderId="18" xfId="185" applyFont="1" applyFill="1" applyBorder="1" applyAlignment="1">
      <alignment horizontal="center" vertical="center"/>
    </xf>
    <xf numFmtId="165" fontId="144" fillId="0" borderId="18" xfId="185" applyFont="1" applyFill="1" applyBorder="1" applyAlignment="1">
      <alignment horizontal="center" vertical="center" shrinkToFit="1"/>
    </xf>
    <xf numFmtId="166" fontId="144" fillId="0" borderId="18" xfId="0" applyNumberFormat="1" applyFont="1" applyBorder="1" applyAlignment="1">
      <alignment horizontal="center" vertical="center"/>
    </xf>
    <xf numFmtId="49" fontId="144" fillId="0" borderId="18" xfId="0" applyNumberFormat="1" applyFont="1" applyBorder="1" applyAlignment="1">
      <alignment horizontal="left" vertical="center" wrapText="1"/>
    </xf>
    <xf numFmtId="0" fontId="173" fillId="0" borderId="0" xfId="0" applyFont="1" applyAlignment="1">
      <alignment vertical="center"/>
    </xf>
    <xf numFmtId="0" fontId="174" fillId="5" borderId="3" xfId="0" applyFont="1" applyFill="1" applyBorder="1" applyAlignment="1">
      <alignment horizontal="center" vertical="center"/>
    </xf>
    <xf numFmtId="49" fontId="174" fillId="5" borderId="3" xfId="0" applyNumberFormat="1" applyFont="1" applyFill="1" applyBorder="1" applyAlignment="1">
      <alignment horizontal="center" vertical="center" wrapText="1"/>
    </xf>
    <xf numFmtId="165" fontId="174" fillId="5" borderId="3" xfId="185" applyFont="1" applyFill="1" applyBorder="1" applyAlignment="1">
      <alignment horizontal="center" vertical="center"/>
    </xf>
    <xf numFmtId="166" fontId="174" fillId="5" borderId="3" xfId="0" applyNumberFormat="1" applyFont="1" applyFill="1" applyBorder="1" applyAlignment="1">
      <alignment horizontal="center" vertical="center"/>
    </xf>
    <xf numFmtId="165" fontId="144" fillId="0" borderId="22" xfId="185" applyFont="1" applyFill="1" applyBorder="1" applyAlignment="1">
      <alignment vertical="center"/>
    </xf>
    <xf numFmtId="0" fontId="144" fillId="0" borderId="11" xfId="0" applyFont="1" applyBorder="1" applyAlignment="1">
      <alignment vertical="center"/>
    </xf>
    <xf numFmtId="165" fontId="144" fillId="0" borderId="11" xfId="185" applyFont="1" applyFill="1" applyBorder="1" applyAlignment="1">
      <alignment vertical="center"/>
    </xf>
    <xf numFmtId="0" fontId="144" fillId="0" borderId="18" xfId="0" applyFont="1" applyBorder="1" applyAlignment="1">
      <alignment vertical="center"/>
    </xf>
    <xf numFmtId="165" fontId="144" fillId="0" borderId="18" xfId="185" applyFont="1" applyFill="1" applyBorder="1" applyAlignment="1">
      <alignment vertical="center"/>
    </xf>
    <xf numFmtId="43" fontId="144" fillId="0" borderId="11" xfId="0" applyNumberFormat="1" applyFont="1" applyBorder="1" applyAlignment="1">
      <alignment horizontal="center" vertical="center"/>
    </xf>
    <xf numFmtId="165" fontId="144" fillId="0" borderId="11" xfId="185" applyFont="1" applyBorder="1" applyAlignment="1">
      <alignment vertical="center"/>
    </xf>
    <xf numFmtId="0" fontId="174" fillId="0" borderId="0" xfId="0" applyFont="1" applyAlignment="1">
      <alignment vertical="center"/>
    </xf>
    <xf numFmtId="165" fontId="174" fillId="5" borderId="3" xfId="185" applyFont="1" applyFill="1" applyBorder="1" applyAlignment="1">
      <alignment vertical="center"/>
    </xf>
    <xf numFmtId="0" fontId="144" fillId="0" borderId="22" xfId="0" applyFont="1" applyBorder="1" applyAlignment="1">
      <alignment vertical="center" wrapText="1"/>
    </xf>
    <xf numFmtId="0" fontId="144" fillId="0" borderId="18" xfId="0" applyFont="1" applyBorder="1" applyAlignment="1">
      <alignment vertical="center" wrapText="1"/>
    </xf>
    <xf numFmtId="0" fontId="144" fillId="0" borderId="14" xfId="0" applyFont="1" applyBorder="1" applyAlignment="1">
      <alignment horizontal="center" vertical="center"/>
    </xf>
    <xf numFmtId="0" fontId="144" fillId="0" borderId="14" xfId="0" applyFont="1" applyBorder="1" applyAlignment="1">
      <alignment vertical="center" wrapText="1"/>
    </xf>
    <xf numFmtId="165" fontId="144" fillId="0" borderId="14" xfId="185" applyFont="1" applyFill="1" applyBorder="1" applyAlignment="1">
      <alignment vertical="center"/>
    </xf>
    <xf numFmtId="165" fontId="144" fillId="0" borderId="0" xfId="185" applyFont="1" applyFill="1" applyBorder="1" applyAlignment="1">
      <alignment vertical="center"/>
    </xf>
    <xf numFmtId="165" fontId="144" fillId="0" borderId="0" xfId="185" applyFont="1" applyFill="1" applyAlignment="1">
      <alignment vertical="center"/>
    </xf>
    <xf numFmtId="165" fontId="144" fillId="0" borderId="0" xfId="185" applyFont="1" applyFill="1"/>
    <xf numFmtId="0" fontId="144" fillId="0" borderId="0" xfId="0" applyFont="1" applyAlignment="1">
      <alignment horizontal="center"/>
    </xf>
    <xf numFmtId="165" fontId="144" fillId="0" borderId="0" xfId="185" applyFont="1" applyFill="1" applyBorder="1"/>
    <xf numFmtId="0" fontId="139" fillId="0" borderId="0" xfId="0" applyFont="1" applyAlignment="1">
      <alignment horizontal="center" vertical="center"/>
    </xf>
    <xf numFmtId="0" fontId="139" fillId="0" borderId="0" xfId="0" applyFont="1" applyAlignment="1">
      <alignment vertical="center"/>
    </xf>
    <xf numFmtId="165" fontId="139" fillId="0" borderId="0" xfId="185" applyFont="1" applyFill="1" applyBorder="1" applyAlignment="1">
      <alignment vertical="center"/>
    </xf>
    <xf numFmtId="0" fontId="139" fillId="0" borderId="0" xfId="0" applyFont="1" applyAlignment="1">
      <alignment horizontal="center"/>
    </xf>
    <xf numFmtId="165" fontId="139" fillId="0" borderId="7" xfId="185" applyFont="1" applyFill="1" applyBorder="1" applyAlignment="1">
      <alignment vertical="center"/>
    </xf>
    <xf numFmtId="165" fontId="139" fillId="0" borderId="21" xfId="185" applyFont="1" applyFill="1" applyBorder="1" applyAlignment="1">
      <alignment vertical="center"/>
    </xf>
    <xf numFmtId="165" fontId="139" fillId="0" borderId="0" xfId="185" applyFont="1" applyFill="1"/>
    <xf numFmtId="0" fontId="177" fillId="26" borderId="41" xfId="25" applyFont="1" applyFill="1" applyBorder="1" applyAlignment="1">
      <alignment horizontal="center" vertical="center" wrapText="1" readingOrder="1"/>
    </xf>
    <xf numFmtId="0" fontId="177" fillId="27" borderId="41" xfId="25" applyFont="1" applyFill="1" applyBorder="1" applyAlignment="1">
      <alignment horizontal="center" vertical="center" wrapText="1" readingOrder="1"/>
    </xf>
    <xf numFmtId="0" fontId="177" fillId="5" borderId="41" xfId="25" applyFont="1" applyFill="1" applyBorder="1" applyAlignment="1">
      <alignment horizontal="center" vertical="center" wrapText="1" readingOrder="1"/>
    </xf>
    <xf numFmtId="49" fontId="178" fillId="0" borderId="41" xfId="55" applyNumberFormat="1" applyFont="1" applyFill="1" applyBorder="1" applyAlignment="1">
      <alignment horizontal="center" vertical="center" wrapText="1" readingOrder="1"/>
    </xf>
    <xf numFmtId="167" fontId="100" fillId="0" borderId="41" xfId="55" applyNumberFormat="1" applyFont="1" applyFill="1" applyBorder="1" applyAlignment="1">
      <alignment vertical="center" wrapText="1"/>
    </xf>
    <xf numFmtId="168" fontId="170" fillId="0" borderId="41" xfId="15" applyNumberFormat="1" applyFont="1" applyBorder="1" applyAlignment="1">
      <alignment horizontal="right" vertical="center" wrapText="1"/>
    </xf>
    <xf numFmtId="167" fontId="100" fillId="0" borderId="41" xfId="55" applyNumberFormat="1" applyFont="1" applyFill="1" applyBorder="1" applyAlignment="1">
      <alignment horizontal="right" vertical="center" wrapText="1"/>
    </xf>
    <xf numFmtId="2" fontId="100" fillId="0" borderId="41" xfId="55" applyNumberFormat="1" applyFont="1" applyFill="1" applyBorder="1" applyAlignment="1">
      <alignment horizontal="center" vertical="center" wrapText="1"/>
    </xf>
    <xf numFmtId="167" fontId="100" fillId="0" borderId="41" xfId="55" applyNumberFormat="1" applyFont="1" applyFill="1" applyBorder="1" applyAlignment="1">
      <alignment horizontal="center" vertical="center" wrapText="1"/>
    </xf>
    <xf numFmtId="43" fontId="100" fillId="0" borderId="41" xfId="55" applyFont="1" applyFill="1" applyBorder="1" applyAlignment="1">
      <alignment vertical="center" wrapText="1"/>
    </xf>
    <xf numFmtId="49" fontId="150" fillId="7" borderId="41" xfId="55" applyNumberFormat="1" applyFont="1" applyFill="1" applyBorder="1" applyAlignment="1">
      <alignment horizontal="center" vertical="center" wrapText="1" readingOrder="1"/>
    </xf>
    <xf numFmtId="167" fontId="150" fillId="7" borderId="41" xfId="55" applyNumberFormat="1" applyFont="1" applyFill="1" applyBorder="1" applyAlignment="1">
      <alignment vertical="center" wrapText="1"/>
    </xf>
    <xf numFmtId="168" fontId="150" fillId="7" borderId="41" xfId="15" applyNumberFormat="1" applyFont="1" applyFill="1" applyBorder="1" applyAlignment="1">
      <alignment horizontal="right" vertical="center" wrapText="1"/>
    </xf>
    <xf numFmtId="167" fontId="150" fillId="7" borderId="41" xfId="55" applyNumberFormat="1" applyFont="1" applyFill="1" applyBorder="1" applyAlignment="1">
      <alignment horizontal="right" vertical="center" wrapText="1"/>
    </xf>
    <xf numFmtId="2" fontId="100" fillId="7" borderId="41" xfId="55" applyNumberFormat="1" applyFont="1" applyFill="1" applyBorder="1" applyAlignment="1">
      <alignment horizontal="center" vertical="center" wrapText="1"/>
    </xf>
    <xf numFmtId="43" fontId="100" fillId="7" borderId="41" xfId="55" applyFont="1" applyFill="1" applyBorder="1" applyAlignment="1">
      <alignment vertical="center" wrapText="1"/>
    </xf>
    <xf numFmtId="0" fontId="179" fillId="0" borderId="0" xfId="0" applyFont="1"/>
    <xf numFmtId="0" fontId="180" fillId="0" borderId="0" xfId="0" applyFont="1"/>
    <xf numFmtId="167" fontId="180" fillId="0" borderId="0" xfId="0" applyNumberFormat="1" applyFont="1"/>
    <xf numFmtId="0" fontId="15" fillId="0" borderId="0" xfId="0" applyFont="1"/>
    <xf numFmtId="0" fontId="181" fillId="0" borderId="0" xfId="15" applyFont="1" applyAlignment="1">
      <alignment horizontal="left" vertical="center" wrapText="1"/>
    </xf>
    <xf numFmtId="0" fontId="181" fillId="0" borderId="0" xfId="15" applyFont="1" applyAlignment="1">
      <alignment vertical="center" wrapText="1"/>
    </xf>
    <xf numFmtId="43" fontId="179" fillId="0" borderId="0" xfId="0" applyNumberFormat="1" applyFont="1"/>
    <xf numFmtId="2" fontId="179" fillId="0" borderId="0" xfId="0" applyNumberFormat="1" applyFont="1"/>
    <xf numFmtId="167" fontId="179" fillId="0" borderId="0" xfId="0" applyNumberFormat="1" applyFont="1"/>
    <xf numFmtId="2" fontId="180" fillId="0" borderId="0" xfId="0" applyNumberFormat="1" applyFont="1"/>
    <xf numFmtId="43" fontId="180" fillId="0" borderId="0" xfId="0" applyNumberFormat="1" applyFont="1"/>
    <xf numFmtId="0" fontId="183" fillId="0" borderId="0" xfId="10" applyFont="1" applyAlignment="1">
      <alignment vertical="center"/>
    </xf>
    <xf numFmtId="43" fontId="153" fillId="0" borderId="0" xfId="55" applyFont="1" applyAlignment="1">
      <alignment vertical="center"/>
    </xf>
    <xf numFmtId="43" fontId="153" fillId="0" borderId="0" xfId="37" applyFont="1" applyAlignment="1">
      <alignment vertical="center"/>
    </xf>
    <xf numFmtId="0" fontId="153" fillId="0" borderId="0" xfId="10" applyFont="1" applyAlignment="1">
      <alignment vertical="center"/>
    </xf>
    <xf numFmtId="43" fontId="155" fillId="0" borderId="0" xfId="55" applyFont="1" applyAlignment="1">
      <alignment vertical="center"/>
    </xf>
    <xf numFmtId="43" fontId="107" fillId="6" borderId="11" xfId="10" applyNumberFormat="1" applyFont="1" applyFill="1" applyBorder="1" applyAlignment="1">
      <alignment horizontal="center"/>
    </xf>
    <xf numFmtId="43" fontId="107" fillId="6" borderId="18" xfId="10" applyNumberFormat="1" applyFont="1" applyFill="1" applyBorder="1" applyAlignment="1">
      <alignment horizontal="center"/>
    </xf>
    <xf numFmtId="0" fontId="155" fillId="6" borderId="0" xfId="0" applyFont="1" applyFill="1"/>
    <xf numFmtId="0" fontId="184" fillId="6" borderId="0" xfId="0" applyFont="1" applyFill="1"/>
    <xf numFmtId="0" fontId="185" fillId="6" borderId="0" xfId="0" applyFont="1" applyFill="1"/>
    <xf numFmtId="0" fontId="142" fillId="6" borderId="10" xfId="0" applyFont="1" applyFill="1" applyBorder="1" applyAlignment="1">
      <alignment horizontal="center"/>
    </xf>
    <xf numFmtId="165" fontId="142" fillId="0" borderId="10" xfId="185" applyFont="1" applyBorder="1" applyAlignment="1">
      <alignment wrapText="1"/>
    </xf>
    <xf numFmtId="165" fontId="142" fillId="6" borderId="10" xfId="185" applyFont="1" applyFill="1" applyBorder="1" applyAlignment="1" applyProtection="1">
      <alignment horizontal="center" shrinkToFit="1"/>
    </xf>
    <xf numFmtId="165" fontId="142" fillId="6" borderId="36" xfId="185" applyFont="1" applyFill="1" applyBorder="1" applyAlignment="1" applyProtection="1">
      <alignment horizontal="center" shrinkToFit="1"/>
    </xf>
    <xf numFmtId="165" fontId="142" fillId="6" borderId="10" xfId="185" applyFont="1" applyFill="1" applyBorder="1" applyAlignment="1"/>
    <xf numFmtId="0" fontId="142" fillId="6" borderId="11" xfId="0" applyFont="1" applyFill="1" applyBorder="1" applyAlignment="1">
      <alignment horizontal="center"/>
    </xf>
    <xf numFmtId="0" fontId="142" fillId="6" borderId="34" xfId="0" applyFont="1" applyFill="1" applyBorder="1" applyAlignment="1">
      <alignment shrinkToFit="1"/>
    </xf>
    <xf numFmtId="165" fontId="142" fillId="0" borderId="11" xfId="185" applyFont="1" applyBorder="1" applyAlignment="1">
      <alignment wrapText="1"/>
    </xf>
    <xf numFmtId="165" fontId="142" fillId="0" borderId="28" xfId="185" applyFont="1" applyBorder="1" applyAlignment="1">
      <alignment horizontal="center" shrinkToFit="1"/>
    </xf>
    <xf numFmtId="165" fontId="142" fillId="6" borderId="11" xfId="185" applyFont="1" applyFill="1" applyBorder="1" applyAlignment="1" applyProtection="1">
      <alignment horizontal="center" shrinkToFit="1"/>
    </xf>
    <xf numFmtId="165" fontId="142" fillId="6" borderId="15" xfId="185" applyFont="1" applyFill="1" applyBorder="1" applyAlignment="1" applyProtection="1">
      <alignment horizontal="center" shrinkToFit="1"/>
    </xf>
    <xf numFmtId="165" fontId="142" fillId="6" borderId="14" xfId="185" applyFont="1" applyFill="1" applyBorder="1" applyAlignment="1"/>
    <xf numFmtId="0" fontId="142" fillId="6" borderId="14" xfId="0" applyFont="1" applyFill="1" applyBorder="1" applyAlignment="1">
      <alignment horizontal="center"/>
    </xf>
    <xf numFmtId="0" fontId="142" fillId="0" borderId="34" xfId="0" applyFont="1" applyBorder="1" applyAlignment="1">
      <alignment shrinkToFit="1"/>
    </xf>
    <xf numFmtId="0" fontId="139" fillId="6" borderId="11" xfId="0" applyFont="1" applyFill="1" applyBorder="1" applyAlignment="1">
      <alignment horizontal="center"/>
    </xf>
    <xf numFmtId="0" fontId="139" fillId="0" borderId="34" xfId="0" applyFont="1" applyBorder="1" applyAlignment="1">
      <alignment shrinkToFit="1"/>
    </xf>
    <xf numFmtId="165" fontId="139" fillId="6" borderId="11" xfId="185" applyFont="1" applyFill="1" applyBorder="1" applyAlignment="1" applyProtection="1">
      <alignment horizontal="center" shrinkToFit="1"/>
    </xf>
    <xf numFmtId="0" fontId="142" fillId="6" borderId="9" xfId="0" applyFont="1" applyFill="1" applyBorder="1" applyAlignment="1">
      <alignment horizontal="center"/>
    </xf>
    <xf numFmtId="0" fontId="142" fillId="0" borderId="35" xfId="0" applyFont="1" applyBorder="1" applyAlignment="1">
      <alignment shrinkToFit="1"/>
    </xf>
    <xf numFmtId="0" fontId="139" fillId="6" borderId="18" xfId="0" applyFont="1" applyFill="1" applyBorder="1" applyAlignment="1">
      <alignment horizontal="left"/>
    </xf>
    <xf numFmtId="0" fontId="140" fillId="6" borderId="3" xfId="0" applyFont="1" applyFill="1" applyBorder="1" applyAlignment="1">
      <alignment horizontal="center" vertical="center"/>
    </xf>
    <xf numFmtId="0" fontId="184" fillId="0" borderId="0" xfId="0" applyFont="1"/>
    <xf numFmtId="165" fontId="140" fillId="6" borderId="3" xfId="185" applyFont="1" applyFill="1" applyBorder="1" applyAlignment="1" applyProtection="1">
      <alignment horizontal="center" vertical="center" wrapText="1"/>
    </xf>
    <xf numFmtId="0" fontId="184" fillId="0" borderId="0" xfId="0" applyFont="1" applyAlignment="1">
      <alignment vertical="center"/>
    </xf>
    <xf numFmtId="0" fontId="140" fillId="5" borderId="6" xfId="0" applyFont="1" applyFill="1" applyBorder="1"/>
    <xf numFmtId="0" fontId="140" fillId="5" borderId="6" xfId="0" applyFont="1" applyFill="1" applyBorder="1" applyAlignment="1">
      <alignment horizontal="center"/>
    </xf>
    <xf numFmtId="165" fontId="140" fillId="5" borderId="6" xfId="185" applyFont="1" applyFill="1" applyBorder="1" applyAlignment="1" applyProtection="1">
      <alignment horizontal="center"/>
    </xf>
    <xf numFmtId="0" fontId="139" fillId="0" borderId="10" xfId="0" applyFont="1" applyBorder="1" applyAlignment="1">
      <alignment horizontal="center"/>
    </xf>
    <xf numFmtId="0" fontId="139" fillId="0" borderId="10" xfId="0" applyFont="1" applyBorder="1"/>
    <xf numFmtId="165" fontId="142" fillId="0" borderId="10" xfId="185" applyFont="1" applyFill="1" applyBorder="1" applyAlignment="1"/>
    <xf numFmtId="165" fontId="142" fillId="0" borderId="37" xfId="185" applyFont="1" applyFill="1" applyBorder="1" applyAlignment="1"/>
    <xf numFmtId="165" fontId="139" fillId="0" borderId="10" xfId="185" applyFont="1" applyFill="1" applyBorder="1" applyAlignment="1" applyProtection="1">
      <alignment horizontal="center"/>
    </xf>
    <xf numFmtId="165" fontId="142" fillId="0" borderId="28" xfId="185" applyFont="1" applyFill="1" applyBorder="1" applyAlignment="1"/>
    <xf numFmtId="165" fontId="139" fillId="0" borderId="11" xfId="185" applyFont="1" applyFill="1" applyBorder="1" applyAlignment="1" applyProtection="1">
      <alignment horizontal="center"/>
    </xf>
    <xf numFmtId="165" fontId="139" fillId="0" borderId="14" xfId="185" applyFont="1" applyFill="1" applyBorder="1" applyAlignment="1" applyProtection="1">
      <alignment horizontal="center"/>
    </xf>
    <xf numFmtId="0" fontId="142" fillId="0" borderId="18" xfId="0" applyFont="1" applyBorder="1"/>
    <xf numFmtId="0" fontId="139" fillId="0" borderId="18" xfId="0" applyFont="1" applyBorder="1" applyAlignment="1">
      <alignment horizontal="center"/>
    </xf>
    <xf numFmtId="0" fontId="139" fillId="0" borderId="18" xfId="0" applyFont="1" applyBorder="1"/>
    <xf numFmtId="165" fontId="139" fillId="0" borderId="18" xfId="185" applyFont="1" applyFill="1" applyBorder="1" applyAlignment="1"/>
    <xf numFmtId="165" fontId="139" fillId="0" borderId="18" xfId="185" applyFont="1" applyFill="1" applyBorder="1" applyAlignment="1" applyProtection="1">
      <alignment horizontal="center"/>
    </xf>
    <xf numFmtId="0" fontId="186" fillId="0" borderId="0" xfId="0" applyFont="1"/>
    <xf numFmtId="165" fontId="139" fillId="0" borderId="10" xfId="185" applyFont="1" applyFill="1" applyBorder="1" applyAlignment="1"/>
    <xf numFmtId="165" fontId="139" fillId="0" borderId="10" xfId="185" applyFont="1" applyFill="1" applyBorder="1" applyAlignment="1" applyProtection="1"/>
    <xf numFmtId="165" fontId="139" fillId="0" borderId="11" xfId="185" applyFont="1" applyFill="1" applyBorder="1" applyAlignment="1" applyProtection="1"/>
    <xf numFmtId="2" fontId="139" fillId="0" borderId="18" xfId="185" applyNumberFormat="1" applyFont="1" applyFill="1" applyBorder="1" applyAlignment="1"/>
    <xf numFmtId="0" fontId="187" fillId="6" borderId="0" xfId="27" applyFont="1" applyFill="1"/>
    <xf numFmtId="1" fontId="187" fillId="6" borderId="0" xfId="27" applyNumberFormat="1" applyFont="1" applyFill="1"/>
    <xf numFmtId="0" fontId="140" fillId="6" borderId="0" xfId="27" applyFont="1" applyFill="1" applyAlignment="1">
      <alignment horizontal="center" vertical="center"/>
    </xf>
    <xf numFmtId="0" fontId="158" fillId="6" borderId="0" xfId="27" applyFont="1" applyFill="1" applyAlignment="1">
      <alignment horizontal="center"/>
    </xf>
    <xf numFmtId="0" fontId="140" fillId="6" borderId="0" xfId="27" applyFont="1" applyFill="1" applyAlignment="1">
      <alignment horizontal="center"/>
    </xf>
    <xf numFmtId="43" fontId="140" fillId="6" borderId="0" xfId="302" applyFont="1" applyFill="1" applyAlignment="1">
      <alignment horizontal="center"/>
    </xf>
    <xf numFmtId="0" fontId="189" fillId="6" borderId="0" xfId="27" applyFont="1" applyFill="1"/>
    <xf numFmtId="1" fontId="189" fillId="6" borderId="0" xfId="27" applyNumberFormat="1" applyFont="1" applyFill="1"/>
    <xf numFmtId="0" fontId="171" fillId="6" borderId="0" xfId="27" applyFont="1" applyFill="1"/>
    <xf numFmtId="1" fontId="171" fillId="6" borderId="0" xfId="27" applyNumberFormat="1" applyFont="1" applyFill="1"/>
    <xf numFmtId="43" fontId="188" fillId="6" borderId="3" xfId="37" applyFont="1" applyFill="1" applyBorder="1" applyAlignment="1" applyProtection="1">
      <alignment horizontal="center" vertical="center"/>
    </xf>
    <xf numFmtId="43" fontId="188" fillId="6" borderId="3" xfId="302" applyFont="1" applyFill="1" applyBorder="1" applyAlignment="1" applyProtection="1">
      <alignment horizontal="center" vertical="center" wrapText="1"/>
    </xf>
    <xf numFmtId="43" fontId="188" fillId="6" borderId="3" xfId="37" applyFont="1" applyFill="1" applyBorder="1" applyAlignment="1" applyProtection="1">
      <alignment horizontal="center" vertical="center" wrapText="1"/>
    </xf>
    <xf numFmtId="0" fontId="140" fillId="24" borderId="3" xfId="27" applyFont="1" applyFill="1" applyBorder="1" applyAlignment="1">
      <alignment horizontal="center"/>
    </xf>
    <xf numFmtId="0" fontId="140" fillId="24" borderId="3" xfId="27" applyFont="1" applyFill="1" applyBorder="1" applyAlignment="1">
      <alignment wrapText="1"/>
    </xf>
    <xf numFmtId="49" fontId="140" fillId="24" borderId="3" xfId="47" applyNumberFormat="1" applyFont="1" applyFill="1" applyBorder="1" applyAlignment="1">
      <alignment horizontal="center"/>
    </xf>
    <xf numFmtId="43" fontId="140" fillId="24" borderId="3" xfId="37" applyFont="1" applyFill="1" applyBorder="1" applyAlignment="1"/>
    <xf numFmtId="43" fontId="140" fillId="24" borderId="3" xfId="302" applyFont="1" applyFill="1" applyBorder="1" applyAlignment="1">
      <alignment horizontal="center"/>
    </xf>
    <xf numFmtId="0" fontId="185" fillId="6" borderId="0" xfId="27" applyFont="1" applyFill="1"/>
    <xf numFmtId="49" fontId="185" fillId="6" borderId="0" xfId="27" applyNumberFormat="1" applyFont="1" applyFill="1"/>
    <xf numFmtId="0" fontId="185" fillId="6" borderId="0" xfId="27" applyFont="1" applyFill="1" applyAlignment="1">
      <alignment vertical="center"/>
    </xf>
    <xf numFmtId="49" fontId="185" fillId="6" borderId="0" xfId="27" applyNumberFormat="1" applyFont="1" applyFill="1" applyAlignment="1">
      <alignment vertical="center"/>
    </xf>
    <xf numFmtId="0" fontId="139" fillId="6" borderId="11" xfId="27" applyFont="1" applyFill="1" applyBorder="1" applyAlignment="1">
      <alignment horizontal="center" vertical="center"/>
    </xf>
    <xf numFmtId="49" fontId="139" fillId="6" borderId="11" xfId="47" applyNumberFormat="1" applyFont="1" applyFill="1" applyBorder="1" applyAlignment="1">
      <alignment horizontal="center" vertical="center"/>
    </xf>
    <xf numFmtId="43" fontId="139" fillId="6" borderId="11" xfId="37" applyFont="1" applyFill="1" applyBorder="1" applyAlignment="1">
      <alignment vertical="center"/>
    </xf>
    <xf numFmtId="43" fontId="139" fillId="6" borderId="11" xfId="302" applyFont="1" applyFill="1" applyBorder="1" applyAlignment="1">
      <alignment horizontal="center" vertical="center"/>
    </xf>
    <xf numFmtId="43" fontId="139" fillId="6" borderId="11" xfId="37" applyFont="1" applyFill="1" applyBorder="1" applyAlignment="1">
      <alignment horizontal="center" vertical="center"/>
    </xf>
    <xf numFmtId="0" fontId="139" fillId="6" borderId="18" xfId="27" applyFont="1" applyFill="1" applyBorder="1" applyAlignment="1">
      <alignment horizontal="center"/>
    </xf>
    <xf numFmtId="0" fontId="139" fillId="6" borderId="18" xfId="27" quotePrefix="1" applyFont="1" applyFill="1" applyBorder="1" applyAlignment="1">
      <alignment wrapText="1"/>
    </xf>
    <xf numFmtId="49" fontId="139" fillId="0" borderId="18" xfId="47" applyNumberFormat="1" applyFont="1" applyBorder="1" applyAlignment="1">
      <alignment horizontal="center"/>
    </xf>
    <xf numFmtId="43" fontId="139" fillId="6" borderId="18" xfId="37" applyFont="1" applyFill="1" applyBorder="1" applyAlignment="1"/>
    <xf numFmtId="43" fontId="139" fillId="6" borderId="18" xfId="37" applyFont="1" applyFill="1" applyBorder="1" applyAlignment="1">
      <alignment horizontal="center"/>
    </xf>
    <xf numFmtId="43" fontId="139" fillId="6" borderId="18" xfId="302" applyFont="1" applyFill="1" applyBorder="1" applyAlignment="1">
      <alignment horizontal="center"/>
    </xf>
    <xf numFmtId="0" fontId="184" fillId="6" borderId="0" xfId="27" applyFont="1" applyFill="1"/>
    <xf numFmtId="49" fontId="184" fillId="6" borderId="0" xfId="27" applyNumberFormat="1" applyFont="1" applyFill="1"/>
    <xf numFmtId="0" fontId="139" fillId="6" borderId="0" xfId="27" applyFont="1" applyFill="1" applyAlignment="1">
      <alignment horizontal="center" vertical="center"/>
    </xf>
    <xf numFmtId="0" fontId="158" fillId="6" borderId="0" xfId="27" applyFont="1" applyFill="1"/>
    <xf numFmtId="43" fontId="139" fillId="6" borderId="0" xfId="47" applyFont="1" applyFill="1" applyBorder="1" applyAlignment="1">
      <alignment horizontal="center"/>
    </xf>
    <xf numFmtId="43" fontId="139" fillId="6" borderId="0" xfId="37" applyFont="1" applyFill="1" applyBorder="1"/>
    <xf numFmtId="43" fontId="139" fillId="6" borderId="0" xfId="302" applyFont="1" applyFill="1" applyBorder="1" applyAlignment="1">
      <alignment horizontal="center" wrapText="1"/>
    </xf>
    <xf numFmtId="43" fontId="139" fillId="6" borderId="0" xfId="37" applyFont="1" applyFill="1" applyBorder="1" applyAlignment="1">
      <alignment horizontal="center"/>
    </xf>
    <xf numFmtId="43" fontId="139" fillId="6" borderId="0" xfId="302" applyFont="1" applyFill="1" applyBorder="1" applyAlignment="1">
      <alignment horizontal="center"/>
    </xf>
    <xf numFmtId="0" fontId="139" fillId="6" borderId="0" xfId="27" applyFont="1" applyFill="1" applyAlignment="1">
      <alignment horizontal="center"/>
    </xf>
    <xf numFmtId="0" fontId="190" fillId="6" borderId="0" xfId="27" applyFont="1" applyFill="1"/>
    <xf numFmtId="1" fontId="190" fillId="6" borderId="0" xfId="27" applyNumberFormat="1" applyFont="1" applyFill="1"/>
    <xf numFmtId="0" fontId="0" fillId="6" borderId="0" xfId="0" applyFill="1"/>
    <xf numFmtId="0" fontId="169" fillId="0" borderId="0" xfId="15" applyFont="1" applyAlignment="1">
      <alignment horizontal="left" vertical="center"/>
    </xf>
    <xf numFmtId="0" fontId="169" fillId="0" borderId="0" xfId="15" applyFont="1" applyAlignment="1">
      <alignment vertical="center" wrapText="1"/>
    </xf>
    <xf numFmtId="0" fontId="103" fillId="0" borderId="3" xfId="0" applyFont="1" applyBorder="1" applyAlignment="1">
      <alignment horizontal="left" vertical="center"/>
    </xf>
    <xf numFmtId="0" fontId="103" fillId="0" borderId="3" xfId="0" applyFont="1" applyBorder="1" applyAlignment="1">
      <alignment vertical="center"/>
    </xf>
    <xf numFmtId="43" fontId="107" fillId="6" borderId="11" xfId="55" applyFont="1" applyFill="1" applyBorder="1" applyAlignment="1">
      <alignment horizontal="center"/>
    </xf>
    <xf numFmtId="0" fontId="103" fillId="0" borderId="3" xfId="321" applyFont="1" applyBorder="1" applyAlignment="1">
      <alignment horizontal="center"/>
    </xf>
    <xf numFmtId="0" fontId="103" fillId="0" borderId="3" xfId="15" applyFont="1" applyBorder="1" applyAlignment="1">
      <alignment horizontal="center"/>
    </xf>
    <xf numFmtId="0" fontId="126" fillId="0" borderId="3" xfId="10" applyFont="1" applyBorder="1" applyAlignment="1">
      <alignment horizontal="left" vertical="top"/>
    </xf>
    <xf numFmtId="0" fontId="126" fillId="0" borderId="3" xfId="10" applyFont="1" applyBorder="1" applyAlignment="1">
      <alignment horizontal="center" vertical="center"/>
    </xf>
    <xf numFmtId="43" fontId="103" fillId="0" borderId="3" xfId="37" applyFont="1" applyFill="1" applyBorder="1"/>
    <xf numFmtId="165" fontId="126" fillId="0" borderId="3" xfId="3" applyFont="1" applyBorder="1" applyAlignment="1">
      <alignment horizontal="center"/>
    </xf>
    <xf numFmtId="43" fontId="126" fillId="0" borderId="3" xfId="37" applyFont="1" applyFill="1" applyBorder="1" applyAlignment="1">
      <alignment horizontal="right"/>
    </xf>
    <xf numFmtId="43" fontId="126" fillId="0" borderId="3" xfId="37" applyFont="1" applyFill="1" applyBorder="1"/>
    <xf numFmtId="165" fontId="184" fillId="6" borderId="0" xfId="185" applyFont="1" applyFill="1" applyBorder="1" applyAlignment="1"/>
    <xf numFmtId="165" fontId="187" fillId="6" borderId="0" xfId="185" applyFont="1" applyFill="1" applyBorder="1" applyAlignment="1" applyProtection="1"/>
    <xf numFmtId="165" fontId="187" fillId="6" borderId="0" xfId="185" applyFont="1" applyFill="1" applyBorder="1" applyProtection="1"/>
    <xf numFmtId="165" fontId="189" fillId="6" borderId="0" xfId="185" applyFont="1" applyFill="1" applyBorder="1" applyProtection="1"/>
    <xf numFmtId="165" fontId="171" fillId="6" borderId="0" xfId="185" applyFont="1" applyFill="1" applyBorder="1" applyProtection="1"/>
    <xf numFmtId="165" fontId="185" fillId="6" borderId="0" xfId="185" applyFont="1" applyFill="1" applyBorder="1" applyAlignment="1"/>
    <xf numFmtId="165" fontId="185" fillId="6" borderId="0" xfId="185" applyFont="1" applyFill="1" applyBorder="1" applyAlignment="1">
      <alignment vertical="center"/>
    </xf>
    <xf numFmtId="165" fontId="190" fillId="6" borderId="0" xfId="185" applyFont="1" applyFill="1" applyBorder="1"/>
    <xf numFmtId="0" fontId="173" fillId="6" borderId="0" xfId="0" applyFont="1" applyFill="1" applyAlignment="1">
      <alignment vertical="center"/>
    </xf>
    <xf numFmtId="0" fontId="144" fillId="6" borderId="11" xfId="0" applyFont="1" applyFill="1" applyBorder="1" applyAlignment="1">
      <alignment vertical="center"/>
    </xf>
    <xf numFmtId="165" fontId="144" fillId="6" borderId="11" xfId="185" applyFont="1" applyFill="1" applyBorder="1" applyAlignment="1">
      <alignment vertical="center"/>
    </xf>
    <xf numFmtId="165" fontId="144" fillId="6" borderId="11" xfId="185" applyFont="1" applyFill="1" applyBorder="1" applyAlignment="1">
      <alignment horizontal="center" vertical="center" shrinkToFit="1"/>
    </xf>
    <xf numFmtId="165" fontId="144" fillId="6" borderId="11" xfId="185" applyFont="1" applyFill="1" applyBorder="1" applyAlignment="1">
      <alignment horizontal="center" vertical="center"/>
    </xf>
    <xf numFmtId="166" fontId="144" fillId="6" borderId="11" xfId="0" applyNumberFormat="1" applyFont="1" applyFill="1" applyBorder="1" applyAlignment="1">
      <alignment horizontal="center" vertical="center"/>
    </xf>
    <xf numFmtId="0" fontId="144" fillId="6" borderId="11" xfId="0" applyFont="1" applyFill="1" applyBorder="1" applyAlignment="1">
      <alignment horizontal="center" vertical="center"/>
    </xf>
    <xf numFmtId="0" fontId="149" fillId="6" borderId="0" xfId="0" applyFont="1" applyFill="1" applyAlignment="1">
      <alignment vertical="center"/>
    </xf>
    <xf numFmtId="0" fontId="144" fillId="6" borderId="22" xfId="0" applyFont="1" applyFill="1" applyBorder="1" applyAlignment="1">
      <alignment horizontal="center" vertical="center"/>
    </xf>
    <xf numFmtId="49" fontId="144" fillId="6" borderId="22" xfId="0" applyNumberFormat="1" applyFont="1" applyFill="1" applyBorder="1" applyAlignment="1">
      <alignment vertical="center" wrapText="1"/>
    </xf>
    <xf numFmtId="165" fontId="144" fillId="6" borderId="22" xfId="185" applyFont="1" applyFill="1" applyBorder="1" applyAlignment="1">
      <alignment horizontal="center" vertical="center"/>
    </xf>
    <xf numFmtId="165" fontId="144" fillId="6" borderId="40" xfId="185" applyFont="1" applyFill="1" applyBorder="1" applyAlignment="1">
      <alignment horizontal="center" vertical="center" shrinkToFit="1"/>
    </xf>
    <xf numFmtId="165" fontId="144" fillId="6" borderId="22" xfId="185" applyFont="1" applyFill="1" applyBorder="1" applyAlignment="1">
      <alignment horizontal="center" vertical="center" shrinkToFit="1"/>
    </xf>
    <xf numFmtId="166" fontId="144" fillId="6" borderId="22" xfId="0" applyNumberFormat="1" applyFont="1" applyFill="1" applyBorder="1" applyAlignment="1">
      <alignment horizontal="center" vertical="center"/>
    </xf>
    <xf numFmtId="49" fontId="144" fillId="6" borderId="11" xfId="0" applyNumberFormat="1" applyFont="1" applyFill="1" applyBorder="1" applyAlignment="1">
      <alignment vertical="center" wrapText="1"/>
    </xf>
    <xf numFmtId="165" fontId="144" fillId="6" borderId="29" xfId="185" applyFont="1" applyFill="1" applyBorder="1" applyAlignment="1">
      <alignment horizontal="center" vertical="center" shrinkToFit="1"/>
    </xf>
    <xf numFmtId="0" fontId="149" fillId="6" borderId="0" xfId="0" applyFont="1" applyFill="1"/>
    <xf numFmtId="49" fontId="144" fillId="6" borderId="11" xfId="0" applyNumberFormat="1" applyFont="1" applyFill="1" applyBorder="1" applyAlignment="1">
      <alignment horizontal="left" vertical="center" wrapText="1"/>
    </xf>
    <xf numFmtId="49" fontId="144" fillId="6" borderId="11" xfId="110" applyNumberFormat="1" applyFont="1" applyFill="1" applyBorder="1" applyAlignment="1">
      <alignment vertical="center" wrapText="1"/>
    </xf>
    <xf numFmtId="49" fontId="144" fillId="6" borderId="11" xfId="0" applyNumberFormat="1" applyFont="1" applyFill="1" applyBorder="1" applyAlignment="1">
      <alignment vertical="center"/>
    </xf>
    <xf numFmtId="0" fontId="144" fillId="6" borderId="18" xfId="0" applyFont="1" applyFill="1" applyBorder="1" applyAlignment="1">
      <alignment horizontal="center" vertical="center"/>
    </xf>
    <xf numFmtId="165" fontId="144" fillId="6" borderId="18" xfId="185" applyFont="1" applyFill="1" applyBorder="1" applyAlignment="1">
      <alignment horizontal="center" vertical="center"/>
    </xf>
    <xf numFmtId="165" fontId="144" fillId="6" borderId="18" xfId="185" applyFont="1" applyFill="1" applyBorder="1" applyAlignment="1">
      <alignment horizontal="center" vertical="center" shrinkToFit="1"/>
    </xf>
    <xf numFmtId="166" fontId="144" fillId="6" borderId="18" xfId="0" applyNumberFormat="1" applyFont="1" applyFill="1" applyBorder="1" applyAlignment="1">
      <alignment horizontal="center" vertical="center"/>
    </xf>
    <xf numFmtId="0" fontId="144" fillId="6" borderId="11" xfId="0" applyFont="1" applyFill="1" applyBorder="1" applyAlignment="1">
      <alignment vertical="center" wrapText="1"/>
    </xf>
    <xf numFmtId="49" fontId="144" fillId="6" borderId="11" xfId="0" applyNumberFormat="1" applyFont="1" applyFill="1" applyBorder="1" applyAlignment="1">
      <alignment horizontal="left" vertical="center"/>
    </xf>
    <xf numFmtId="49" fontId="144" fillId="6" borderId="18" xfId="110" applyNumberFormat="1" applyFont="1" applyFill="1" applyBorder="1" applyAlignment="1">
      <alignment vertical="center" wrapText="1"/>
    </xf>
    <xf numFmtId="0" fontId="158" fillId="0" borderId="0" xfId="0" applyFont="1" applyAlignment="1">
      <alignment horizontal="center" vertical="center"/>
    </xf>
    <xf numFmtId="0" fontId="158" fillId="0" borderId="0" xfId="0" applyFont="1" applyAlignment="1">
      <alignment horizontal="left" vertical="center" indent="5"/>
    </xf>
    <xf numFmtId="0" fontId="158" fillId="0" borderId="0" xfId="0" applyFont="1" applyAlignment="1">
      <alignment horizontal="left" indent="3"/>
    </xf>
    <xf numFmtId="0" fontId="102" fillId="9" borderId="6" xfId="37" applyNumberFormat="1" applyFont="1" applyFill="1" applyBorder="1" applyAlignment="1">
      <alignment horizontal="center"/>
    </xf>
    <xf numFmtId="43" fontId="107" fillId="6" borderId="14" xfId="55" applyFont="1" applyFill="1" applyBorder="1" applyAlignment="1">
      <alignment horizontal="center"/>
    </xf>
    <xf numFmtId="0" fontId="101" fillId="6" borderId="0" xfId="27" applyFont="1" applyFill="1"/>
    <xf numFmtId="0" fontId="101" fillId="6" borderId="0" xfId="27" applyFont="1" applyFill="1" applyAlignment="1">
      <alignment horizontal="left"/>
    </xf>
    <xf numFmtId="0" fontId="137" fillId="6" borderId="0" xfId="27" applyFont="1" applyFill="1"/>
    <xf numFmtId="0" fontId="191" fillId="6" borderId="0" xfId="27" applyFont="1" applyFill="1"/>
    <xf numFmtId="0" fontId="192" fillId="6" borderId="0" xfId="27" applyFont="1" applyFill="1"/>
    <xf numFmtId="0" fontId="193" fillId="6" borderId="0" xfId="27" applyFont="1" applyFill="1"/>
    <xf numFmtId="0" fontId="194" fillId="6" borderId="0" xfId="27" applyFont="1" applyFill="1"/>
    <xf numFmtId="0" fontId="195" fillId="6" borderId="0" xfId="27" applyFont="1" applyFill="1"/>
    <xf numFmtId="0" fontId="102" fillId="24" borderId="45" xfId="27" applyFont="1" applyFill="1" applyBorder="1" applyAlignment="1">
      <alignment vertical="center" wrapText="1"/>
    </xf>
    <xf numFmtId="0" fontId="102" fillId="24" borderId="45" xfId="27" applyFont="1" applyFill="1" applyBorder="1" applyAlignment="1">
      <alignment vertical="center"/>
    </xf>
    <xf numFmtId="0" fontId="102" fillId="24" borderId="45" xfId="27" applyFont="1" applyFill="1" applyBorder="1" applyAlignment="1">
      <alignment horizontal="center"/>
    </xf>
    <xf numFmtId="0" fontId="119" fillId="6" borderId="0" xfId="27" applyFont="1" applyFill="1"/>
    <xf numFmtId="0" fontId="123" fillId="6" borderId="0" xfId="27" applyFont="1" applyFill="1" applyAlignment="1">
      <alignment vertical="top"/>
    </xf>
    <xf numFmtId="0" fontId="101" fillId="6" borderId="34" xfId="27" applyFont="1" applyFill="1" applyBorder="1" applyAlignment="1">
      <alignment horizontal="center" vertical="top"/>
    </xf>
    <xf numFmtId="0" fontId="101" fillId="6" borderId="11" xfId="27" applyFont="1" applyFill="1" applyBorder="1" applyAlignment="1">
      <alignment horizontal="center" vertical="top"/>
    </xf>
    <xf numFmtId="0" fontId="137" fillId="6" borderId="0" xfId="27" applyFont="1" applyFill="1" applyAlignment="1">
      <alignment vertical="top"/>
    </xf>
    <xf numFmtId="15" fontId="101" fillId="6" borderId="11" xfId="27" applyNumberFormat="1" applyFont="1" applyFill="1" applyBorder="1" applyAlignment="1">
      <alignment horizontal="center" vertical="top"/>
    </xf>
    <xf numFmtId="0" fontId="101" fillId="6" borderId="11" xfId="27" applyFont="1" applyFill="1" applyBorder="1" applyAlignment="1">
      <alignment vertical="top" wrapText="1"/>
    </xf>
    <xf numFmtId="0" fontId="101" fillId="6" borderId="47" xfId="27" applyFont="1" applyFill="1" applyBorder="1" applyAlignment="1">
      <alignment horizontal="center"/>
    </xf>
    <xf numFmtId="15" fontId="101" fillId="6" borderId="18" xfId="27" applyNumberFormat="1" applyFont="1" applyFill="1" applyBorder="1" applyAlignment="1">
      <alignment horizontal="center"/>
    </xf>
    <xf numFmtId="0" fontId="101" fillId="6" borderId="18" xfId="27" applyFont="1" applyFill="1" applyBorder="1"/>
    <xf numFmtId="0" fontId="101" fillId="6" borderId="18" xfId="27" applyFont="1" applyFill="1" applyBorder="1" applyAlignment="1">
      <alignment horizontal="center"/>
    </xf>
    <xf numFmtId="0" fontId="123" fillId="6" borderId="0" xfId="27" applyFont="1" applyFill="1"/>
    <xf numFmtId="0" fontId="100" fillId="0" borderId="13" xfId="15" applyFont="1" applyBorder="1"/>
    <xf numFmtId="0" fontId="101" fillId="0" borderId="13" xfId="183" applyFont="1" applyBorder="1" applyAlignment="1">
      <alignment horizontal="center"/>
    </xf>
    <xf numFmtId="0" fontId="101" fillId="0" borderId="13" xfId="183" applyFont="1" applyBorder="1"/>
    <xf numFmtId="165" fontId="101" fillId="0" borderId="13" xfId="185" applyFont="1" applyFill="1" applyBorder="1" applyAlignment="1"/>
    <xf numFmtId="165" fontId="101" fillId="0" borderId="38" xfId="185" applyFont="1" applyFill="1" applyBorder="1" applyAlignment="1"/>
    <xf numFmtId="0" fontId="101" fillId="0" borderId="3" xfId="183" applyFont="1" applyBorder="1" applyAlignment="1">
      <alignment horizontal="center"/>
    </xf>
    <xf numFmtId="0" fontId="101" fillId="0" borderId="3" xfId="183" applyFont="1" applyBorder="1"/>
    <xf numFmtId="165" fontId="101" fillId="0" borderId="3" xfId="185" applyFont="1" applyFill="1" applyBorder="1" applyAlignment="1"/>
    <xf numFmtId="165" fontId="101" fillId="0" borderId="11" xfId="185" applyFont="1" applyFill="1" applyBorder="1" applyAlignment="1"/>
    <xf numFmtId="0" fontId="101" fillId="0" borderId="3" xfId="183" applyFont="1" applyBorder="1" applyAlignment="1">
      <alignment horizontal="left"/>
    </xf>
    <xf numFmtId="0" fontId="121" fillId="0" borderId="3" xfId="33" applyFont="1" applyBorder="1"/>
    <xf numFmtId="165" fontId="121" fillId="0" borderId="3" xfId="3" applyFont="1" applyBorder="1"/>
    <xf numFmtId="0" fontId="121" fillId="0" borderId="3" xfId="33" applyFont="1" applyBorder="1" applyAlignment="1">
      <alignment horizontal="center"/>
    </xf>
    <xf numFmtId="0" fontId="103" fillId="6" borderId="3" xfId="0" applyFont="1" applyFill="1" applyBorder="1" applyAlignment="1">
      <alignment vertical="center"/>
    </xf>
    <xf numFmtId="43" fontId="103" fillId="6" borderId="3" xfId="55" applyFont="1" applyFill="1" applyBorder="1" applyAlignment="1">
      <alignment vertical="center" wrapText="1"/>
    </xf>
    <xf numFmtId="43" fontId="103" fillId="0" borderId="3" xfId="55" applyFont="1" applyFill="1" applyBorder="1" applyAlignment="1">
      <alignment vertical="center" wrapText="1"/>
    </xf>
    <xf numFmtId="0" fontId="103" fillId="6" borderId="0" xfId="0" applyFont="1" applyFill="1" applyAlignment="1">
      <alignment vertical="center" wrapText="1"/>
    </xf>
    <xf numFmtId="43" fontId="102" fillId="0" borderId="8" xfId="55" applyFont="1" applyFill="1" applyBorder="1" applyAlignment="1">
      <alignment horizontal="center" vertical="center"/>
    </xf>
    <xf numFmtId="43" fontId="102" fillId="0" borderId="8" xfId="55" applyFont="1" applyBorder="1" applyAlignment="1">
      <alignment horizontal="center" vertical="center" wrapText="1"/>
    </xf>
    <xf numFmtId="43" fontId="102" fillId="9" borderId="6" xfId="55" applyFont="1" applyFill="1" applyBorder="1" applyAlignment="1">
      <alignment horizontal="center"/>
    </xf>
    <xf numFmtId="43" fontId="108" fillId="6" borderId="18" xfId="55" applyFont="1" applyFill="1" applyBorder="1" applyAlignment="1">
      <alignment horizontal="center"/>
    </xf>
    <xf numFmtId="43" fontId="101" fillId="0" borderId="27" xfId="55" applyFont="1" applyFill="1" applyBorder="1" applyAlignment="1">
      <alignment horizontal="center"/>
    </xf>
    <xf numFmtId="43" fontId="101" fillId="0" borderId="0" xfId="55" applyFont="1" applyFill="1" applyAlignment="1">
      <alignment horizontal="center"/>
    </xf>
    <xf numFmtId="43" fontId="101" fillId="0" borderId="0" xfId="55" applyFont="1" applyAlignment="1">
      <alignment horizontal="center"/>
    </xf>
    <xf numFmtId="0" fontId="139" fillId="6" borderId="10" xfId="10" applyFont="1" applyFill="1" applyBorder="1" applyAlignment="1">
      <alignment horizontal="center" vertical="center"/>
    </xf>
    <xf numFmtId="0" fontId="155" fillId="6" borderId="0" xfId="10" applyFont="1" applyFill="1"/>
    <xf numFmtId="43" fontId="107" fillId="6" borderId="10" xfId="37" applyFont="1" applyFill="1" applyBorder="1" applyAlignment="1">
      <alignment horizontal="center"/>
    </xf>
    <xf numFmtId="43" fontId="107" fillId="6" borderId="10" xfId="10" applyNumberFormat="1" applyFont="1" applyFill="1" applyBorder="1" applyAlignment="1">
      <alignment horizontal="center"/>
    </xf>
    <xf numFmtId="0" fontId="139" fillId="6" borderId="11" xfId="10" applyFont="1" applyFill="1" applyBorder="1" applyAlignment="1">
      <alignment horizontal="center" vertical="center"/>
    </xf>
    <xf numFmtId="0" fontId="142" fillId="6" borderId="11" xfId="10" applyFont="1" applyFill="1" applyBorder="1" applyAlignment="1">
      <alignment horizontal="left" vertical="center"/>
    </xf>
    <xf numFmtId="0" fontId="139" fillId="6" borderId="11" xfId="37" applyNumberFormat="1" applyFont="1" applyFill="1" applyBorder="1" applyAlignment="1">
      <alignment horizontal="center" vertical="center"/>
    </xf>
    <xf numFmtId="43" fontId="139" fillId="6" borderId="11" xfId="37" applyFont="1" applyFill="1" applyBorder="1" applyAlignment="1">
      <alignment horizontal="center"/>
    </xf>
    <xf numFmtId="0" fontId="104" fillId="0" borderId="0" xfId="0" applyFont="1" applyAlignment="1">
      <alignment vertical="center"/>
    </xf>
    <xf numFmtId="49" fontId="196" fillId="0" borderId="0" xfId="185" applyNumberFormat="1" applyFont="1" applyFill="1" applyBorder="1"/>
    <xf numFmtId="165" fontId="104" fillId="0" borderId="0" xfId="0" applyNumberFormat="1" applyFont="1" applyAlignment="1">
      <alignment vertical="center"/>
    </xf>
    <xf numFmtId="49" fontId="74" fillId="0" borderId="0" xfId="185" applyNumberFormat="1" applyFont="1" applyFill="1" applyBorder="1"/>
    <xf numFmtId="0" fontId="104" fillId="0" borderId="0" xfId="0" applyFont="1" applyAlignment="1">
      <alignment horizontal="center" vertical="center"/>
    </xf>
    <xf numFmtId="49" fontId="74" fillId="0" borderId="0" xfId="185" applyNumberFormat="1" applyFont="1" applyFill="1" applyBorder="1" applyAlignment="1">
      <alignment horizontal="center" vertical="center"/>
    </xf>
    <xf numFmtId="165" fontId="104" fillId="0" borderId="0" xfId="0" applyNumberFormat="1" applyFont="1" applyAlignment="1">
      <alignment horizontal="left" vertical="center"/>
    </xf>
    <xf numFmtId="49" fontId="74" fillId="0" borderId="0" xfId="185" applyNumberFormat="1" applyFont="1" applyFill="1" applyBorder="1" applyAlignment="1">
      <alignment horizontal="center"/>
    </xf>
    <xf numFmtId="49" fontId="164" fillId="0" borderId="0" xfId="185" applyNumberFormat="1" applyFont="1" applyFill="1" applyBorder="1" applyAlignment="1">
      <alignment vertical="center"/>
    </xf>
    <xf numFmtId="49" fontId="75" fillId="0" borderId="0" xfId="185" applyNumberFormat="1" applyFont="1" applyFill="1" applyBorder="1" applyAlignment="1">
      <alignment vertical="center"/>
    </xf>
    <xf numFmtId="49" fontId="72" fillId="0" borderId="0" xfId="185" applyNumberFormat="1" applyFont="1" applyFill="1" applyBorder="1" applyAlignment="1">
      <alignment vertical="top"/>
    </xf>
    <xf numFmtId="49" fontId="72" fillId="0" borderId="0" xfId="185" applyNumberFormat="1" applyFont="1" applyFill="1" applyBorder="1" applyAlignment="1">
      <alignment vertical="center"/>
    </xf>
    <xf numFmtId="49" fontId="72" fillId="0" borderId="0" xfId="185" applyNumberFormat="1" applyFont="1" applyFill="1" applyBorder="1"/>
    <xf numFmtId="165" fontId="72" fillId="0" borderId="0" xfId="185" applyFont="1" applyFill="1" applyBorder="1"/>
    <xf numFmtId="0" fontId="139" fillId="0" borderId="11" xfId="0" applyFont="1" applyBorder="1" applyAlignment="1">
      <alignment horizontal="left"/>
    </xf>
    <xf numFmtId="0" fontId="197" fillId="0" borderId="0" xfId="10" applyFont="1" applyAlignment="1">
      <alignment vertical="center"/>
    </xf>
    <xf numFmtId="43" fontId="84" fillId="0" borderId="0" xfId="55" applyFont="1" applyAlignment="1">
      <alignment vertical="center"/>
    </xf>
    <xf numFmtId="43" fontId="84" fillId="0" borderId="0" xfId="37" applyFont="1" applyAlignment="1">
      <alignment vertical="center"/>
    </xf>
    <xf numFmtId="0" fontId="84" fillId="0" borderId="0" xfId="10" applyFont="1" applyAlignment="1">
      <alignment vertical="center"/>
    </xf>
    <xf numFmtId="43" fontId="197" fillId="0" borderId="0" xfId="55" applyFont="1" applyAlignment="1">
      <alignment vertical="center"/>
    </xf>
    <xf numFmtId="43" fontId="198" fillId="0" borderId="0" xfId="55" applyFont="1"/>
    <xf numFmtId="43" fontId="197" fillId="0" borderId="0" xfId="10" applyNumberFormat="1" applyFont="1"/>
    <xf numFmtId="165" fontId="197" fillId="0" borderId="0" xfId="10" applyNumberFormat="1" applyFont="1"/>
    <xf numFmtId="43" fontId="197" fillId="0" borderId="0" xfId="55" applyFont="1"/>
    <xf numFmtId="0" fontId="197" fillId="0" borderId="0" xfId="10" applyFont="1"/>
    <xf numFmtId="43" fontId="84" fillId="6" borderId="0" xfId="10" applyNumberFormat="1" applyFont="1" applyFill="1"/>
    <xf numFmtId="165" fontId="84" fillId="6" borderId="0" xfId="10" applyNumberFormat="1" applyFont="1" applyFill="1"/>
    <xf numFmtId="43" fontId="84" fillId="6" borderId="0" xfId="55" applyFont="1" applyFill="1"/>
    <xf numFmtId="0" fontId="84" fillId="6" borderId="0" xfId="10" applyFont="1" applyFill="1"/>
    <xf numFmtId="43" fontId="198" fillId="6" borderId="0" xfId="55" applyFont="1" applyFill="1"/>
    <xf numFmtId="43" fontId="84" fillId="6" borderId="0" xfId="55" applyFont="1" applyFill="1" applyAlignment="1"/>
    <xf numFmtId="43" fontId="198" fillId="6" borderId="0" xfId="55" applyFont="1" applyFill="1" applyAlignment="1"/>
    <xf numFmtId="43" fontId="199" fillId="6" borderId="0" xfId="55" applyFont="1" applyFill="1" applyAlignment="1"/>
    <xf numFmtId="0" fontId="200" fillId="6" borderId="0" xfId="10" applyFont="1" applyFill="1"/>
    <xf numFmtId="43" fontId="200" fillId="6" borderId="0" xfId="55" applyFont="1" applyFill="1"/>
    <xf numFmtId="0" fontId="200" fillId="0" borderId="0" xfId="10" applyFont="1"/>
    <xf numFmtId="43" fontId="200" fillId="0" borderId="0" xfId="55" applyFont="1" applyFill="1"/>
    <xf numFmtId="43" fontId="200" fillId="0" borderId="0" xfId="55" applyFont="1"/>
    <xf numFmtId="43" fontId="199" fillId="0" borderId="0" xfId="55" applyFont="1"/>
    <xf numFmtId="43" fontId="199" fillId="0" borderId="0" xfId="55" applyFont="1" applyAlignment="1">
      <alignment vertical="center"/>
    </xf>
    <xf numFmtId="0" fontId="171" fillId="0" borderId="0" xfId="185" applyNumberFormat="1" applyFont="1" applyFill="1" applyBorder="1"/>
    <xf numFmtId="43" fontId="171" fillId="0" borderId="0" xfId="185" applyNumberFormat="1" applyFont="1" applyFill="1" applyBorder="1"/>
    <xf numFmtId="0" fontId="173" fillId="0" borderId="0" xfId="185" applyNumberFormat="1" applyFont="1" applyFill="1" applyBorder="1"/>
    <xf numFmtId="0" fontId="173" fillId="0" borderId="0" xfId="185" applyNumberFormat="1" applyFont="1" applyFill="1" applyBorder="1" applyAlignment="1">
      <alignment horizontal="center" vertical="center"/>
    </xf>
    <xf numFmtId="0" fontId="149" fillId="6" borderId="0" xfId="185" applyNumberFormat="1" applyFont="1" applyFill="1" applyBorder="1" applyAlignment="1">
      <alignment vertical="center"/>
    </xf>
    <xf numFmtId="0" fontId="173" fillId="0" borderId="0" xfId="185" applyNumberFormat="1" applyFont="1" applyFill="1" applyBorder="1" applyAlignment="1">
      <alignment vertical="center"/>
    </xf>
    <xf numFmtId="0" fontId="149" fillId="0" borderId="0" xfId="185" applyNumberFormat="1" applyFont="1" applyFill="1" applyBorder="1" applyAlignment="1">
      <alignment vertical="center"/>
    </xf>
    <xf numFmtId="0" fontId="173" fillId="6" borderId="0" xfId="185" applyNumberFormat="1" applyFont="1" applyFill="1" applyBorder="1" applyAlignment="1">
      <alignment vertical="center"/>
    </xf>
    <xf numFmtId="0" fontId="174" fillId="0" borderId="0" xfId="185" applyNumberFormat="1" applyFont="1" applyFill="1" applyBorder="1" applyAlignment="1">
      <alignment vertical="center"/>
    </xf>
    <xf numFmtId="0" fontId="144" fillId="0" borderId="0" xfId="185" applyNumberFormat="1" applyFont="1" applyFill="1" applyBorder="1" applyAlignment="1">
      <alignment vertical="center"/>
    </xf>
    <xf numFmtId="0" fontId="149" fillId="0" borderId="0" xfId="185" applyNumberFormat="1" applyFont="1" applyFill="1" applyBorder="1"/>
    <xf numFmtId="0" fontId="155" fillId="0" borderId="0" xfId="185" applyNumberFormat="1" applyFont="1" applyFill="1" applyBorder="1"/>
    <xf numFmtId="0" fontId="187" fillId="0" borderId="0" xfId="0" applyFont="1"/>
    <xf numFmtId="0" fontId="142" fillId="0" borderId="11" xfId="0" applyFont="1" applyBorder="1" applyAlignment="1">
      <alignment horizontal="center"/>
    </xf>
    <xf numFmtId="0" fontId="142" fillId="0" borderId="11" xfId="0" applyFont="1" applyBorder="1"/>
    <xf numFmtId="0" fontId="142" fillId="6" borderId="10" xfId="10" applyFont="1" applyFill="1" applyBorder="1" applyAlignment="1">
      <alignment horizontal="left" vertical="center"/>
    </xf>
    <xf numFmtId="0" fontId="139" fillId="6" borderId="10" xfId="37" applyNumberFormat="1" applyFont="1" applyFill="1" applyBorder="1" applyAlignment="1">
      <alignment horizontal="center"/>
    </xf>
    <xf numFmtId="43" fontId="139" fillId="6" borderId="10" xfId="37" applyFont="1" applyFill="1" applyBorder="1" applyAlignment="1">
      <alignment horizontal="center"/>
    </xf>
    <xf numFmtId="43" fontId="187" fillId="6" borderId="0" xfId="55" applyFont="1" applyFill="1"/>
    <xf numFmtId="0" fontId="139" fillId="6" borderId="10" xfId="37" applyNumberFormat="1" applyFont="1" applyFill="1" applyBorder="1" applyAlignment="1">
      <alignment horizontal="center" vertical="center"/>
    </xf>
    <xf numFmtId="0" fontId="139" fillId="6" borderId="11" xfId="27" applyFont="1" applyFill="1" applyBorder="1" applyAlignment="1">
      <alignment vertical="center"/>
    </xf>
    <xf numFmtId="0" fontId="201" fillId="0" borderId="0" xfId="10" applyFont="1" applyAlignment="1">
      <alignment vertical="center"/>
    </xf>
    <xf numFmtId="43" fontId="202" fillId="0" borderId="0" xfId="55" applyFont="1"/>
    <xf numFmtId="0" fontId="202" fillId="0" borderId="0" xfId="110" applyFont="1"/>
    <xf numFmtId="0" fontId="203" fillId="0" borderId="0" xfId="110" applyFont="1"/>
    <xf numFmtId="165" fontId="205" fillId="0" borderId="3" xfId="317" applyFont="1" applyFill="1" applyBorder="1" applyAlignment="1">
      <alignment horizontal="center" vertical="center" wrapText="1"/>
    </xf>
    <xf numFmtId="43" fontId="204" fillId="0" borderId="20" xfId="55" applyFont="1" applyFill="1" applyBorder="1" applyAlignment="1">
      <alignment horizontal="center" vertical="center"/>
    </xf>
    <xf numFmtId="0" fontId="152" fillId="0" borderId="0" xfId="110" applyFont="1" applyAlignment="1">
      <alignment horizontal="center" vertical="center"/>
    </xf>
    <xf numFmtId="43" fontId="206" fillId="0" borderId="0" xfId="55" applyFont="1" applyAlignment="1">
      <alignment horizontal="center" vertical="center"/>
    </xf>
    <xf numFmtId="43" fontId="206" fillId="0" borderId="0" xfId="55" applyFont="1"/>
    <xf numFmtId="0" fontId="206" fillId="0" borderId="0" xfId="110" applyFont="1" applyAlignment="1">
      <alignment horizontal="center" vertical="center"/>
    </xf>
    <xf numFmtId="43" fontId="204" fillId="25" borderId="3" xfId="110" applyNumberFormat="1" applyFont="1" applyFill="1" applyBorder="1" applyAlignment="1">
      <alignment vertical="center"/>
    </xf>
    <xf numFmtId="0" fontId="206" fillId="0" borderId="0" xfId="110" applyFont="1" applyAlignment="1">
      <alignment vertical="center"/>
    </xf>
    <xf numFmtId="43" fontId="206" fillId="0" borderId="0" xfId="55" applyFont="1" applyFill="1" applyAlignment="1">
      <alignment vertical="center"/>
    </xf>
    <xf numFmtId="43" fontId="204" fillId="8" borderId="3" xfId="55" applyFont="1" applyFill="1" applyBorder="1" applyAlignment="1">
      <alignment vertical="center"/>
    </xf>
    <xf numFmtId="43" fontId="204" fillId="0" borderId="3" xfId="55" applyFont="1" applyFill="1" applyBorder="1" applyAlignment="1">
      <alignment horizontal="center" vertical="center"/>
    </xf>
    <xf numFmtId="43" fontId="207" fillId="0" borderId="3" xfId="55" applyFont="1" applyFill="1" applyBorder="1" applyAlignment="1">
      <alignment vertical="center"/>
    </xf>
    <xf numFmtId="0" fontId="207" fillId="0" borderId="3" xfId="110" applyFont="1" applyBorder="1" applyAlignment="1">
      <alignment horizontal="center" vertical="center"/>
    </xf>
    <xf numFmtId="0" fontId="207" fillId="0" borderId="3" xfId="110" applyFont="1" applyBorder="1" applyAlignment="1">
      <alignment vertical="center" wrapText="1"/>
    </xf>
    <xf numFmtId="43" fontId="207" fillId="0" borderId="3" xfId="110" applyNumberFormat="1" applyFont="1" applyBorder="1" applyAlignment="1">
      <alignment vertical="center"/>
    </xf>
    <xf numFmtId="43" fontId="207" fillId="0" borderId="3" xfId="55" applyFont="1" applyFill="1" applyBorder="1" applyAlignment="1">
      <alignment horizontal="center" vertical="center" readingOrder="1"/>
    </xf>
    <xf numFmtId="43" fontId="207" fillId="0" borderId="3" xfId="55" applyFont="1" applyFill="1" applyBorder="1" applyAlignment="1">
      <alignment horizontal="center" vertical="center"/>
    </xf>
    <xf numFmtId="43" fontId="204" fillId="0" borderId="3" xfId="55" applyFont="1" applyFill="1" applyBorder="1" applyAlignment="1">
      <alignment vertical="center"/>
    </xf>
    <xf numFmtId="43" fontId="204" fillId="0" borderId="3" xfId="110" applyNumberFormat="1" applyFont="1" applyBorder="1" applyAlignment="1">
      <alignment vertical="center"/>
    </xf>
    <xf numFmtId="0" fontId="207" fillId="0" borderId="3" xfId="110" applyFont="1" applyBorder="1" applyAlignment="1">
      <alignment horizontal="center" vertical="center" wrapText="1"/>
    </xf>
    <xf numFmtId="0" fontId="207" fillId="0" borderId="3" xfId="110" applyFont="1" applyBorder="1" applyAlignment="1">
      <alignment horizontal="left" vertical="center" wrapText="1"/>
    </xf>
    <xf numFmtId="43" fontId="208" fillId="0" borderId="3" xfId="55" applyFont="1" applyBorder="1" applyAlignment="1">
      <alignment vertical="center"/>
    </xf>
    <xf numFmtId="0" fontId="207" fillId="0" borderId="3" xfId="110" applyFont="1" applyBorder="1" applyAlignment="1">
      <alignment vertical="center"/>
    </xf>
    <xf numFmtId="0" fontId="152" fillId="0" borderId="0" xfId="110" applyFont="1" applyAlignment="1">
      <alignment vertical="center"/>
    </xf>
    <xf numFmtId="43" fontId="152" fillId="0" borderId="0" xfId="55" applyFont="1" applyFill="1" applyAlignment="1">
      <alignment vertical="center"/>
    </xf>
    <xf numFmtId="43" fontId="204" fillId="8" borderId="3" xfId="55" applyFont="1" applyFill="1" applyBorder="1" applyAlignment="1">
      <alignment horizontal="center" vertical="center"/>
    </xf>
    <xf numFmtId="0" fontId="105" fillId="24" borderId="6" xfId="0" applyFont="1" applyFill="1" applyBorder="1" applyAlignment="1">
      <alignment horizontal="center"/>
    </xf>
    <xf numFmtId="43" fontId="105" fillId="24" borderId="6" xfId="55" applyFont="1" applyFill="1" applyBorder="1" applyAlignment="1">
      <alignment horizontal="center"/>
    </xf>
    <xf numFmtId="0" fontId="105" fillId="10" borderId="3" xfId="0" applyFont="1" applyFill="1" applyBorder="1" applyAlignment="1">
      <alignment horizontal="center" vertical="center"/>
    </xf>
    <xf numFmtId="0" fontId="105" fillId="10" borderId="3" xfId="0" applyFont="1" applyFill="1" applyBorder="1" applyAlignment="1">
      <alignment horizontal="left" vertical="center" wrapText="1"/>
    </xf>
    <xf numFmtId="43" fontId="105" fillId="10" borderId="3" xfId="55" applyFont="1" applyFill="1" applyBorder="1" applyAlignment="1">
      <alignment vertical="center"/>
    </xf>
    <xf numFmtId="43" fontId="105" fillId="10" borderId="3" xfId="55" applyFont="1" applyFill="1" applyBorder="1" applyAlignment="1">
      <alignment horizontal="center" vertical="center"/>
    </xf>
    <xf numFmtId="0" fontId="105" fillId="10" borderId="3" xfId="0" applyFont="1" applyFill="1" applyBorder="1" applyAlignment="1">
      <alignment vertical="center" wrapText="1"/>
    </xf>
    <xf numFmtId="43" fontId="102" fillId="6" borderId="3" xfId="55" applyFont="1" applyFill="1" applyBorder="1" applyAlignment="1" applyProtection="1">
      <alignment horizontal="center" vertical="center"/>
    </xf>
    <xf numFmtId="43" fontId="102" fillId="24" borderId="45" xfId="55" applyFont="1" applyFill="1" applyBorder="1" applyAlignment="1" applyProtection="1">
      <alignment horizontal="center"/>
    </xf>
    <xf numFmtId="43" fontId="102" fillId="24" borderId="6" xfId="55" applyFont="1" applyFill="1" applyBorder="1" applyAlignment="1" applyProtection="1">
      <alignment horizontal="center"/>
    </xf>
    <xf numFmtId="43" fontId="101" fillId="0" borderId="11" xfId="55" applyFont="1" applyBorder="1" applyAlignment="1">
      <alignment vertical="top"/>
    </xf>
    <xf numFmtId="43" fontId="101" fillId="0" borderId="11" xfId="55" applyFont="1" applyBorder="1" applyAlignment="1">
      <alignment horizontal="right" vertical="top"/>
    </xf>
    <xf numFmtId="43" fontId="101" fillId="6" borderId="14" xfId="55" applyFont="1" applyFill="1" applyBorder="1" applyAlignment="1" applyProtection="1">
      <alignment horizontal="center" vertical="top"/>
    </xf>
    <xf numFmtId="43" fontId="101" fillId="0" borderId="46" xfId="55" applyFont="1" applyBorder="1" applyAlignment="1">
      <alignment vertical="top"/>
    </xf>
    <xf numFmtId="43" fontId="101" fillId="0" borderId="46" xfId="55" applyFont="1" applyBorder="1" applyAlignment="1">
      <alignment horizontal="center" vertical="top"/>
    </xf>
    <xf numFmtId="43" fontId="101" fillId="6" borderId="46" xfId="55" applyFont="1" applyFill="1" applyBorder="1" applyAlignment="1" applyProtection="1">
      <alignment horizontal="center" vertical="top"/>
    </xf>
    <xf numFmtId="43" fontId="101" fillId="0" borderId="18" xfId="55" applyFont="1" applyBorder="1"/>
    <xf numFmtId="43" fontId="101" fillId="0" borderId="18" xfId="55" applyFont="1" applyBorder="1" applyAlignment="1">
      <alignment horizontal="right"/>
    </xf>
    <xf numFmtId="43" fontId="101" fillId="6" borderId="18" xfId="55" applyFont="1" applyFill="1" applyBorder="1" applyAlignment="1" applyProtection="1">
      <alignment horizontal="center"/>
    </xf>
    <xf numFmtId="43" fontId="101" fillId="0" borderId="48" xfId="55" applyFont="1" applyBorder="1"/>
    <xf numFmtId="43" fontId="101" fillId="0" borderId="48" xfId="55" applyFont="1" applyBorder="1" applyAlignment="1">
      <alignment horizontal="center"/>
    </xf>
    <xf numFmtId="43" fontId="101" fillId="6" borderId="48" xfId="55" applyFont="1" applyFill="1" applyBorder="1" applyAlignment="1" applyProtection="1">
      <alignment horizontal="center"/>
    </xf>
    <xf numFmtId="43" fontId="101" fillId="6" borderId="0" xfId="55" applyFont="1" applyFill="1" applyBorder="1"/>
    <xf numFmtId="43" fontId="101" fillId="6" borderId="0" xfId="55" applyFont="1" applyFill="1" applyBorder="1" applyAlignment="1">
      <alignment horizontal="center"/>
    </xf>
    <xf numFmtId="43" fontId="102" fillId="6" borderId="0" xfId="55" applyFont="1" applyFill="1" applyBorder="1" applyAlignment="1" applyProtection="1">
      <alignment horizontal="center"/>
    </xf>
    <xf numFmtId="0" fontId="139" fillId="6" borderId="22" xfId="27" applyFont="1" applyFill="1" applyBorder="1" applyAlignment="1">
      <alignment horizontal="center"/>
    </xf>
    <xf numFmtId="0" fontId="139" fillId="6" borderId="22" xfId="27" applyFont="1" applyFill="1" applyBorder="1" applyAlignment="1">
      <alignment wrapText="1"/>
    </xf>
    <xf numFmtId="49" fontId="139" fillId="6" borderId="22" xfId="47" applyNumberFormat="1" applyFont="1" applyFill="1" applyBorder="1" applyAlignment="1">
      <alignment horizontal="center"/>
    </xf>
    <xf numFmtId="43" fontId="139" fillId="6" borderId="22" xfId="37" applyFont="1" applyFill="1" applyBorder="1" applyAlignment="1"/>
    <xf numFmtId="43" fontId="139" fillId="6" borderId="22" xfId="302" applyFont="1" applyFill="1" applyBorder="1" applyAlignment="1">
      <alignment horizontal="center"/>
    </xf>
    <xf numFmtId="0" fontId="139" fillId="6" borderId="11" xfId="27" applyFont="1" applyFill="1" applyBorder="1" applyAlignment="1">
      <alignment vertical="center" wrapText="1"/>
    </xf>
    <xf numFmtId="0" fontId="139" fillId="6" borderId="11" xfId="27" applyFont="1" applyFill="1" applyBorder="1" applyAlignment="1">
      <alignment horizontal="left" vertical="center" wrapText="1"/>
    </xf>
    <xf numFmtId="0" fontId="171" fillId="0" borderId="0" xfId="0" applyFont="1" applyAlignment="1">
      <alignment vertical="center"/>
    </xf>
    <xf numFmtId="0" fontId="154" fillId="5" borderId="3" xfId="0" applyFont="1" applyFill="1" applyBorder="1" applyAlignment="1">
      <alignment horizontal="center" vertical="center"/>
    </xf>
    <xf numFmtId="165" fontId="154" fillId="5" borderId="3" xfId="3" applyFont="1" applyFill="1" applyBorder="1" applyAlignment="1">
      <alignment horizontal="center" vertical="center"/>
    </xf>
    <xf numFmtId="0" fontId="154" fillId="5" borderId="3" xfId="0" applyFont="1" applyFill="1" applyBorder="1" applyAlignment="1">
      <alignment horizontal="left" vertical="center"/>
    </xf>
    <xf numFmtId="43" fontId="156" fillId="0" borderId="0" xfId="0" applyNumberFormat="1" applyFont="1" applyAlignment="1">
      <alignment vertical="center"/>
    </xf>
    <xf numFmtId="0" fontId="154" fillId="0" borderId="3" xfId="0" applyFont="1" applyBorder="1" applyAlignment="1">
      <alignment horizontal="left" vertical="center"/>
    </xf>
    <xf numFmtId="165" fontId="154" fillId="0" borderId="3" xfId="3" applyFont="1" applyBorder="1" applyAlignment="1">
      <alignment horizontal="center" vertical="center"/>
    </xf>
    <xf numFmtId="0" fontId="159" fillId="0" borderId="0" xfId="0" applyFont="1" applyAlignment="1">
      <alignment vertical="center"/>
    </xf>
    <xf numFmtId="0" fontId="154" fillId="25" borderId="3" xfId="0" applyFont="1" applyFill="1" applyBorder="1" applyAlignment="1">
      <alignment vertical="center"/>
    </xf>
    <xf numFmtId="165" fontId="154" fillId="25" borderId="3" xfId="3" applyFont="1" applyFill="1" applyBorder="1" applyAlignment="1">
      <alignment horizontal="center" vertical="center"/>
    </xf>
    <xf numFmtId="165" fontId="154" fillId="25" borderId="3" xfId="3" applyFont="1" applyFill="1" applyBorder="1" applyAlignment="1">
      <alignment vertical="center"/>
    </xf>
    <xf numFmtId="0" fontId="154" fillId="8" borderId="3" xfId="0" applyFont="1" applyFill="1" applyBorder="1" applyAlignment="1">
      <alignment vertical="center" wrapText="1"/>
    </xf>
    <xf numFmtId="165" fontId="154" fillId="8" borderId="3" xfId="3" applyFont="1" applyFill="1" applyBorder="1" applyAlignment="1">
      <alignment horizontal="center" vertical="center"/>
    </xf>
    <xf numFmtId="165" fontId="154" fillId="8" borderId="3" xfId="3" applyFont="1" applyFill="1" applyBorder="1" applyAlignment="1">
      <alignment vertical="center"/>
    </xf>
    <xf numFmtId="165" fontId="154" fillId="0" borderId="3" xfId="3" applyFont="1" applyFill="1" applyBorder="1" applyAlignment="1">
      <alignment vertical="center"/>
    </xf>
    <xf numFmtId="0" fontId="139" fillId="0" borderId="3" xfId="0" applyFont="1" applyBorder="1" applyAlignment="1">
      <alignment horizontal="left" vertical="center"/>
    </xf>
    <xf numFmtId="165" fontId="154" fillId="6" borderId="3" xfId="3" applyFont="1" applyFill="1" applyBorder="1" applyAlignment="1">
      <alignment horizontal="center" vertical="center"/>
    </xf>
    <xf numFmtId="0" fontId="154" fillId="25" borderId="3" xfId="0" applyFont="1" applyFill="1" applyBorder="1" applyAlignment="1">
      <alignment vertical="center" wrapText="1"/>
    </xf>
    <xf numFmtId="0" fontId="156" fillId="0" borderId="16" xfId="0" applyFont="1" applyBorder="1" applyAlignment="1">
      <alignment vertical="center"/>
    </xf>
    <xf numFmtId="0" fontId="156" fillId="0" borderId="21" xfId="0" applyFont="1" applyBorder="1" applyAlignment="1">
      <alignment vertical="center"/>
    </xf>
    <xf numFmtId="0" fontId="156" fillId="0" borderId="29" xfId="0" applyFont="1" applyBorder="1" applyAlignment="1">
      <alignment vertical="center"/>
    </xf>
    <xf numFmtId="0" fontId="156" fillId="0" borderId="30" xfId="0" applyFont="1" applyBorder="1" applyAlignment="1">
      <alignment vertical="center"/>
    </xf>
    <xf numFmtId="165" fontId="154" fillId="0" borderId="2" xfId="3" applyFont="1" applyFill="1" applyBorder="1" applyAlignment="1">
      <alignment vertical="center"/>
    </xf>
    <xf numFmtId="0" fontId="139" fillId="0" borderId="14" xfId="0" applyFont="1" applyBorder="1" applyAlignment="1">
      <alignment horizontal="left" vertical="center"/>
    </xf>
    <xf numFmtId="165" fontId="154" fillId="0" borderId="14" xfId="3" applyFont="1" applyFill="1" applyBorder="1" applyAlignment="1">
      <alignment horizontal="center" vertical="center"/>
    </xf>
    <xf numFmtId="165" fontId="154" fillId="0" borderId="14" xfId="3" applyFont="1" applyFill="1" applyBorder="1" applyAlignment="1">
      <alignment vertical="center"/>
    </xf>
    <xf numFmtId="0" fontId="139" fillId="0" borderId="18" xfId="0" applyFont="1" applyBorder="1" applyAlignment="1">
      <alignment horizontal="left" vertical="center"/>
    </xf>
    <xf numFmtId="165" fontId="154" fillId="0" borderId="18" xfId="3" applyFont="1" applyFill="1" applyBorder="1" applyAlignment="1">
      <alignment horizontal="center" vertical="center"/>
    </xf>
    <xf numFmtId="165" fontId="154" fillId="0" borderId="18" xfId="3" applyFont="1" applyFill="1" applyBorder="1" applyAlignment="1">
      <alignment vertical="center"/>
    </xf>
    <xf numFmtId="0" fontId="154" fillId="0" borderId="11" xfId="0" applyFont="1" applyBorder="1" applyAlignment="1">
      <alignment horizontal="left" vertical="center"/>
    </xf>
    <xf numFmtId="165" fontId="154" fillId="0" borderId="11" xfId="3" applyFont="1" applyFill="1" applyBorder="1" applyAlignment="1">
      <alignment horizontal="center" vertical="center"/>
    </xf>
    <xf numFmtId="165" fontId="154" fillId="0" borderId="0" xfId="3" applyFont="1" applyFill="1" applyAlignment="1">
      <alignment vertical="center"/>
    </xf>
    <xf numFmtId="165" fontId="154" fillId="0" borderId="11" xfId="3" applyFont="1" applyFill="1" applyBorder="1" applyAlignment="1">
      <alignment vertical="center"/>
    </xf>
    <xf numFmtId="165" fontId="154" fillId="0" borderId="20" xfId="3" applyFont="1" applyFill="1" applyBorder="1" applyAlignment="1">
      <alignment horizontal="center" vertical="center"/>
    </xf>
    <xf numFmtId="0" fontId="139" fillId="0" borderId="11" xfId="0" applyFont="1" applyBorder="1" applyAlignment="1">
      <alignment horizontal="left" vertical="center"/>
    </xf>
    <xf numFmtId="165" fontId="154" fillId="0" borderId="8" xfId="3" applyFont="1" applyFill="1" applyBorder="1" applyAlignment="1">
      <alignment horizontal="center" vertical="center"/>
    </xf>
    <xf numFmtId="0" fontId="139" fillId="0" borderId="9" xfId="0" applyFont="1" applyBorder="1" applyAlignment="1">
      <alignment horizontal="left" vertical="center"/>
    </xf>
    <xf numFmtId="165" fontId="154" fillId="0" borderId="9" xfId="3" applyFont="1" applyFill="1" applyBorder="1" applyAlignment="1">
      <alignment horizontal="center" vertical="center"/>
    </xf>
    <xf numFmtId="165" fontId="154" fillId="0" borderId="9" xfId="3" applyFont="1" applyFill="1" applyBorder="1" applyAlignment="1">
      <alignment vertical="center"/>
    </xf>
    <xf numFmtId="165" fontId="158" fillId="0" borderId="0" xfId="3" applyFont="1" applyFill="1" applyAlignment="1">
      <alignment horizontal="center" vertical="center"/>
    </xf>
    <xf numFmtId="0" fontId="144" fillId="6" borderId="0" xfId="27" applyFont="1" applyFill="1"/>
    <xf numFmtId="0" fontId="174" fillId="6" borderId="0" xfId="27" applyFont="1" applyFill="1"/>
    <xf numFmtId="49" fontId="139" fillId="6" borderId="0" xfId="193" applyNumberFormat="1" applyFont="1" applyFill="1" applyAlignment="1">
      <alignment horizontal="left"/>
    </xf>
    <xf numFmtId="49" fontId="139" fillId="6" borderId="0" xfId="193" applyNumberFormat="1" applyFont="1" applyFill="1" applyAlignment="1">
      <alignment horizontal="left" vertical="center"/>
    </xf>
    <xf numFmtId="49" fontId="139" fillId="6" borderId="0" xfId="27" applyNumberFormat="1" applyFont="1" applyFill="1"/>
    <xf numFmtId="0" fontId="73" fillId="6" borderId="0" xfId="27" applyFont="1" applyFill="1"/>
    <xf numFmtId="165" fontId="73" fillId="6" borderId="0" xfId="185" applyFont="1" applyFill="1" applyBorder="1" applyProtection="1"/>
    <xf numFmtId="1" fontId="73" fillId="6" borderId="0" xfId="27" applyNumberFormat="1" applyFont="1" applyFill="1"/>
    <xf numFmtId="0" fontId="102" fillId="6" borderId="0" xfId="27" applyFont="1" applyFill="1" applyAlignment="1">
      <alignment horizontal="center" vertical="center"/>
    </xf>
    <xf numFmtId="0" fontId="191" fillId="6" borderId="0" xfId="27" applyFont="1" applyFill="1" applyAlignment="1">
      <alignment horizontal="center"/>
    </xf>
    <xf numFmtId="0" fontId="102" fillId="6" borderId="0" xfId="27" applyFont="1" applyFill="1" applyAlignment="1">
      <alignment horizontal="center"/>
    </xf>
    <xf numFmtId="2" fontId="102" fillId="6" borderId="0" xfId="27" applyNumberFormat="1" applyFont="1" applyFill="1" applyAlignment="1">
      <alignment horizontal="center"/>
    </xf>
    <xf numFmtId="0" fontId="209" fillId="6" borderId="0" xfId="27" applyFont="1" applyFill="1"/>
    <xf numFmtId="165" fontId="209" fillId="6" borderId="0" xfId="185" applyFont="1" applyFill="1" applyBorder="1" applyProtection="1"/>
    <xf numFmtId="1" fontId="209" fillId="6" borderId="0" xfId="27" applyNumberFormat="1" applyFont="1" applyFill="1"/>
    <xf numFmtId="0" fontId="210" fillId="6" borderId="0" xfId="27" applyFont="1" applyFill="1"/>
    <xf numFmtId="165" fontId="210" fillId="6" borderId="0" xfId="185" applyFont="1" applyFill="1" applyBorder="1" applyProtection="1"/>
    <xf numFmtId="1" fontId="210" fillId="6" borderId="0" xfId="27" applyNumberFormat="1" applyFont="1" applyFill="1"/>
    <xf numFmtId="165" fontId="211" fillId="6" borderId="0" xfId="185" applyFont="1" applyFill="1" applyBorder="1" applyAlignment="1" applyProtection="1">
      <alignment vertical="center"/>
    </xf>
    <xf numFmtId="0" fontId="211" fillId="6" borderId="0" xfId="27" applyFont="1" applyFill="1" applyAlignment="1">
      <alignment vertical="center"/>
    </xf>
    <xf numFmtId="43" fontId="211" fillId="6" borderId="0" xfId="192" applyFont="1" applyFill="1" applyBorder="1" applyAlignment="1" applyProtection="1">
      <alignment vertical="center"/>
    </xf>
    <xf numFmtId="0" fontId="212" fillId="6" borderId="0" xfId="27" applyFont="1" applyFill="1" applyAlignment="1">
      <alignment vertical="top"/>
    </xf>
    <xf numFmtId="165" fontId="212" fillId="6" borderId="0" xfId="185" applyFont="1" applyFill="1" applyBorder="1" applyAlignment="1" applyProtection="1">
      <alignment vertical="top"/>
    </xf>
    <xf numFmtId="49" fontId="212" fillId="6" borderId="0" xfId="27" applyNumberFormat="1" applyFont="1" applyFill="1" applyAlignment="1">
      <alignment vertical="top"/>
    </xf>
    <xf numFmtId="0" fontId="101" fillId="6" borderId="0" xfId="27" applyFont="1" applyFill="1" applyAlignment="1">
      <alignment horizontal="center" vertical="center"/>
    </xf>
    <xf numFmtId="43" fontId="101" fillId="6" borderId="0" xfId="47" applyFont="1" applyFill="1" applyBorder="1" applyAlignment="1">
      <alignment horizontal="center"/>
    </xf>
    <xf numFmtId="43" fontId="101" fillId="6" borderId="0" xfId="37" applyFont="1" applyFill="1" applyBorder="1"/>
    <xf numFmtId="43" fontId="101" fillId="6" borderId="0" xfId="37" applyFont="1" applyFill="1" applyBorder="1" applyAlignment="1">
      <alignment horizontal="center"/>
    </xf>
    <xf numFmtId="2" fontId="101" fillId="6" borderId="0" xfId="37" applyNumberFormat="1" applyFont="1" applyFill="1" applyBorder="1" applyAlignment="1">
      <alignment horizontal="center"/>
    </xf>
    <xf numFmtId="0" fontId="101" fillId="6" borderId="0" xfId="27" applyFont="1" applyFill="1" applyAlignment="1">
      <alignment horizontal="center"/>
    </xf>
    <xf numFmtId="0" fontId="70" fillId="6" borderId="0" xfId="27" applyFont="1" applyFill="1"/>
    <xf numFmtId="165" fontId="70" fillId="6" borderId="0" xfId="185" applyFont="1" applyFill="1" applyBorder="1"/>
    <xf numFmtId="1" fontId="70" fillId="6" borderId="0" xfId="27" applyNumberFormat="1" applyFont="1" applyFill="1"/>
    <xf numFmtId="0" fontId="157" fillId="0" borderId="0" xfId="0" applyFont="1" applyAlignment="1">
      <alignment horizontal="center" vertical="center"/>
    </xf>
    <xf numFmtId="0" fontId="157" fillId="0" borderId="0" xfId="0" applyFont="1" applyAlignment="1">
      <alignment vertical="center"/>
    </xf>
    <xf numFmtId="165" fontId="157" fillId="0" borderId="0" xfId="0" applyNumberFormat="1" applyFont="1" applyAlignment="1">
      <alignment horizontal="center" vertical="center"/>
    </xf>
    <xf numFmtId="165" fontId="157" fillId="0" borderId="0" xfId="0" applyNumberFormat="1" applyFont="1" applyAlignment="1">
      <alignment vertical="center"/>
    </xf>
    <xf numFmtId="1" fontId="144" fillId="0" borderId="0" xfId="0" applyNumberFormat="1" applyFont="1" applyAlignment="1">
      <alignment horizontal="center" vertical="center"/>
    </xf>
    <xf numFmtId="165" fontId="144" fillId="0" borderId="0" xfId="0" applyNumberFormat="1" applyFont="1" applyAlignment="1">
      <alignment horizontal="left" vertical="center"/>
    </xf>
    <xf numFmtId="165" fontId="144" fillId="0" borderId="0" xfId="0" applyNumberFormat="1" applyFont="1" applyAlignment="1">
      <alignment horizontal="center" vertical="center"/>
    </xf>
    <xf numFmtId="0" fontId="144" fillId="6" borderId="0" xfId="0" applyFont="1" applyFill="1" applyAlignment="1">
      <alignment horizontal="center" vertical="center"/>
    </xf>
    <xf numFmtId="0" fontId="144" fillId="6" borderId="0" xfId="0" applyFont="1" applyFill="1" applyAlignment="1">
      <alignment vertical="center"/>
    </xf>
    <xf numFmtId="165" fontId="154" fillId="0" borderId="22" xfId="3" applyFont="1" applyFill="1" applyBorder="1" applyAlignment="1">
      <alignment horizontal="center" vertical="center"/>
    </xf>
    <xf numFmtId="165" fontId="156" fillId="0" borderId="0" xfId="3" applyFont="1"/>
    <xf numFmtId="165" fontId="159" fillId="0" borderId="0" xfId="3" applyFont="1"/>
    <xf numFmtId="165" fontId="140" fillId="6" borderId="3" xfId="185" applyFont="1" applyFill="1" applyBorder="1" applyAlignment="1">
      <alignment horizontal="center" vertical="center"/>
    </xf>
    <xf numFmtId="165" fontId="140" fillId="5" borderId="6" xfId="185" applyFont="1" applyFill="1" applyBorder="1" applyAlignment="1" applyProtection="1">
      <alignment horizontal="center" shrinkToFit="1"/>
    </xf>
    <xf numFmtId="165" fontId="142" fillId="6" borderId="14" xfId="185" applyFont="1" applyFill="1" applyBorder="1" applyAlignment="1" applyProtection="1">
      <alignment horizontal="center" shrinkToFit="1"/>
    </xf>
    <xf numFmtId="165" fontId="142" fillId="6" borderId="9" xfId="185" applyFont="1" applyFill="1" applyBorder="1" applyAlignment="1" applyProtection="1">
      <alignment horizontal="center" shrinkToFit="1"/>
    </xf>
    <xf numFmtId="165" fontId="139" fillId="0" borderId="0" xfId="185" applyFont="1"/>
    <xf numFmtId="165" fontId="72" fillId="6" borderId="0" xfId="185" applyFont="1" applyFill="1" applyAlignment="1">
      <alignment horizontal="left" vertical="top"/>
    </xf>
    <xf numFmtId="165" fontId="140" fillId="0" borderId="3" xfId="185" applyFont="1" applyFill="1" applyBorder="1" applyAlignment="1" applyProtection="1">
      <alignment horizontal="center" vertical="center"/>
    </xf>
    <xf numFmtId="165" fontId="140" fillId="5" borderId="6" xfId="185" applyFont="1" applyFill="1" applyBorder="1" applyAlignment="1" applyProtection="1">
      <alignment horizontal="center" wrapText="1"/>
    </xf>
    <xf numFmtId="165" fontId="139" fillId="0" borderId="10" xfId="185" applyFont="1" applyFill="1" applyBorder="1" applyAlignment="1" applyProtection="1">
      <alignment horizontal="center" wrapText="1"/>
    </xf>
    <xf numFmtId="165" fontId="139" fillId="0" borderId="11" xfId="185" applyFont="1" applyFill="1" applyBorder="1" applyAlignment="1" applyProtection="1">
      <alignment horizontal="center" wrapText="1"/>
    </xf>
    <xf numFmtId="165" fontId="139" fillId="0" borderId="18" xfId="185" applyFont="1" applyFill="1" applyBorder="1" applyAlignment="1">
      <alignment horizontal="center"/>
    </xf>
    <xf numFmtId="165" fontId="107" fillId="0" borderId="0" xfId="185" applyFont="1" applyAlignment="1">
      <alignment horizontal="center"/>
    </xf>
    <xf numFmtId="165" fontId="109" fillId="6" borderId="0" xfId="185" applyFont="1" applyFill="1" applyBorder="1" applyAlignment="1">
      <alignment horizontal="center"/>
    </xf>
    <xf numFmtId="165" fontId="109" fillId="6" borderId="0" xfId="185" applyFont="1" applyFill="1"/>
    <xf numFmtId="165" fontId="107" fillId="6" borderId="0" xfId="185" applyFont="1" applyFill="1" applyBorder="1" applyAlignment="1">
      <alignment horizontal="center"/>
    </xf>
    <xf numFmtId="165" fontId="107" fillId="0" borderId="0" xfId="185" applyFont="1" applyFill="1" applyBorder="1" applyAlignment="1">
      <alignment horizontal="center"/>
    </xf>
    <xf numFmtId="165" fontId="101" fillId="0" borderId="0" xfId="185" applyFont="1" applyFill="1" applyBorder="1" applyAlignment="1">
      <alignment horizontal="center"/>
    </xf>
    <xf numFmtId="165" fontId="140" fillId="0" borderId="26" xfId="185" applyFont="1" applyFill="1" applyBorder="1" applyAlignment="1" applyProtection="1">
      <alignment horizontal="center"/>
    </xf>
    <xf numFmtId="165" fontId="140" fillId="0" borderId="3" xfId="185" applyFont="1" applyFill="1" applyBorder="1" applyAlignment="1" applyProtection="1">
      <alignment horizontal="center" vertical="center" wrapText="1"/>
    </xf>
    <xf numFmtId="165" fontId="139" fillId="0" borderId="18" xfId="185" applyFont="1" applyBorder="1" applyAlignment="1">
      <alignment horizontal="center"/>
    </xf>
    <xf numFmtId="165" fontId="101" fillId="0" borderId="0" xfId="185" applyFont="1" applyAlignment="1">
      <alignment horizontal="center" vertical="center"/>
    </xf>
    <xf numFmtId="165" fontId="101" fillId="0" borderId="0" xfId="185" applyFont="1" applyFill="1" applyBorder="1" applyAlignment="1"/>
    <xf numFmtId="165" fontId="101" fillId="0" borderId="0" xfId="185" applyFont="1" applyFill="1" applyBorder="1" applyAlignment="1">
      <alignment horizontal="center" vertical="center"/>
    </xf>
    <xf numFmtId="43" fontId="204" fillId="25" borderId="3" xfId="55" applyFont="1" applyFill="1" applyBorder="1" applyAlignment="1">
      <alignment horizontal="center" vertical="center"/>
    </xf>
    <xf numFmtId="43" fontId="204" fillId="8" borderId="3" xfId="55" applyFont="1" applyFill="1" applyBorder="1" applyAlignment="1">
      <alignment horizontal="center" vertical="center" wrapText="1"/>
    </xf>
    <xf numFmtId="0" fontId="103" fillId="6" borderId="0" xfId="27" applyFont="1" applyFill="1"/>
    <xf numFmtId="0" fontId="102" fillId="6" borderId="0" xfId="27" applyFont="1" applyFill="1"/>
    <xf numFmtId="0" fontId="105" fillId="6" borderId="0" xfId="27" applyFont="1" applyFill="1" applyAlignment="1">
      <alignment vertical="center"/>
    </xf>
    <xf numFmtId="49" fontId="103" fillId="6" borderId="0" xfId="27" applyNumberFormat="1" applyFont="1" applyFill="1" applyAlignment="1">
      <alignment vertical="top"/>
    </xf>
    <xf numFmtId="0" fontId="103" fillId="6" borderId="11" xfId="27" applyFont="1" applyFill="1" applyBorder="1" applyAlignment="1">
      <alignment horizontal="center" vertical="top"/>
    </xf>
    <xf numFmtId="0" fontId="103" fillId="6" borderId="11" xfId="27" applyFont="1" applyFill="1" applyBorder="1" applyAlignment="1">
      <alignment horizontal="left" vertical="top" wrapText="1"/>
    </xf>
    <xf numFmtId="0" fontId="103" fillId="6" borderId="11" xfId="27" applyFont="1" applyFill="1" applyBorder="1" applyAlignment="1">
      <alignment horizontal="center" vertical="top" wrapText="1"/>
    </xf>
    <xf numFmtId="43" fontId="103" fillId="6" borderId="11" xfId="37" applyFont="1" applyFill="1" applyBorder="1" applyAlignment="1" applyProtection="1">
      <alignment horizontal="center" vertical="top"/>
    </xf>
    <xf numFmtId="167" fontId="100" fillId="7" borderId="41" xfId="55" applyNumberFormat="1" applyFont="1" applyFill="1" applyBorder="1" applyAlignment="1">
      <alignment horizontal="right" vertical="center" wrapText="1"/>
    </xf>
    <xf numFmtId="0" fontId="142" fillId="0" borderId="10" xfId="0" applyFont="1" applyBorder="1" applyAlignment="1">
      <alignment shrinkToFit="1"/>
    </xf>
    <xf numFmtId="165" fontId="142" fillId="0" borderId="37" xfId="185" applyFont="1" applyBorder="1" applyAlignment="1">
      <alignment wrapText="1"/>
    </xf>
    <xf numFmtId="49" fontId="139" fillId="0" borderId="11" xfId="0" applyNumberFormat="1" applyFont="1" applyBorder="1" applyAlignment="1">
      <alignment horizontal="center"/>
    </xf>
    <xf numFmtId="0" fontId="103" fillId="6" borderId="11" xfId="27" applyFont="1" applyFill="1" applyBorder="1" applyAlignment="1">
      <alignment vertical="top" wrapText="1"/>
    </xf>
    <xf numFmtId="43" fontId="103" fillId="6" borderId="11" xfId="47" applyFont="1" applyFill="1" applyBorder="1" applyAlignment="1">
      <alignment horizontal="center" vertical="top"/>
    </xf>
    <xf numFmtId="43" fontId="103" fillId="6" borderId="11" xfId="37" applyFont="1" applyFill="1" applyBorder="1" applyAlignment="1">
      <alignment vertical="top"/>
    </xf>
    <xf numFmtId="43" fontId="103" fillId="6" borderId="11" xfId="37" applyFont="1" applyFill="1" applyBorder="1" applyAlignment="1">
      <alignment horizontal="center" vertical="top"/>
    </xf>
    <xf numFmtId="165" fontId="212" fillId="6" borderId="0" xfId="185" applyFont="1" applyFill="1" applyBorder="1" applyAlignment="1">
      <alignment vertical="top"/>
    </xf>
    <xf numFmtId="1" fontId="212" fillId="6" borderId="0" xfId="27" applyNumberFormat="1" applyFont="1" applyFill="1" applyAlignment="1">
      <alignment vertical="top"/>
    </xf>
    <xf numFmtId="0" fontId="101" fillId="6" borderId="18" xfId="27" applyFont="1" applyFill="1" applyBorder="1" applyAlignment="1">
      <alignment horizontal="center" vertical="center"/>
    </xf>
    <xf numFmtId="0" fontId="191" fillId="6" borderId="18" xfId="27" applyFont="1" applyFill="1" applyBorder="1"/>
    <xf numFmtId="43" fontId="101" fillId="6" borderId="18" xfId="47" applyFont="1" applyFill="1" applyBorder="1" applyAlignment="1">
      <alignment horizontal="center"/>
    </xf>
    <xf numFmtId="43" fontId="101" fillId="6" borderId="18" xfId="37" applyFont="1" applyFill="1" applyBorder="1"/>
    <xf numFmtId="43" fontId="101" fillId="6" borderId="18" xfId="37" applyFont="1" applyFill="1" applyBorder="1" applyAlignment="1">
      <alignment horizontal="center"/>
    </xf>
    <xf numFmtId="2" fontId="101" fillId="6" borderId="18" xfId="37" applyNumberFormat="1" applyFont="1" applyFill="1" applyBorder="1" applyAlignment="1">
      <alignment horizontal="center"/>
    </xf>
    <xf numFmtId="43" fontId="102" fillId="0" borderId="4" xfId="37" applyFont="1" applyFill="1" applyBorder="1" applyAlignment="1">
      <alignment horizontal="center" vertical="center" wrapText="1"/>
    </xf>
    <xf numFmtId="43" fontId="102" fillId="6" borderId="20" xfId="37" applyFont="1" applyFill="1" applyBorder="1" applyAlignment="1" applyProtection="1">
      <alignment horizontal="center" vertical="center" wrapText="1"/>
    </xf>
    <xf numFmtId="0" fontId="116" fillId="0" borderId="3" xfId="110" applyFont="1" applyBorder="1" applyAlignment="1">
      <alignment horizontal="center" vertical="center"/>
    </xf>
    <xf numFmtId="43" fontId="116" fillId="0" borderId="3" xfId="55" applyFont="1" applyBorder="1" applyAlignment="1">
      <alignment vertical="center"/>
    </xf>
    <xf numFmtId="43" fontId="116" fillId="0" borderId="3" xfId="55" applyFont="1" applyFill="1" applyBorder="1" applyAlignment="1">
      <alignment vertical="center"/>
    </xf>
    <xf numFmtId="0" fontId="103" fillId="6" borderId="9" xfId="27" applyFont="1" applyFill="1" applyBorder="1" applyAlignment="1">
      <alignment horizontal="center" vertical="top"/>
    </xf>
    <xf numFmtId="0" fontId="103" fillId="6" borderId="9" xfId="27" applyFont="1" applyFill="1" applyBorder="1" applyAlignment="1">
      <alignment vertical="top" wrapText="1"/>
    </xf>
    <xf numFmtId="43" fontId="103" fillId="6" borderId="9" xfId="47" applyFont="1" applyFill="1" applyBorder="1" applyAlignment="1">
      <alignment horizontal="center" vertical="top"/>
    </xf>
    <xf numFmtId="43" fontId="103" fillId="6" borderId="9" xfId="37" applyFont="1" applyFill="1" applyBorder="1" applyAlignment="1">
      <alignment vertical="top"/>
    </xf>
    <xf numFmtId="43" fontId="103" fillId="6" borderId="9" xfId="37" applyFont="1" applyFill="1" applyBorder="1" applyAlignment="1">
      <alignment horizontal="center" vertical="top"/>
    </xf>
    <xf numFmtId="0" fontId="139" fillId="6" borderId="14" xfId="0" applyFont="1" applyFill="1" applyBorder="1" applyAlignment="1">
      <alignment horizontal="center"/>
    </xf>
    <xf numFmtId="0" fontId="139" fillId="0" borderId="15" xfId="0" applyFont="1" applyBorder="1" applyAlignment="1">
      <alignment shrinkToFit="1"/>
    </xf>
    <xf numFmtId="165" fontId="139" fillId="6" borderId="14" xfId="185" applyFont="1" applyFill="1" applyBorder="1" applyAlignment="1" applyProtection="1">
      <alignment horizontal="center" shrinkToFit="1"/>
    </xf>
    <xf numFmtId="165" fontId="140" fillId="6" borderId="3" xfId="185" applyFont="1" applyFill="1" applyBorder="1" applyAlignment="1" applyProtection="1">
      <alignment vertical="center" wrapText="1"/>
    </xf>
    <xf numFmtId="165" fontId="140" fillId="6" borderId="3" xfId="185" applyFont="1" applyFill="1" applyBorder="1" applyAlignment="1" applyProtection="1">
      <alignment vertical="center"/>
    </xf>
    <xf numFmtId="0" fontId="213" fillId="0" borderId="3" xfId="110" applyFont="1" applyBorder="1" applyAlignment="1">
      <alignment vertical="center" wrapText="1"/>
    </xf>
    <xf numFmtId="43" fontId="126" fillId="6" borderId="3" xfId="55" applyFont="1" applyFill="1" applyBorder="1" applyAlignment="1">
      <alignment vertical="center"/>
    </xf>
    <xf numFmtId="43" fontId="139" fillId="6" borderId="14" xfId="37" applyFont="1" applyFill="1" applyBorder="1" applyAlignment="1">
      <alignment horizontal="center"/>
    </xf>
    <xf numFmtId="2" fontId="102" fillId="6" borderId="20" xfId="37" applyNumberFormat="1" applyFont="1" applyFill="1" applyBorder="1" applyAlignment="1" applyProtection="1">
      <alignment horizontal="center" vertical="center" wrapText="1"/>
    </xf>
    <xf numFmtId="0" fontId="105" fillId="24" borderId="6" xfId="27" applyFont="1" applyFill="1" applyBorder="1" applyAlignment="1">
      <alignment horizontal="center" vertical="center"/>
    </xf>
    <xf numFmtId="0" fontId="105" fillId="24" borderId="6" xfId="27" applyFont="1" applyFill="1" applyBorder="1" applyAlignment="1">
      <alignment vertical="center" wrapText="1"/>
    </xf>
    <xf numFmtId="43" fontId="105" fillId="24" borderId="6" xfId="37" applyFont="1" applyFill="1" applyBorder="1" applyAlignment="1" applyProtection="1">
      <alignment horizontal="center" vertical="center"/>
    </xf>
    <xf numFmtId="0" fontId="144" fillId="6" borderId="36" xfId="27" applyFont="1" applyFill="1" applyBorder="1" applyAlignment="1">
      <alignment horizontal="center" vertical="center"/>
    </xf>
    <xf numFmtId="0" fontId="144" fillId="6" borderId="37" xfId="27" applyFont="1" applyFill="1" applyBorder="1" applyAlignment="1">
      <alignment horizontal="left" vertical="center"/>
    </xf>
    <xf numFmtId="0" fontId="144" fillId="6" borderId="10" xfId="27" applyFont="1" applyFill="1" applyBorder="1" applyAlignment="1">
      <alignment vertical="center" wrapText="1"/>
    </xf>
    <xf numFmtId="43" fontId="144" fillId="6" borderId="10" xfId="37" applyFont="1" applyFill="1" applyBorder="1" applyAlignment="1" applyProtection="1">
      <alignment horizontal="center" vertical="center"/>
    </xf>
    <xf numFmtId="0" fontId="144" fillId="6" borderId="10" xfId="27" applyFont="1" applyFill="1" applyBorder="1" applyAlignment="1">
      <alignment horizontal="center" vertical="center"/>
    </xf>
    <xf numFmtId="0" fontId="144" fillId="6" borderId="0" xfId="27" applyFont="1" applyFill="1" applyAlignment="1">
      <alignment vertical="center"/>
    </xf>
    <xf numFmtId="165" fontId="149" fillId="6" borderId="0" xfId="185" applyFont="1" applyFill="1" applyBorder="1" applyAlignment="1" applyProtection="1">
      <alignment vertical="center"/>
    </xf>
    <xf numFmtId="0" fontId="149" fillId="6" borderId="0" xfId="27" applyFont="1" applyFill="1" applyAlignment="1">
      <alignment vertical="center"/>
    </xf>
    <xf numFmtId="43" fontId="149" fillId="6" borderId="0" xfId="192" applyFont="1" applyFill="1" applyBorder="1" applyAlignment="1" applyProtection="1">
      <alignment vertical="center"/>
    </xf>
    <xf numFmtId="43" fontId="103" fillId="6" borderId="9" xfId="37" applyFont="1" applyFill="1" applyBorder="1" applyAlignment="1" applyProtection="1">
      <alignment horizontal="center" vertical="top"/>
    </xf>
    <xf numFmtId="0" fontId="102" fillId="0" borderId="36" xfId="27" applyFont="1" applyBorder="1" applyAlignment="1">
      <alignment vertical="center" wrapText="1"/>
    </xf>
    <xf numFmtId="0" fontId="102" fillId="0" borderId="10" xfId="27" applyFont="1" applyBorder="1" applyAlignment="1">
      <alignment vertical="center"/>
    </xf>
    <xf numFmtId="0" fontId="102" fillId="0" borderId="10" xfId="27" applyFont="1" applyBorder="1" applyAlignment="1">
      <alignment horizontal="left"/>
    </xf>
    <xf numFmtId="43" fontId="102" fillId="0" borderId="10" xfId="55" applyFont="1" applyFill="1" applyBorder="1" applyAlignment="1" applyProtection="1">
      <alignment horizontal="center"/>
    </xf>
    <xf numFmtId="43" fontId="102" fillId="0" borderId="37" xfId="55" applyFont="1" applyFill="1" applyBorder="1" applyAlignment="1" applyProtection="1">
      <alignment horizontal="center"/>
    </xf>
    <xf numFmtId="0" fontId="194" fillId="0" borderId="0" xfId="27" applyFont="1"/>
    <xf numFmtId="0" fontId="119" fillId="0" borderId="0" xfId="27" applyFont="1"/>
    <xf numFmtId="43" fontId="101" fillId="6" borderId="11" xfId="55" applyFont="1" applyFill="1" applyBorder="1" applyAlignment="1" applyProtection="1">
      <alignment horizontal="center" vertical="top"/>
    </xf>
    <xf numFmtId="43" fontId="101" fillId="0" borderId="28" xfId="55" applyFont="1" applyBorder="1" applyAlignment="1">
      <alignment vertical="top"/>
    </xf>
    <xf numFmtId="43" fontId="101" fillId="0" borderId="28" xfId="55" applyFont="1" applyBorder="1" applyAlignment="1">
      <alignment horizontal="center" vertical="top"/>
    </xf>
    <xf numFmtId="43" fontId="101" fillId="6" borderId="28" xfId="55" applyFont="1" applyFill="1" applyBorder="1" applyAlignment="1" applyProtection="1">
      <alignment horizontal="right" vertical="top"/>
    </xf>
    <xf numFmtId="0" fontId="102" fillId="6" borderId="34" xfId="27" applyFont="1" applyFill="1" applyBorder="1" applyAlignment="1">
      <alignment horizontal="center" vertical="top"/>
    </xf>
    <xf numFmtId="15" fontId="102" fillId="6" borderId="11" xfId="27" applyNumberFormat="1" applyFont="1" applyFill="1" applyBorder="1" applyAlignment="1">
      <alignment horizontal="center" vertical="top"/>
    </xf>
    <xf numFmtId="0" fontId="102" fillId="6" borderId="11" xfId="27" applyFont="1" applyFill="1" applyBorder="1" applyAlignment="1">
      <alignment vertical="top" wrapText="1"/>
    </xf>
    <xf numFmtId="43" fontId="102" fillId="0" borderId="11" xfId="55" applyFont="1" applyBorder="1" applyAlignment="1">
      <alignment vertical="top"/>
    </xf>
    <xf numFmtId="43" fontId="102" fillId="0" borderId="11" xfId="55" applyFont="1" applyBorder="1" applyAlignment="1">
      <alignment horizontal="right" vertical="top"/>
    </xf>
    <xf numFmtId="43" fontId="102" fillId="6" borderId="14" xfId="55" applyFont="1" applyFill="1" applyBorder="1" applyAlignment="1" applyProtection="1">
      <alignment horizontal="center" vertical="top"/>
    </xf>
    <xf numFmtId="43" fontId="102" fillId="0" borderId="46" xfId="55" applyFont="1" applyBorder="1" applyAlignment="1">
      <alignment vertical="top"/>
    </xf>
    <xf numFmtId="43" fontId="102" fillId="0" borderId="46" xfId="55" applyFont="1" applyBorder="1" applyAlignment="1">
      <alignment horizontal="center" vertical="top"/>
    </xf>
    <xf numFmtId="43" fontId="102" fillId="6" borderId="46" xfId="55" applyFont="1" applyFill="1" applyBorder="1" applyAlignment="1" applyProtection="1">
      <alignment horizontal="right" vertical="top"/>
    </xf>
    <xf numFmtId="0" fontId="102" fillId="6" borderId="11" xfId="27" applyFont="1" applyFill="1" applyBorder="1" applyAlignment="1">
      <alignment horizontal="center" vertical="top"/>
    </xf>
    <xf numFmtId="0" fontId="194" fillId="6" borderId="0" xfId="27" applyFont="1" applyFill="1" applyAlignment="1">
      <alignment vertical="top"/>
    </xf>
    <xf numFmtId="0" fontId="119" fillId="6" borderId="0" xfId="27" applyFont="1" applyFill="1" applyAlignment="1">
      <alignment vertical="top"/>
    </xf>
    <xf numFmtId="0" fontId="158" fillId="0" borderId="0" xfId="0" applyFont="1" applyAlignment="1">
      <alignment horizontal="left"/>
    </xf>
    <xf numFmtId="165" fontId="140" fillId="0" borderId="20" xfId="3" applyFont="1" applyBorder="1" applyAlignment="1">
      <alignment horizontal="center" vertical="center" wrapText="1"/>
    </xf>
    <xf numFmtId="165" fontId="140" fillId="0" borderId="4" xfId="3" applyFont="1" applyBorder="1" applyAlignment="1">
      <alignment horizontal="center" vertical="center"/>
    </xf>
    <xf numFmtId="165" fontId="140" fillId="0" borderId="31" xfId="3" applyFont="1" applyBorder="1" applyAlignment="1">
      <alignment horizontal="center" vertical="center"/>
    </xf>
    <xf numFmtId="165" fontId="140" fillId="0" borderId="24" xfId="3" applyFont="1" applyBorder="1" applyAlignment="1">
      <alignment horizontal="center" vertical="center"/>
    </xf>
    <xf numFmtId="165" fontId="140" fillId="0" borderId="31" xfId="3" applyFont="1" applyBorder="1" applyAlignment="1">
      <alignment horizontal="center" vertical="center" wrapText="1"/>
    </xf>
    <xf numFmtId="165" fontId="140" fillId="0" borderId="24" xfId="3" applyFont="1" applyBorder="1" applyAlignment="1">
      <alignment horizontal="center" vertical="center" wrapText="1"/>
    </xf>
    <xf numFmtId="0" fontId="140" fillId="0" borderId="20" xfId="0" applyFont="1" applyBorder="1" applyAlignment="1">
      <alignment horizontal="center" vertical="center"/>
    </xf>
    <xf numFmtId="0" fontId="140" fillId="0" borderId="4" xfId="0" applyFont="1" applyBorder="1" applyAlignment="1">
      <alignment horizontal="center" vertical="center"/>
    </xf>
    <xf numFmtId="0" fontId="157" fillId="0" borderId="0" xfId="0" applyFont="1" applyAlignment="1">
      <alignment horizontal="left"/>
    </xf>
    <xf numFmtId="0" fontId="172" fillId="0" borderId="0" xfId="0" applyFont="1" applyAlignment="1">
      <alignment horizontal="center"/>
    </xf>
    <xf numFmtId="0" fontId="172" fillId="0" borderId="25" xfId="0" applyFont="1" applyBorder="1" applyAlignment="1">
      <alignment horizontal="center"/>
    </xf>
    <xf numFmtId="165" fontId="140" fillId="0" borderId="20" xfId="3" applyFont="1" applyBorder="1" applyAlignment="1">
      <alignment horizontal="center" vertical="center"/>
    </xf>
    <xf numFmtId="0" fontId="176" fillId="0" borderId="41" xfId="25" applyFont="1" applyBorder="1" applyAlignment="1">
      <alignment horizontal="center" vertical="center" wrapText="1" readingOrder="1"/>
    </xf>
    <xf numFmtId="0" fontId="176" fillId="0" borderId="41" xfId="25" applyFont="1" applyBorder="1" applyAlignment="1">
      <alignment horizontal="center" vertical="center" readingOrder="1"/>
    </xf>
    <xf numFmtId="0" fontId="176" fillId="26" borderId="42" xfId="25" applyFont="1" applyFill="1" applyBorder="1" applyAlignment="1">
      <alignment horizontal="center" vertical="center" wrapText="1" readingOrder="1"/>
    </xf>
    <xf numFmtId="0" fontId="176" fillId="26" borderId="43" xfId="25" applyFont="1" applyFill="1" applyBorder="1" applyAlignment="1">
      <alignment horizontal="center" vertical="center" wrapText="1" readingOrder="1"/>
    </xf>
    <xf numFmtId="0" fontId="176" fillId="26" borderId="44" xfId="25" applyFont="1" applyFill="1" applyBorder="1" applyAlignment="1">
      <alignment horizontal="center" vertical="center" wrapText="1" readingOrder="1"/>
    </xf>
    <xf numFmtId="0" fontId="168" fillId="0" borderId="0" xfId="0" applyFont="1" applyAlignment="1">
      <alignment horizontal="center"/>
    </xf>
    <xf numFmtId="0" fontId="176" fillId="27" borderId="42" xfId="25" applyFont="1" applyFill="1" applyBorder="1" applyAlignment="1">
      <alignment horizontal="center" vertical="center" wrapText="1" readingOrder="1"/>
    </xf>
    <xf numFmtId="0" fontId="176" fillId="27" borderId="43" xfId="25" applyFont="1" applyFill="1" applyBorder="1" applyAlignment="1">
      <alignment horizontal="center" vertical="center" wrapText="1" readingOrder="1"/>
    </xf>
    <xf numFmtId="0" fontId="176" fillId="27" borderId="44" xfId="25" applyFont="1" applyFill="1" applyBorder="1" applyAlignment="1">
      <alignment horizontal="center" vertical="center" wrapText="1" readingOrder="1"/>
    </xf>
    <xf numFmtId="0" fontId="176" fillId="5" borderId="42" xfId="25" applyFont="1" applyFill="1" applyBorder="1" applyAlignment="1">
      <alignment horizontal="center" vertical="center" wrapText="1" readingOrder="1"/>
    </xf>
    <xf numFmtId="0" fontId="176" fillId="5" borderId="43" xfId="25" applyFont="1" applyFill="1" applyBorder="1" applyAlignment="1">
      <alignment horizontal="center" vertical="center" wrapText="1" readingOrder="1"/>
    </xf>
    <xf numFmtId="0" fontId="176" fillId="5" borderId="44" xfId="25" applyFont="1" applyFill="1" applyBorder="1" applyAlignment="1">
      <alignment horizontal="center" vertical="center" wrapText="1" readingOrder="1"/>
    </xf>
    <xf numFmtId="165" fontId="140" fillId="0" borderId="20" xfId="185" applyFont="1" applyFill="1" applyBorder="1" applyAlignment="1" applyProtection="1">
      <alignment horizontal="center" vertical="center"/>
    </xf>
    <xf numFmtId="165" fontId="140" fillId="0" borderId="8" xfId="185" applyFont="1" applyFill="1" applyBorder="1" applyAlignment="1" applyProtection="1">
      <alignment horizontal="center" vertical="center"/>
    </xf>
    <xf numFmtId="165" fontId="140" fillId="0" borderId="4" xfId="185" applyFont="1" applyFill="1" applyBorder="1" applyAlignment="1" applyProtection="1">
      <alignment horizontal="center" vertical="center"/>
    </xf>
    <xf numFmtId="0" fontId="140" fillId="6" borderId="3" xfId="0" applyFont="1" applyFill="1" applyBorder="1" applyAlignment="1">
      <alignment horizontal="center" vertical="center" wrapText="1"/>
    </xf>
    <xf numFmtId="0" fontId="140" fillId="5" borderId="32" xfId="0" applyFont="1" applyFill="1" applyBorder="1" applyAlignment="1">
      <alignment horizontal="center"/>
    </xf>
    <xf numFmtId="0" fontId="140" fillId="5" borderId="33" xfId="0" applyFont="1" applyFill="1" applyBorder="1" applyAlignment="1">
      <alignment horizontal="center"/>
    </xf>
    <xf numFmtId="0" fontId="140" fillId="5" borderId="5" xfId="0" applyFont="1" applyFill="1" applyBorder="1" applyAlignment="1">
      <alignment horizontal="center"/>
    </xf>
    <xf numFmtId="0" fontId="140" fillId="6" borderId="20" xfId="0" applyFont="1" applyFill="1" applyBorder="1" applyAlignment="1">
      <alignment horizontal="center" vertical="center" wrapText="1"/>
    </xf>
    <xf numFmtId="0" fontId="140" fillId="6" borderId="8" xfId="0" applyFont="1" applyFill="1" applyBorder="1" applyAlignment="1">
      <alignment horizontal="center" vertical="center" wrapText="1"/>
    </xf>
    <xf numFmtId="0" fontId="140" fillId="0" borderId="3" xfId="0" applyFont="1" applyBorder="1" applyAlignment="1">
      <alignment horizontal="center" vertical="center"/>
    </xf>
    <xf numFmtId="0" fontId="140" fillId="6" borderId="20" xfId="0" applyFont="1" applyFill="1" applyBorder="1" applyAlignment="1">
      <alignment horizontal="center" vertical="center"/>
    </xf>
    <xf numFmtId="0" fontId="140" fillId="6" borderId="8" xfId="0" applyFont="1" applyFill="1" applyBorder="1" applyAlignment="1">
      <alignment horizontal="center" vertical="center"/>
    </xf>
    <xf numFmtId="165" fontId="140" fillId="0" borderId="24" xfId="185" applyFont="1" applyFill="1" applyBorder="1" applyAlignment="1" applyProtection="1">
      <alignment horizontal="center" vertical="center"/>
    </xf>
    <xf numFmtId="165" fontId="140" fillId="0" borderId="7" xfId="185" applyFont="1" applyFill="1" applyBorder="1" applyAlignment="1" applyProtection="1">
      <alignment horizontal="center" vertical="center"/>
    </xf>
    <xf numFmtId="0" fontId="172" fillId="6" borderId="0" xfId="0" applyFont="1" applyFill="1" applyAlignment="1">
      <alignment horizontal="center"/>
    </xf>
    <xf numFmtId="0" fontId="172" fillId="6" borderId="0" xfId="0" applyFont="1" applyFill="1" applyAlignment="1">
      <alignment horizontal="center" vertical="center"/>
    </xf>
    <xf numFmtId="0" fontId="140" fillId="6" borderId="2" xfId="0" applyFont="1" applyFill="1" applyBorder="1" applyAlignment="1">
      <alignment horizontal="center" vertical="center"/>
    </xf>
    <xf numFmtId="0" fontId="140" fillId="6" borderId="23" xfId="0" applyFont="1" applyFill="1" applyBorder="1" applyAlignment="1">
      <alignment horizontal="center" vertical="center"/>
    </xf>
    <xf numFmtId="0" fontId="172" fillId="6" borderId="25" xfId="0" applyFont="1" applyFill="1" applyBorder="1" applyAlignment="1">
      <alignment horizontal="center"/>
    </xf>
    <xf numFmtId="0" fontId="140" fillId="6" borderId="3" xfId="0" applyFont="1" applyFill="1" applyBorder="1" applyAlignment="1">
      <alignment horizontal="center" vertical="center"/>
    </xf>
    <xf numFmtId="0" fontId="140" fillId="6" borderId="3" xfId="0" applyFont="1" applyFill="1" applyBorder="1" applyAlignment="1">
      <alignment horizontal="center" vertical="top" wrapText="1"/>
    </xf>
    <xf numFmtId="0" fontId="140" fillId="6" borderId="3" xfId="0" applyFont="1" applyFill="1" applyBorder="1" applyAlignment="1">
      <alignment horizontal="center" vertical="top"/>
    </xf>
    <xf numFmtId="0" fontId="140" fillId="0" borderId="27" xfId="0" applyFont="1" applyBorder="1" applyAlignment="1">
      <alignment horizontal="center" wrapText="1"/>
    </xf>
    <xf numFmtId="0" fontId="140" fillId="0" borderId="0" xfId="0" applyFont="1" applyAlignment="1">
      <alignment horizontal="center"/>
    </xf>
    <xf numFmtId="0" fontId="140" fillId="0" borderId="20" xfId="0" applyFont="1" applyBorder="1" applyAlignment="1">
      <alignment horizontal="center" vertical="center" wrapText="1"/>
    </xf>
    <xf numFmtId="0" fontId="140" fillId="0" borderId="8" xfId="0" applyFont="1" applyBorder="1" applyAlignment="1">
      <alignment horizontal="center" vertical="center" wrapText="1"/>
    </xf>
    <xf numFmtId="0" fontId="140" fillId="0" borderId="8" xfId="0" applyFont="1" applyBorder="1" applyAlignment="1">
      <alignment horizontal="center" vertical="center"/>
    </xf>
    <xf numFmtId="0" fontId="140" fillId="6" borderId="26" xfId="0" applyFont="1" applyFill="1" applyBorder="1" applyAlignment="1">
      <alignment horizontal="center" vertical="center" wrapText="1"/>
    </xf>
    <xf numFmtId="0" fontId="140" fillId="6" borderId="23" xfId="0" applyFont="1" applyFill="1" applyBorder="1" applyAlignment="1">
      <alignment horizontal="center" vertical="center" wrapText="1"/>
    </xf>
    <xf numFmtId="0" fontId="172" fillId="0" borderId="0" xfId="0" applyFont="1" applyAlignment="1">
      <alignment horizontal="center" vertical="center"/>
    </xf>
    <xf numFmtId="2" fontId="140" fillId="0" borderId="20" xfId="185" applyNumberFormat="1" applyFont="1" applyFill="1" applyBorder="1" applyAlignment="1" applyProtection="1">
      <alignment horizontal="center" vertical="center" wrapText="1"/>
    </xf>
    <xf numFmtId="2" fontId="140" fillId="0" borderId="8" xfId="185" applyNumberFormat="1" applyFont="1" applyFill="1" applyBorder="1" applyAlignment="1" applyProtection="1">
      <alignment horizontal="center" vertical="center" wrapText="1"/>
    </xf>
    <xf numFmtId="2" fontId="140" fillId="0" borderId="4" xfId="185" applyNumberFormat="1" applyFont="1" applyFill="1" applyBorder="1" applyAlignment="1" applyProtection="1">
      <alignment horizontal="center" vertical="center" wrapText="1"/>
    </xf>
    <xf numFmtId="165" fontId="140" fillId="6" borderId="26" xfId="185" applyFont="1" applyFill="1" applyBorder="1" applyAlignment="1" applyProtection="1">
      <alignment horizontal="center" wrapText="1"/>
    </xf>
    <xf numFmtId="165" fontId="140" fillId="6" borderId="2" xfId="185" applyFont="1" applyFill="1" applyBorder="1" applyAlignment="1" applyProtection="1">
      <alignment horizontal="center" wrapText="1"/>
    </xf>
    <xf numFmtId="165" fontId="140" fillId="6" borderId="23" xfId="185" applyFont="1" applyFill="1" applyBorder="1" applyAlignment="1" applyProtection="1">
      <alignment horizontal="center" wrapText="1"/>
    </xf>
    <xf numFmtId="2" fontId="140" fillId="0" borderId="20" xfId="185" applyNumberFormat="1" applyFont="1" applyFill="1" applyBorder="1" applyAlignment="1" applyProtection="1">
      <alignment horizontal="center" vertical="center"/>
    </xf>
    <xf numFmtId="2" fontId="140" fillId="0" borderId="8" xfId="185" applyNumberFormat="1" applyFont="1" applyFill="1" applyBorder="1" applyAlignment="1" applyProtection="1">
      <alignment horizontal="center" vertical="center"/>
    </xf>
    <xf numFmtId="2" fontId="140" fillId="0" borderId="4" xfId="185" applyNumberFormat="1" applyFont="1" applyFill="1" applyBorder="1" applyAlignment="1" applyProtection="1">
      <alignment horizontal="center" vertical="center"/>
    </xf>
    <xf numFmtId="165" fontId="140" fillId="6" borderId="26" xfId="185" applyFont="1" applyFill="1" applyBorder="1" applyAlignment="1" applyProtection="1">
      <alignment horizontal="center" vertical="center" wrapText="1"/>
    </xf>
    <xf numFmtId="165" fontId="140" fillId="6" borderId="23" xfId="185" applyFont="1" applyFill="1" applyBorder="1" applyAlignment="1" applyProtection="1">
      <alignment horizontal="center" vertical="center" wrapText="1"/>
    </xf>
    <xf numFmtId="0" fontId="140" fillId="0" borderId="4" xfId="0" applyFont="1" applyBorder="1" applyAlignment="1">
      <alignment horizontal="center" vertical="center" wrapText="1"/>
    </xf>
    <xf numFmtId="0" fontId="204" fillId="8" borderId="3" xfId="110" applyFont="1" applyFill="1" applyBorder="1" applyAlignment="1">
      <alignment horizontal="left" vertical="center"/>
    </xf>
    <xf numFmtId="0" fontId="201" fillId="0" borderId="0" xfId="10" applyFont="1" applyAlignment="1">
      <alignment horizontal="center" vertical="center"/>
    </xf>
    <xf numFmtId="0" fontId="201" fillId="0" borderId="25" xfId="110" applyFont="1" applyBorder="1" applyAlignment="1">
      <alignment horizontal="center" vertical="center"/>
    </xf>
    <xf numFmtId="43" fontId="204" fillId="0" borderId="3" xfId="55" applyFont="1" applyFill="1" applyBorder="1" applyAlignment="1">
      <alignment horizontal="center" vertical="center" wrapText="1"/>
    </xf>
    <xf numFmtId="43" fontId="204" fillId="0" borderId="20" xfId="55" applyFont="1" applyFill="1" applyBorder="1" applyAlignment="1">
      <alignment horizontal="center" vertical="center"/>
    </xf>
    <xf numFmtId="43" fontId="204" fillId="0" borderId="4" xfId="55" applyFont="1" applyFill="1" applyBorder="1" applyAlignment="1">
      <alignment horizontal="center" vertical="center"/>
    </xf>
    <xf numFmtId="0" fontId="204" fillId="0" borderId="26" xfId="110" applyFont="1" applyBorder="1" applyAlignment="1">
      <alignment horizontal="left" vertical="center"/>
    </xf>
    <xf numFmtId="0" fontId="204" fillId="0" borderId="23" xfId="110" applyFont="1" applyBorder="1" applyAlignment="1">
      <alignment horizontal="left" vertical="center"/>
    </xf>
    <xf numFmtId="0" fontId="204" fillId="0" borderId="31" xfId="110" applyFont="1" applyBorder="1" applyAlignment="1">
      <alignment horizontal="center" vertical="center"/>
    </xf>
    <xf numFmtId="0" fontId="204" fillId="0" borderId="24" xfId="110" applyFont="1" applyBorder="1" applyAlignment="1">
      <alignment horizontal="center" vertical="center"/>
    </xf>
    <xf numFmtId="0" fontId="204" fillId="0" borderId="12" xfId="110" applyFont="1" applyBorder="1" applyAlignment="1">
      <alignment horizontal="center" vertical="center"/>
    </xf>
    <xf numFmtId="0" fontId="204" fillId="0" borderId="19" xfId="110" applyFont="1" applyBorder="1" applyAlignment="1">
      <alignment horizontal="center" vertical="center"/>
    </xf>
    <xf numFmtId="0" fontId="204" fillId="25" borderId="3" xfId="110" applyFont="1" applyFill="1" applyBorder="1" applyAlignment="1">
      <alignment horizontal="center" vertical="center"/>
    </xf>
    <xf numFmtId="0" fontId="204" fillId="0" borderId="3" xfId="110" applyFont="1" applyBorder="1" applyAlignment="1">
      <alignment horizontal="left" vertical="center" wrapText="1" shrinkToFit="1"/>
    </xf>
    <xf numFmtId="43" fontId="204" fillId="0" borderId="26" xfId="55" applyFont="1" applyFill="1" applyBorder="1" applyAlignment="1">
      <alignment horizontal="center" vertical="center" wrapText="1"/>
    </xf>
    <xf numFmtId="43" fontId="204" fillId="0" borderId="23" xfId="55" applyFont="1" applyFill="1" applyBorder="1" applyAlignment="1">
      <alignment horizontal="center" vertical="center" wrapText="1"/>
    </xf>
    <xf numFmtId="0" fontId="204" fillId="0" borderId="3" xfId="110" applyFont="1" applyBorder="1" applyAlignment="1">
      <alignment horizontal="center" vertical="center"/>
    </xf>
    <xf numFmtId="0" fontId="204" fillId="0" borderId="3" xfId="110" applyFont="1" applyBorder="1" applyAlignment="1">
      <alignment horizontal="left" vertical="center" wrapText="1"/>
    </xf>
    <xf numFmtId="0" fontId="105" fillId="0" borderId="3" xfId="0" applyFont="1" applyBorder="1" applyAlignment="1">
      <alignment horizontal="center" vertical="center"/>
    </xf>
    <xf numFmtId="43" fontId="105" fillId="0" borderId="20" xfId="55" applyFont="1" applyBorder="1" applyAlignment="1">
      <alignment horizontal="center" vertical="center" wrapText="1"/>
    </xf>
    <xf numFmtId="43" fontId="105" fillId="0" borderId="4" xfId="55" applyFont="1" applyBorder="1" applyAlignment="1">
      <alignment horizontal="center" vertical="center" wrapText="1"/>
    </xf>
    <xf numFmtId="43" fontId="105" fillId="0" borderId="26" xfId="55" applyFont="1" applyBorder="1" applyAlignment="1">
      <alignment horizontal="center" vertical="center" wrapText="1"/>
    </xf>
    <xf numFmtId="43" fontId="105" fillId="0" borderId="23" xfId="55" applyFont="1" applyBorder="1" applyAlignment="1">
      <alignment horizontal="center" vertical="center" wrapText="1"/>
    </xf>
    <xf numFmtId="0" fontId="98" fillId="0" borderId="0" xfId="0" applyFont="1" applyAlignment="1">
      <alignment horizontal="center"/>
    </xf>
    <xf numFmtId="0" fontId="98" fillId="0" borderId="25" xfId="0" applyFont="1" applyBorder="1" applyAlignment="1">
      <alignment horizontal="center"/>
    </xf>
    <xf numFmtId="43" fontId="105" fillId="0" borderId="3" xfId="55" applyFont="1" applyBorder="1" applyAlignment="1">
      <alignment horizontal="center" vertical="center"/>
    </xf>
    <xf numFmtId="43" fontId="105" fillId="0" borderId="20" xfId="55" applyFont="1" applyBorder="1" applyAlignment="1">
      <alignment horizontal="center" vertical="center"/>
    </xf>
    <xf numFmtId="43" fontId="105" fillId="0" borderId="4" xfId="55" applyFont="1" applyBorder="1" applyAlignment="1">
      <alignment horizontal="center" vertical="center"/>
    </xf>
    <xf numFmtId="0" fontId="102" fillId="0" borderId="20" xfId="10" applyFont="1" applyBorder="1" applyAlignment="1">
      <alignment horizontal="center" vertical="center"/>
    </xf>
    <xf numFmtId="0" fontId="102" fillId="0" borderId="8" xfId="10" applyFont="1" applyBorder="1" applyAlignment="1">
      <alignment horizontal="center" vertical="center"/>
    </xf>
    <xf numFmtId="0" fontId="102" fillId="0" borderId="4" xfId="10" applyFont="1" applyBorder="1" applyAlignment="1">
      <alignment horizontal="center" vertical="center"/>
    </xf>
    <xf numFmtId="0" fontId="106" fillId="0" borderId="20" xfId="10" applyFont="1" applyBorder="1" applyAlignment="1">
      <alignment horizontal="center" vertical="center" wrapText="1"/>
    </xf>
    <xf numFmtId="0" fontId="106" fillId="0" borderId="8" xfId="10" applyFont="1" applyBorder="1" applyAlignment="1">
      <alignment horizontal="center" vertical="center" wrapText="1"/>
    </xf>
    <xf numFmtId="0" fontId="106" fillId="0" borderId="4" xfId="10" applyFont="1" applyBorder="1" applyAlignment="1">
      <alignment horizontal="center" vertical="center" wrapText="1"/>
    </xf>
    <xf numFmtId="43" fontId="102" fillId="0" borderId="31" xfId="37" applyFont="1" applyFill="1" applyBorder="1" applyAlignment="1">
      <alignment horizontal="center" vertical="center"/>
    </xf>
    <xf numFmtId="43" fontId="102" fillId="0" borderId="24" xfId="37" applyFont="1" applyFill="1" applyBorder="1" applyAlignment="1">
      <alignment horizontal="center" vertical="center"/>
    </xf>
    <xf numFmtId="43" fontId="102" fillId="0" borderId="12" xfId="37" applyFont="1" applyFill="1" applyBorder="1" applyAlignment="1">
      <alignment horizontal="center" vertical="center"/>
    </xf>
    <xf numFmtId="43" fontId="102" fillId="0" borderId="19" xfId="37" applyFont="1" applyFill="1" applyBorder="1" applyAlignment="1">
      <alignment horizontal="center" vertical="center"/>
    </xf>
    <xf numFmtId="43" fontId="102" fillId="0" borderId="20" xfId="37" applyFont="1" applyFill="1" applyBorder="1" applyAlignment="1">
      <alignment horizontal="center" vertical="center" wrapText="1"/>
    </xf>
    <xf numFmtId="43" fontId="102" fillId="0" borderId="8" xfId="37" applyFont="1" applyFill="1" applyBorder="1" applyAlignment="1">
      <alignment horizontal="center" vertical="center" wrapText="1"/>
    </xf>
    <xf numFmtId="49" fontId="102" fillId="0" borderId="20" xfId="37" applyNumberFormat="1" applyFont="1" applyBorder="1" applyAlignment="1">
      <alignment horizontal="center" vertical="center" wrapText="1"/>
    </xf>
    <xf numFmtId="49" fontId="102" fillId="0" borderId="8" xfId="37" applyNumberFormat="1" applyFont="1" applyBorder="1" applyAlignment="1">
      <alignment horizontal="center" vertical="center" wrapText="1"/>
    </xf>
    <xf numFmtId="49" fontId="102" fillId="0" borderId="4" xfId="37" applyNumberFormat="1" applyFont="1" applyBorder="1" applyAlignment="1">
      <alignment horizontal="center" vertical="center" wrapText="1"/>
    </xf>
    <xf numFmtId="0" fontId="182" fillId="0" borderId="0" xfId="10" applyFont="1" applyAlignment="1">
      <alignment horizontal="center" vertical="center"/>
    </xf>
    <xf numFmtId="43" fontId="102" fillId="0" borderId="31" xfId="37" applyFont="1" applyBorder="1" applyAlignment="1">
      <alignment horizontal="center" vertical="center" wrapText="1"/>
    </xf>
    <xf numFmtId="43" fontId="102" fillId="0" borderId="24" xfId="37" applyFont="1" applyBorder="1" applyAlignment="1">
      <alignment horizontal="center" vertical="center" wrapText="1"/>
    </xf>
    <xf numFmtId="43" fontId="102" fillId="0" borderId="12" xfId="37" applyFont="1" applyBorder="1" applyAlignment="1">
      <alignment horizontal="center" vertical="center" wrapText="1"/>
    </xf>
    <xf numFmtId="43" fontId="102" fillId="0" borderId="19" xfId="37" applyFont="1" applyBorder="1" applyAlignment="1">
      <alignment horizontal="center" vertical="center" wrapText="1"/>
    </xf>
    <xf numFmtId="43" fontId="102" fillId="0" borderId="4" xfId="37" applyFont="1" applyFill="1" applyBorder="1" applyAlignment="1">
      <alignment horizontal="center" vertical="center" wrapText="1"/>
    </xf>
    <xf numFmtId="0" fontId="182" fillId="0" borderId="25" xfId="10" applyFont="1" applyBorder="1" applyAlignment="1">
      <alignment horizontal="center" vertical="center"/>
    </xf>
    <xf numFmtId="43" fontId="102" fillId="0" borderId="31" xfId="37" applyFont="1" applyFill="1" applyBorder="1" applyAlignment="1">
      <alignment horizontal="center" vertical="center" wrapText="1"/>
    </xf>
    <xf numFmtId="43" fontId="102" fillId="0" borderId="12" xfId="37" applyFont="1" applyFill="1" applyBorder="1" applyAlignment="1">
      <alignment horizontal="center" vertical="center" wrapText="1"/>
    </xf>
    <xf numFmtId="0" fontId="98" fillId="6" borderId="0" xfId="27" applyFont="1" applyFill="1" applyAlignment="1">
      <alignment horizontal="center"/>
    </xf>
    <xf numFmtId="0" fontId="102" fillId="6" borderId="20" xfId="27" applyFont="1" applyFill="1" applyBorder="1" applyAlignment="1">
      <alignment horizontal="center" vertical="center" wrapText="1"/>
    </xf>
    <xf numFmtId="0" fontId="102" fillId="6" borderId="4" xfId="27" applyFont="1" applyFill="1" applyBorder="1" applyAlignment="1">
      <alignment horizontal="center" vertical="center" wrapText="1"/>
    </xf>
    <xf numFmtId="0" fontId="102" fillId="6" borderId="4" xfId="27" applyFont="1" applyFill="1" applyBorder="1" applyAlignment="1">
      <alignment horizontal="center" vertical="center"/>
    </xf>
    <xf numFmtId="0" fontId="102" fillId="6" borderId="20" xfId="27" applyFont="1" applyFill="1" applyBorder="1" applyAlignment="1">
      <alignment horizontal="center" vertical="center"/>
    </xf>
    <xf numFmtId="43" fontId="102" fillId="6" borderId="20" xfId="55" applyFont="1" applyFill="1" applyBorder="1" applyAlignment="1" applyProtection="1">
      <alignment horizontal="center" vertical="center"/>
    </xf>
    <xf numFmtId="43" fontId="102" fillId="6" borderId="4" xfId="55" applyFont="1" applyFill="1" applyBorder="1" applyAlignment="1" applyProtection="1">
      <alignment horizontal="center" vertical="center"/>
    </xf>
    <xf numFmtId="43" fontId="102" fillId="6" borderId="26" xfId="55" applyFont="1" applyFill="1" applyBorder="1" applyAlignment="1" applyProtection="1">
      <alignment horizontal="center" vertical="center"/>
    </xf>
    <xf numFmtId="43" fontId="102" fillId="6" borderId="23" xfId="55" applyFont="1" applyFill="1" applyBorder="1" applyAlignment="1" applyProtection="1">
      <alignment horizontal="center" vertical="center"/>
    </xf>
    <xf numFmtId="43" fontId="102" fillId="6" borderId="20" xfId="55" applyFont="1" applyFill="1" applyBorder="1" applyAlignment="1" applyProtection="1">
      <alignment horizontal="center" vertical="center" wrapText="1"/>
    </xf>
    <xf numFmtId="43" fontId="102" fillId="6" borderId="26" xfId="55" applyFont="1" applyFill="1" applyBorder="1" applyAlignment="1" applyProtection="1">
      <alignment horizontal="center" vertical="center" wrapText="1"/>
    </xf>
    <xf numFmtId="43" fontId="102" fillId="6" borderId="4" xfId="55" applyFont="1" applyFill="1" applyBorder="1" applyAlignment="1" applyProtection="1">
      <alignment horizontal="center" vertical="center" wrapText="1"/>
    </xf>
    <xf numFmtId="0" fontId="102" fillId="6" borderId="8" xfId="27" applyFont="1" applyFill="1" applyBorder="1" applyAlignment="1">
      <alignment horizontal="center" vertical="center" wrapText="1"/>
    </xf>
    <xf numFmtId="0" fontId="105" fillId="24" borderId="6" xfId="27" applyFont="1" applyFill="1" applyBorder="1" applyAlignment="1">
      <alignment horizontal="center" vertical="center"/>
    </xf>
    <xf numFmtId="43" fontId="102" fillId="6" borderId="20" xfId="37" applyFont="1" applyFill="1" applyBorder="1" applyAlignment="1" applyProtection="1">
      <alignment horizontal="center" vertical="center"/>
    </xf>
    <xf numFmtId="43" fontId="102" fillId="6" borderId="8" xfId="37" applyFont="1" applyFill="1" applyBorder="1" applyAlignment="1" applyProtection="1">
      <alignment horizontal="center" vertical="center"/>
    </xf>
    <xf numFmtId="43" fontId="102" fillId="6" borderId="20" xfId="37" applyFont="1" applyFill="1" applyBorder="1" applyAlignment="1" applyProtection="1">
      <alignment horizontal="center" vertical="center" wrapText="1"/>
    </xf>
    <xf numFmtId="43" fontId="102" fillId="6" borderId="8" xfId="37" applyFont="1" applyFill="1" applyBorder="1" applyAlignment="1" applyProtection="1">
      <alignment horizontal="center" vertical="center" wrapText="1"/>
    </xf>
    <xf numFmtId="43" fontId="102" fillId="6" borderId="26" xfId="37" applyFont="1" applyFill="1" applyBorder="1" applyAlignment="1" applyProtection="1">
      <alignment horizontal="center" vertical="center" wrapText="1"/>
    </xf>
    <xf numFmtId="43" fontId="102" fillId="6" borderId="23" xfId="37" applyFont="1" applyFill="1" applyBorder="1" applyAlignment="1" applyProtection="1">
      <alignment horizontal="center" vertical="center" wrapText="1"/>
    </xf>
    <xf numFmtId="0" fontId="119" fillId="6" borderId="0" xfId="27" applyFont="1" applyFill="1" applyAlignment="1">
      <alignment horizontal="center"/>
    </xf>
    <xf numFmtId="0" fontId="102" fillId="6" borderId="8" xfId="27" applyFont="1" applyFill="1" applyBorder="1" applyAlignment="1">
      <alignment horizontal="center" vertical="center"/>
    </xf>
    <xf numFmtId="0" fontId="130" fillId="0" borderId="0" xfId="0" applyFont="1" applyAlignment="1">
      <alignment horizontal="center"/>
    </xf>
    <xf numFmtId="0" fontId="120" fillId="0" borderId="0" xfId="0" applyFont="1" applyAlignment="1">
      <alignment horizontal="center"/>
    </xf>
    <xf numFmtId="0" fontId="134" fillId="0" borderId="25" xfId="0" applyFont="1" applyBorder="1" applyAlignment="1">
      <alignment horizontal="center"/>
    </xf>
    <xf numFmtId="0" fontId="161" fillId="0" borderId="3" xfId="0" applyFont="1" applyBorder="1" applyAlignment="1">
      <alignment horizontal="center" vertical="center"/>
    </xf>
    <xf numFmtId="43" fontId="161" fillId="0" borderId="26" xfId="185" applyNumberFormat="1" applyFont="1" applyFill="1" applyBorder="1" applyAlignment="1">
      <alignment horizontal="center" vertical="center" wrapText="1"/>
    </xf>
    <xf numFmtId="43" fontId="161" fillId="0" borderId="2" xfId="185" applyNumberFormat="1" applyFont="1" applyFill="1" applyBorder="1" applyAlignment="1">
      <alignment horizontal="center" vertical="center" wrapText="1"/>
    </xf>
    <xf numFmtId="43" fontId="161" fillId="0" borderId="23" xfId="185" applyNumberFormat="1" applyFont="1" applyFill="1" applyBorder="1" applyAlignment="1">
      <alignment horizontal="center" vertical="center" wrapText="1"/>
    </xf>
    <xf numFmtId="43" fontId="161" fillId="0" borderId="3" xfId="185" applyNumberFormat="1" applyFont="1" applyFill="1" applyBorder="1" applyAlignment="1">
      <alignment horizontal="center" vertical="center" wrapText="1"/>
    </xf>
    <xf numFmtId="165" fontId="161" fillId="0" borderId="3" xfId="185" applyFont="1" applyFill="1" applyBorder="1" applyAlignment="1">
      <alignment horizontal="center" vertical="center"/>
    </xf>
    <xf numFmtId="0" fontId="161" fillId="0" borderId="3" xfId="0" applyFont="1" applyBorder="1" applyAlignment="1">
      <alignment horizontal="center" vertical="center" wrapText="1"/>
    </xf>
    <xf numFmtId="0" fontId="161" fillId="0" borderId="20" xfId="0" applyFont="1" applyBorder="1" applyAlignment="1">
      <alignment horizontal="center" vertical="center" wrapText="1"/>
    </xf>
    <xf numFmtId="0" fontId="161" fillId="0" borderId="4" xfId="0" applyFont="1" applyBorder="1" applyAlignment="1">
      <alignment horizontal="center" vertical="center" wrapText="1"/>
    </xf>
    <xf numFmtId="165" fontId="174" fillId="0" borderId="3" xfId="185" applyFont="1" applyFill="1" applyBorder="1" applyAlignment="1">
      <alignment horizontal="center" vertical="center" wrapText="1"/>
    </xf>
    <xf numFmtId="165" fontId="174" fillId="0" borderId="3" xfId="185" applyFont="1" applyBorder="1" applyAlignment="1">
      <alignment horizontal="center" vertical="center" wrapText="1"/>
    </xf>
    <xf numFmtId="165" fontId="174" fillId="0" borderId="3" xfId="185" applyFont="1" applyBorder="1" applyAlignment="1">
      <alignment horizontal="center" vertical="center"/>
    </xf>
    <xf numFmtId="165" fontId="174" fillId="0" borderId="20" xfId="185" applyFont="1" applyBorder="1" applyAlignment="1">
      <alignment horizontal="center" vertical="center" wrapText="1"/>
    </xf>
    <xf numFmtId="165" fontId="174" fillId="0" borderId="4" xfId="185" applyFont="1" applyBorder="1" applyAlignment="1">
      <alignment horizontal="center" vertical="center" wrapText="1"/>
    </xf>
    <xf numFmtId="0" fontId="174" fillId="0" borderId="3" xfId="0" applyFont="1" applyBorder="1" applyAlignment="1">
      <alignment horizontal="center" vertical="center"/>
    </xf>
    <xf numFmtId="0" fontId="174" fillId="0" borderId="20" xfId="0" applyFont="1" applyBorder="1" applyAlignment="1">
      <alignment horizontal="center" vertical="center"/>
    </xf>
    <xf numFmtId="0" fontId="174" fillId="0" borderId="4" xfId="0" applyFont="1" applyBorder="1" applyAlignment="1">
      <alignment horizontal="center" vertical="center"/>
    </xf>
    <xf numFmtId="165" fontId="174" fillId="0" borderId="20" xfId="185" applyFont="1" applyFill="1" applyBorder="1" applyAlignment="1">
      <alignment horizontal="center" vertical="center"/>
    </xf>
    <xf numFmtId="165" fontId="174" fillId="0" borderId="4" xfId="185" applyFont="1" applyFill="1" applyBorder="1" applyAlignment="1">
      <alignment horizontal="center" vertical="center"/>
    </xf>
    <xf numFmtId="165" fontId="174" fillId="0" borderId="26" xfId="185" applyFont="1" applyFill="1" applyBorder="1" applyAlignment="1">
      <alignment horizontal="center" wrapText="1"/>
    </xf>
    <xf numFmtId="165" fontId="174" fillId="0" borderId="2" xfId="185" applyFont="1" applyFill="1" applyBorder="1" applyAlignment="1">
      <alignment horizontal="center" wrapText="1"/>
    </xf>
    <xf numFmtId="43" fontId="188" fillId="6" borderId="20" xfId="37" applyFont="1" applyFill="1" applyBorder="1" applyAlignment="1" applyProtection="1">
      <alignment horizontal="center" vertical="center"/>
    </xf>
    <xf numFmtId="43" fontId="188" fillId="6" borderId="8" xfId="37" applyFont="1" applyFill="1" applyBorder="1" applyAlignment="1" applyProtection="1">
      <alignment horizontal="center" vertical="center"/>
    </xf>
    <xf numFmtId="43" fontId="188" fillId="6" borderId="4" xfId="37" applyFont="1" applyFill="1" applyBorder="1" applyAlignment="1" applyProtection="1">
      <alignment horizontal="center" vertical="center"/>
    </xf>
    <xf numFmtId="0" fontId="188" fillId="6" borderId="20" xfId="27" applyFont="1" applyFill="1" applyBorder="1" applyAlignment="1">
      <alignment horizontal="center" vertical="center" wrapText="1"/>
    </xf>
    <xf numFmtId="0" fontId="188" fillId="6" borderId="8" xfId="27" applyFont="1" applyFill="1" applyBorder="1" applyAlignment="1">
      <alignment horizontal="center" vertical="center" wrapText="1"/>
    </xf>
    <xf numFmtId="0" fontId="188" fillId="6" borderId="4" xfId="27" applyFont="1" applyFill="1" applyBorder="1" applyAlignment="1">
      <alignment horizontal="center" vertical="center" wrapText="1"/>
    </xf>
    <xf numFmtId="0" fontId="172" fillId="6" borderId="0" xfId="27" applyFont="1" applyFill="1" applyAlignment="1">
      <alignment horizontal="center"/>
    </xf>
    <xf numFmtId="0" fontId="188" fillId="6" borderId="20" xfId="27" applyFont="1" applyFill="1" applyBorder="1" applyAlignment="1">
      <alignment horizontal="center" vertical="center"/>
    </xf>
    <xf numFmtId="0" fontId="188" fillId="6" borderId="8" xfId="27" applyFont="1" applyFill="1" applyBorder="1" applyAlignment="1">
      <alignment horizontal="center" vertical="center"/>
    </xf>
    <xf numFmtId="0" fontId="188" fillId="6" borderId="4" xfId="27" applyFont="1" applyFill="1" applyBorder="1" applyAlignment="1">
      <alignment horizontal="center" vertical="center"/>
    </xf>
    <xf numFmtId="43" fontId="188" fillId="6" borderId="20" xfId="37" applyFont="1" applyFill="1" applyBorder="1" applyAlignment="1" applyProtection="1">
      <alignment horizontal="center" vertical="center" wrapText="1"/>
    </xf>
    <xf numFmtId="43" fontId="188" fillId="6" borderId="8" xfId="37" applyFont="1" applyFill="1" applyBorder="1" applyAlignment="1" applyProtection="1">
      <alignment horizontal="center" vertical="center" wrapText="1"/>
    </xf>
    <xf numFmtId="43" fontId="188" fillId="6" borderId="4" xfId="37" applyFont="1" applyFill="1" applyBorder="1" applyAlignment="1" applyProtection="1">
      <alignment horizontal="center" vertical="center" wrapText="1"/>
    </xf>
    <xf numFmtId="43" fontId="188" fillId="6" borderId="31" xfId="37" applyFont="1" applyFill="1" applyBorder="1" applyAlignment="1" applyProtection="1">
      <alignment horizontal="center" vertical="center"/>
    </xf>
    <xf numFmtId="43" fontId="188" fillId="6" borderId="24" xfId="37" applyFont="1" applyFill="1" applyBorder="1" applyAlignment="1" applyProtection="1">
      <alignment horizontal="center" vertical="center"/>
    </xf>
    <xf numFmtId="43" fontId="188" fillId="6" borderId="12" xfId="37" applyFont="1" applyFill="1" applyBorder="1" applyAlignment="1" applyProtection="1">
      <alignment horizontal="center" vertical="center"/>
    </xf>
    <xf numFmtId="43" fontId="188" fillId="6" borderId="19" xfId="37" applyFont="1" applyFill="1" applyBorder="1" applyAlignment="1" applyProtection="1">
      <alignment horizontal="center" vertical="center"/>
    </xf>
  </cellXfs>
  <cellStyles count="326">
    <cellStyle name="20% - ส่วนที่ถูกเน้น1 2" xfId="214" xr:uid="{00000000-0005-0000-0000-000000000000}"/>
    <cellStyle name="20% - ส่วนที่ถูกเน้น2 2" xfId="215" xr:uid="{00000000-0005-0000-0000-000001000000}"/>
    <cellStyle name="20% - ส่วนที่ถูกเน้น3 2" xfId="216" xr:uid="{00000000-0005-0000-0000-000002000000}"/>
    <cellStyle name="20% - ส่วนที่ถูกเน้น4 2" xfId="217" xr:uid="{00000000-0005-0000-0000-000003000000}"/>
    <cellStyle name="20% - ส่วนที่ถูกเน้น5 2" xfId="218" xr:uid="{00000000-0005-0000-0000-000004000000}"/>
    <cellStyle name="20% - ส่วนที่ถูกเน้น6 2" xfId="219" xr:uid="{00000000-0005-0000-0000-000005000000}"/>
    <cellStyle name="40% - ส่วนที่ถูกเน้น1 2" xfId="220" xr:uid="{00000000-0005-0000-0000-000006000000}"/>
    <cellStyle name="40% - ส่วนที่ถูกเน้น2 2" xfId="221" xr:uid="{00000000-0005-0000-0000-000007000000}"/>
    <cellStyle name="40% - ส่วนที่ถูกเน้น3 2" xfId="222" xr:uid="{00000000-0005-0000-0000-000008000000}"/>
    <cellStyle name="40% - ส่วนที่ถูกเน้น4 2" xfId="223" xr:uid="{00000000-0005-0000-0000-000009000000}"/>
    <cellStyle name="40% - ส่วนที่ถูกเน้น5 2" xfId="224" xr:uid="{00000000-0005-0000-0000-00000A000000}"/>
    <cellStyle name="40% - ส่วนที่ถูกเน้น6 2" xfId="225" xr:uid="{00000000-0005-0000-0000-00000B000000}"/>
    <cellStyle name="Body" xfId="1" xr:uid="{00000000-0005-0000-0000-00000C000000}"/>
    <cellStyle name="Calc Currency (0)" xfId="2" xr:uid="{00000000-0005-0000-0000-00000D000000}"/>
    <cellStyle name="Comma 10" xfId="154" xr:uid="{00000000-0005-0000-0000-00000F000000}"/>
    <cellStyle name="Comma 10 2" xfId="211" xr:uid="{00000000-0005-0000-0000-000010000000}"/>
    <cellStyle name="Comma 11" xfId="156" xr:uid="{00000000-0005-0000-0000-000011000000}"/>
    <cellStyle name="Comma 12" xfId="17" xr:uid="{00000000-0005-0000-0000-000012000000}"/>
    <cellStyle name="Comma 13" xfId="172" xr:uid="{00000000-0005-0000-0000-000013000000}"/>
    <cellStyle name="Comma 14" xfId="177" xr:uid="{00000000-0005-0000-0000-000014000000}"/>
    <cellStyle name="Comma 15" xfId="206" xr:uid="{00000000-0005-0000-0000-000015000000}"/>
    <cellStyle name="Comma 16" xfId="208" xr:uid="{00000000-0005-0000-0000-000016000000}"/>
    <cellStyle name="Comma 17" xfId="213" xr:uid="{00000000-0005-0000-0000-000017000000}"/>
    <cellStyle name="Comma 2" xfId="54" xr:uid="{00000000-0005-0000-0000-000018000000}"/>
    <cellStyle name="Comma 2 2" xfId="18" xr:uid="{00000000-0005-0000-0000-000019000000}"/>
    <cellStyle name="Comma 2 2 2" xfId="37" xr:uid="{00000000-0005-0000-0000-00001A000000}"/>
    <cellStyle name="Comma 3" xfId="16" xr:uid="{00000000-0005-0000-0000-00001B000000}"/>
    <cellStyle name="Comma 3 2" xfId="38" xr:uid="{00000000-0005-0000-0000-00001C000000}"/>
    <cellStyle name="Comma 4" xfId="28" xr:uid="{00000000-0005-0000-0000-00001D000000}"/>
    <cellStyle name="Comma 4 2" xfId="47" xr:uid="{00000000-0005-0000-0000-00001E000000}"/>
    <cellStyle name="Comma 5" xfId="115" xr:uid="{00000000-0005-0000-0000-00001F000000}"/>
    <cellStyle name="Comma 6" xfId="117" xr:uid="{00000000-0005-0000-0000-000020000000}"/>
    <cellStyle name="Comma 7" xfId="132" xr:uid="{00000000-0005-0000-0000-000021000000}"/>
    <cellStyle name="Comma 8" xfId="144" xr:uid="{00000000-0005-0000-0000-000022000000}"/>
    <cellStyle name="Comma 9" xfId="146" xr:uid="{00000000-0005-0000-0000-000023000000}"/>
    <cellStyle name="Copied" xfId="4" xr:uid="{00000000-0005-0000-0000-000024000000}"/>
    <cellStyle name="Currency 3" xfId="58" xr:uid="{00000000-0005-0000-0000-000025000000}"/>
    <cellStyle name="Entered" xfId="5" xr:uid="{00000000-0005-0000-0000-000026000000}"/>
    <cellStyle name="Grey" xfId="6" xr:uid="{00000000-0005-0000-0000-000027000000}"/>
    <cellStyle name="Grey 2" xfId="39" xr:uid="{00000000-0005-0000-0000-000028000000}"/>
    <cellStyle name="Header1" xfId="7" xr:uid="{00000000-0005-0000-0000-000029000000}"/>
    <cellStyle name="Header2" xfId="8" xr:uid="{00000000-0005-0000-0000-00002A000000}"/>
    <cellStyle name="Input [yellow]" xfId="9" xr:uid="{00000000-0005-0000-0000-00002B000000}"/>
    <cellStyle name="Input [yellow] 2" xfId="40" xr:uid="{00000000-0005-0000-0000-00002C000000}"/>
    <cellStyle name="Normal - Style1" xfId="10" xr:uid="{00000000-0005-0000-0000-00002E000000}"/>
    <cellStyle name="Normal 10" xfId="143" xr:uid="{00000000-0005-0000-0000-00002F000000}"/>
    <cellStyle name="Normal 10 2" xfId="305" xr:uid="{00000000-0005-0000-0000-000030000000}"/>
    <cellStyle name="Normal 11" xfId="27" xr:uid="{00000000-0005-0000-0000-000031000000}"/>
    <cellStyle name="Normal 12" xfId="145" xr:uid="{00000000-0005-0000-0000-000032000000}"/>
    <cellStyle name="Normal 13" xfId="153" xr:uid="{00000000-0005-0000-0000-000033000000}"/>
    <cellStyle name="Normal 14" xfId="155" xr:uid="{00000000-0005-0000-0000-000034000000}"/>
    <cellStyle name="Normal 15" xfId="171" xr:uid="{00000000-0005-0000-0000-000035000000}"/>
    <cellStyle name="Normal 16" xfId="173" xr:uid="{00000000-0005-0000-0000-000036000000}"/>
    <cellStyle name="Normal 17" xfId="176" xr:uid="{00000000-0005-0000-0000-000037000000}"/>
    <cellStyle name="Normal 18" xfId="188" xr:uid="{00000000-0005-0000-0000-000038000000}"/>
    <cellStyle name="Normal 19" xfId="205" xr:uid="{00000000-0005-0000-0000-000039000000}"/>
    <cellStyle name="Normal 2" xfId="19" xr:uid="{00000000-0005-0000-0000-00003A000000}"/>
    <cellStyle name="Normal 2 2" xfId="23" xr:uid="{00000000-0005-0000-0000-00003B000000}"/>
    <cellStyle name="Normal 2 3" xfId="41" xr:uid="{00000000-0005-0000-0000-00003C000000}"/>
    <cellStyle name="Normal 2 4" xfId="81" xr:uid="{00000000-0005-0000-0000-00003D000000}"/>
    <cellStyle name="Normal 20" xfId="207" xr:uid="{00000000-0005-0000-0000-00003E000000}"/>
    <cellStyle name="Normal 21" xfId="209" xr:uid="{00000000-0005-0000-0000-00003F000000}"/>
    <cellStyle name="Normal 22" xfId="212" xr:uid="{00000000-0005-0000-0000-000040000000}"/>
    <cellStyle name="Normal 23" xfId="226" xr:uid="{00000000-0005-0000-0000-000041000000}"/>
    <cellStyle name="Normal 24" xfId="227" xr:uid="{00000000-0005-0000-0000-000042000000}"/>
    <cellStyle name="Normal 25" xfId="228" xr:uid="{00000000-0005-0000-0000-000043000000}"/>
    <cellStyle name="Normal 26" xfId="229" xr:uid="{00000000-0005-0000-0000-000044000000}"/>
    <cellStyle name="Normal 27" xfId="230" xr:uid="{00000000-0005-0000-0000-000045000000}"/>
    <cellStyle name="Normal 28" xfId="231" xr:uid="{00000000-0005-0000-0000-000046000000}"/>
    <cellStyle name="Normal 29" xfId="232" xr:uid="{00000000-0005-0000-0000-000047000000}"/>
    <cellStyle name="Normal 3" xfId="50" xr:uid="{00000000-0005-0000-0000-000048000000}"/>
    <cellStyle name="Normal 30" xfId="233" xr:uid="{00000000-0005-0000-0000-000049000000}"/>
    <cellStyle name="Normal 31" xfId="234" xr:uid="{00000000-0005-0000-0000-00004A000000}"/>
    <cellStyle name="Normal 32" xfId="235" xr:uid="{00000000-0005-0000-0000-00004B000000}"/>
    <cellStyle name="Normal 33" xfId="236" xr:uid="{00000000-0005-0000-0000-00004C000000}"/>
    <cellStyle name="Normal 34" xfId="237" xr:uid="{00000000-0005-0000-0000-00004D000000}"/>
    <cellStyle name="Normal 35" xfId="238" xr:uid="{00000000-0005-0000-0000-00004E000000}"/>
    <cellStyle name="Normal 36" xfId="239" xr:uid="{00000000-0005-0000-0000-00004F000000}"/>
    <cellStyle name="Normal 37" xfId="240" xr:uid="{00000000-0005-0000-0000-000050000000}"/>
    <cellStyle name="Normal 38" xfId="241" xr:uid="{00000000-0005-0000-0000-000051000000}"/>
    <cellStyle name="Normal 39" xfId="242" xr:uid="{00000000-0005-0000-0000-000052000000}"/>
    <cellStyle name="Normal 4" xfId="53" xr:uid="{00000000-0005-0000-0000-000053000000}"/>
    <cellStyle name="Normal 40" xfId="243" xr:uid="{00000000-0005-0000-0000-000054000000}"/>
    <cellStyle name="Normal 41" xfId="244" xr:uid="{00000000-0005-0000-0000-000055000000}"/>
    <cellStyle name="Normal 42" xfId="245" xr:uid="{00000000-0005-0000-0000-000056000000}"/>
    <cellStyle name="Normal 43" xfId="246" xr:uid="{00000000-0005-0000-0000-000057000000}"/>
    <cellStyle name="Normal 44" xfId="247" xr:uid="{00000000-0005-0000-0000-000058000000}"/>
    <cellStyle name="Normal 45" xfId="248" xr:uid="{00000000-0005-0000-0000-000059000000}"/>
    <cellStyle name="Normal 46" xfId="249" xr:uid="{00000000-0005-0000-0000-00005A000000}"/>
    <cellStyle name="Normal 47" xfId="250" xr:uid="{00000000-0005-0000-0000-00005B000000}"/>
    <cellStyle name="Normal 48" xfId="251" xr:uid="{00000000-0005-0000-0000-00005C000000}"/>
    <cellStyle name="Normal 49" xfId="252" xr:uid="{00000000-0005-0000-0000-00005D000000}"/>
    <cellStyle name="Normal 5" xfId="113" xr:uid="{00000000-0005-0000-0000-00005E000000}"/>
    <cellStyle name="Normal 5 2" xfId="125" xr:uid="{00000000-0005-0000-0000-00005F000000}"/>
    <cellStyle name="Normal 50" xfId="253" xr:uid="{00000000-0005-0000-0000-000060000000}"/>
    <cellStyle name="Normal 51" xfId="254" xr:uid="{00000000-0005-0000-0000-000061000000}"/>
    <cellStyle name="Normal 52" xfId="255" xr:uid="{00000000-0005-0000-0000-000062000000}"/>
    <cellStyle name="Normal 53" xfId="256" xr:uid="{00000000-0005-0000-0000-000063000000}"/>
    <cellStyle name="Normal 54" xfId="257" xr:uid="{00000000-0005-0000-0000-000064000000}"/>
    <cellStyle name="Normal 55" xfId="258" xr:uid="{00000000-0005-0000-0000-000065000000}"/>
    <cellStyle name="Normal 56" xfId="259" xr:uid="{00000000-0005-0000-0000-000066000000}"/>
    <cellStyle name="Normal 57" xfId="260" xr:uid="{00000000-0005-0000-0000-000067000000}"/>
    <cellStyle name="Normal 58" xfId="261" xr:uid="{00000000-0005-0000-0000-000068000000}"/>
    <cellStyle name="Normal 59" xfId="262" xr:uid="{00000000-0005-0000-0000-000069000000}"/>
    <cellStyle name="Normal 6" xfId="114" xr:uid="{00000000-0005-0000-0000-00006A000000}"/>
    <cellStyle name="Normal 60" xfId="263" xr:uid="{00000000-0005-0000-0000-00006B000000}"/>
    <cellStyle name="Normal 61" xfId="264" xr:uid="{00000000-0005-0000-0000-00006C000000}"/>
    <cellStyle name="Normal 62" xfId="265" xr:uid="{00000000-0005-0000-0000-00006D000000}"/>
    <cellStyle name="Normal 63" xfId="266" xr:uid="{00000000-0005-0000-0000-00006E000000}"/>
    <cellStyle name="Normal 64" xfId="267" xr:uid="{00000000-0005-0000-0000-00006F000000}"/>
    <cellStyle name="Normal 65" xfId="268" xr:uid="{00000000-0005-0000-0000-000070000000}"/>
    <cellStyle name="Normal 66" xfId="269" xr:uid="{00000000-0005-0000-0000-000071000000}"/>
    <cellStyle name="Normal 67" xfId="270" xr:uid="{00000000-0005-0000-0000-000072000000}"/>
    <cellStyle name="Normal 68" xfId="271" xr:uid="{00000000-0005-0000-0000-000073000000}"/>
    <cellStyle name="Normal 69" xfId="272" xr:uid="{00000000-0005-0000-0000-000074000000}"/>
    <cellStyle name="Normal 7" xfId="116" xr:uid="{00000000-0005-0000-0000-000075000000}"/>
    <cellStyle name="Normal 70" xfId="273" xr:uid="{00000000-0005-0000-0000-000076000000}"/>
    <cellStyle name="Normal 71" xfId="274" xr:uid="{00000000-0005-0000-0000-000077000000}"/>
    <cellStyle name="Normal 72" xfId="275" xr:uid="{00000000-0005-0000-0000-000078000000}"/>
    <cellStyle name="Normal 73" xfId="276" xr:uid="{00000000-0005-0000-0000-000079000000}"/>
    <cellStyle name="Normal 74" xfId="277" xr:uid="{00000000-0005-0000-0000-00007A000000}"/>
    <cellStyle name="Normal 75" xfId="278" xr:uid="{00000000-0005-0000-0000-00007B000000}"/>
    <cellStyle name="Normal 76" xfId="279" xr:uid="{00000000-0005-0000-0000-00007C000000}"/>
    <cellStyle name="Normal 77" xfId="280" xr:uid="{00000000-0005-0000-0000-00007D000000}"/>
    <cellStyle name="Normal 78" xfId="281" xr:uid="{00000000-0005-0000-0000-00007E000000}"/>
    <cellStyle name="Normal 79" xfId="282" xr:uid="{00000000-0005-0000-0000-00007F000000}"/>
    <cellStyle name="Normal 8" xfId="131" xr:uid="{00000000-0005-0000-0000-000080000000}"/>
    <cellStyle name="Normal 80" xfId="283" xr:uid="{00000000-0005-0000-0000-000081000000}"/>
    <cellStyle name="Normal 81" xfId="284" xr:uid="{00000000-0005-0000-0000-000082000000}"/>
    <cellStyle name="Normal 82" xfId="285" xr:uid="{00000000-0005-0000-0000-000083000000}"/>
    <cellStyle name="Normal 83" xfId="286" xr:uid="{00000000-0005-0000-0000-000084000000}"/>
    <cellStyle name="Normal 84" xfId="287" xr:uid="{00000000-0005-0000-0000-000085000000}"/>
    <cellStyle name="Normal 85" xfId="288" xr:uid="{00000000-0005-0000-0000-000086000000}"/>
    <cellStyle name="Normal 86" xfId="289" xr:uid="{00000000-0005-0000-0000-000087000000}"/>
    <cellStyle name="Normal 87" xfId="290" xr:uid="{00000000-0005-0000-0000-000088000000}"/>
    <cellStyle name="Normal 88" xfId="291" xr:uid="{00000000-0005-0000-0000-000089000000}"/>
    <cellStyle name="Normal 89" xfId="292" xr:uid="{00000000-0005-0000-0000-00008A000000}"/>
    <cellStyle name="Normal 9" xfId="142" xr:uid="{00000000-0005-0000-0000-00008B000000}"/>
    <cellStyle name="Normal 90" xfId="293" xr:uid="{00000000-0005-0000-0000-00008C000000}"/>
    <cellStyle name="Normal 91" xfId="294" xr:uid="{00000000-0005-0000-0000-00008D000000}"/>
    <cellStyle name="Normal 92" xfId="295" xr:uid="{00000000-0005-0000-0000-00008E000000}"/>
    <cellStyle name="Normal 93" xfId="296" xr:uid="{00000000-0005-0000-0000-00008F000000}"/>
    <cellStyle name="Normal 94" xfId="297" xr:uid="{00000000-0005-0000-0000-000090000000}"/>
    <cellStyle name="Normal 95" xfId="298" xr:uid="{00000000-0005-0000-0000-000091000000}"/>
    <cellStyle name="Normal 96" xfId="299" xr:uid="{00000000-0005-0000-0000-000092000000}"/>
    <cellStyle name="Normal 97" xfId="323" xr:uid="{00000000-0005-0000-0000-000093000000}"/>
    <cellStyle name="Percent [2]" xfId="11" xr:uid="{00000000-0005-0000-0000-000094000000}"/>
    <cellStyle name="RevList" xfId="12" xr:uid="{00000000-0005-0000-0000-000095000000}"/>
    <cellStyle name="Subtotal" xfId="13" xr:uid="{00000000-0005-0000-0000-000096000000}"/>
    <cellStyle name="ค@ฏ๋_pldt" xfId="14" xr:uid="{00000000-0005-0000-0000-000097000000}"/>
    <cellStyle name="เครื่องหมายจุลภาค 2" xfId="20" xr:uid="{00000000-0005-0000-0000-000098000000}"/>
    <cellStyle name="เครื่องหมายจุลภาค 2 2" xfId="42" xr:uid="{00000000-0005-0000-0000-000099000000}"/>
    <cellStyle name="เครื่องหมายจุลภาค 3" xfId="22" xr:uid="{00000000-0005-0000-0000-00009A000000}"/>
    <cellStyle name="เครื่องหมายจุลภาค 4" xfId="26" xr:uid="{00000000-0005-0000-0000-00009B000000}"/>
    <cellStyle name="เครื่องหมายจุลภาค 5" xfId="43" xr:uid="{00000000-0005-0000-0000-00009C000000}"/>
    <cellStyle name="เครื่องหมายจุลภาค 5 2" xfId="82" xr:uid="{00000000-0005-0000-0000-00009D000000}"/>
    <cellStyle name="เครื่องหมายจุลภาค 6" xfId="46" xr:uid="{00000000-0005-0000-0000-00009E000000}"/>
    <cellStyle name="เครื่องหมายสกุลเงิน 2" xfId="29" xr:uid="{00000000-0005-0000-0000-00009F000000}"/>
    <cellStyle name="จุลภาค" xfId="3" builtinId="3"/>
    <cellStyle name="จุลภาค 10" xfId="106" xr:uid="{00000000-0005-0000-0000-0000A0000000}"/>
    <cellStyle name="จุลภาค 11" xfId="119" xr:uid="{00000000-0005-0000-0000-0000A1000000}"/>
    <cellStyle name="จุลภาค 12" xfId="122" xr:uid="{00000000-0005-0000-0000-0000A2000000}"/>
    <cellStyle name="จุลภาค 13" xfId="128" xr:uid="{00000000-0005-0000-0000-0000A3000000}"/>
    <cellStyle name="จุลภาค 14" xfId="135" xr:uid="{00000000-0005-0000-0000-0000A4000000}"/>
    <cellStyle name="จุลภาค 15" xfId="139" xr:uid="{00000000-0005-0000-0000-0000A5000000}"/>
    <cellStyle name="จุลภาค 16" xfId="148" xr:uid="{00000000-0005-0000-0000-0000A6000000}"/>
    <cellStyle name="จุลภาค 17" xfId="152" xr:uid="{00000000-0005-0000-0000-0000A7000000}"/>
    <cellStyle name="จุลภาค 18" xfId="158" xr:uid="{00000000-0005-0000-0000-0000A8000000}"/>
    <cellStyle name="จุลภาค 18 2" xfId="185" xr:uid="{00000000-0005-0000-0000-0000A9000000}"/>
    <cellStyle name="จุลภาค 19" xfId="160" xr:uid="{00000000-0005-0000-0000-0000AA000000}"/>
    <cellStyle name="จุลภาค 2" xfId="55" xr:uid="{00000000-0005-0000-0000-0000AB000000}"/>
    <cellStyle name="จุลภาค 2 2" xfId="192" xr:uid="{00000000-0005-0000-0000-0000AC000000}"/>
    <cellStyle name="จุลภาค 20" xfId="162" xr:uid="{00000000-0005-0000-0000-0000AD000000}"/>
    <cellStyle name="จุลภาค 21" xfId="169" xr:uid="{00000000-0005-0000-0000-0000AE000000}"/>
    <cellStyle name="จุลภาค 22" xfId="170" xr:uid="{00000000-0005-0000-0000-0000AF000000}"/>
    <cellStyle name="จุลภาค 23" xfId="180" xr:uid="{00000000-0005-0000-0000-0000B0000000}"/>
    <cellStyle name="จุลภาค 24" xfId="187" xr:uid="{00000000-0005-0000-0000-0000B1000000}"/>
    <cellStyle name="จุลภาค 25" xfId="190" xr:uid="{00000000-0005-0000-0000-0000B2000000}"/>
    <cellStyle name="จุลภาค 25 2" xfId="317" xr:uid="{00000000-0005-0000-0000-0000B3000000}"/>
    <cellStyle name="จุลภาค 26" xfId="195" xr:uid="{00000000-0005-0000-0000-0000B4000000}"/>
    <cellStyle name="จุลภาค 27" xfId="197" xr:uid="{00000000-0005-0000-0000-0000B5000000}"/>
    <cellStyle name="จุลภาค 28" xfId="200" xr:uid="{00000000-0005-0000-0000-0000B6000000}"/>
    <cellStyle name="จุลภาค 29" xfId="202" xr:uid="{00000000-0005-0000-0000-0000B7000000}"/>
    <cellStyle name="จุลภาค 3" xfId="56" xr:uid="{00000000-0005-0000-0000-0000B8000000}"/>
    <cellStyle name="จุลภาค 30" xfId="204" xr:uid="{00000000-0005-0000-0000-0000B9000000}"/>
    <cellStyle name="จุลภาค 31" xfId="302" xr:uid="{00000000-0005-0000-0000-0000BA000000}"/>
    <cellStyle name="จุลภาค 32" xfId="304" xr:uid="{00000000-0005-0000-0000-0000BB000000}"/>
    <cellStyle name="จุลภาค 4" xfId="84" xr:uid="{00000000-0005-0000-0000-0000BC000000}"/>
    <cellStyle name="จุลภาค 5" xfId="90" xr:uid="{00000000-0005-0000-0000-0000BD000000}"/>
    <cellStyle name="จุลภาค 6" xfId="92" xr:uid="{00000000-0005-0000-0000-0000BE000000}"/>
    <cellStyle name="จุลภาค 7" xfId="96" xr:uid="{00000000-0005-0000-0000-0000BF000000}"/>
    <cellStyle name="จุลภาค 8" xfId="99" xr:uid="{00000000-0005-0000-0000-0000C0000000}"/>
    <cellStyle name="จุลภาค 9" xfId="102" xr:uid="{00000000-0005-0000-0000-0000C1000000}"/>
    <cellStyle name="ปกติ" xfId="0" builtinId="0"/>
    <cellStyle name="ปกติ 10" xfId="85" xr:uid="{00000000-0005-0000-0000-0000C2000000}"/>
    <cellStyle name="ปกติ 10 2" xfId="316" xr:uid="{00000000-0005-0000-0000-0000C3000000}"/>
    <cellStyle name="ปกติ 11" xfId="89" xr:uid="{00000000-0005-0000-0000-0000C4000000}"/>
    <cellStyle name="ปกติ 12" xfId="91" xr:uid="{00000000-0005-0000-0000-0000C5000000}"/>
    <cellStyle name="ปกติ 13" xfId="95" xr:uid="{00000000-0005-0000-0000-0000C6000000}"/>
    <cellStyle name="ปกติ 14" xfId="98" xr:uid="{00000000-0005-0000-0000-0000C7000000}"/>
    <cellStyle name="ปกติ 15" xfId="101" xr:uid="{00000000-0005-0000-0000-0000C8000000}"/>
    <cellStyle name="ปกติ 16" xfId="105" xr:uid="{00000000-0005-0000-0000-0000C9000000}"/>
    <cellStyle name="ปกติ 17" xfId="107" xr:uid="{00000000-0005-0000-0000-0000CA000000}"/>
    <cellStyle name="ปกติ 17 2" xfId="110" xr:uid="{00000000-0005-0000-0000-0000CB000000}"/>
    <cellStyle name="ปกติ 18" xfId="118" xr:uid="{00000000-0005-0000-0000-0000CC000000}"/>
    <cellStyle name="ปกติ 19" xfId="121" xr:uid="{00000000-0005-0000-0000-0000CD000000}"/>
    <cellStyle name="ปกติ 2" xfId="15" xr:uid="{00000000-0005-0000-0000-0000CE000000}"/>
    <cellStyle name="ปกติ 2 10" xfId="59" xr:uid="{00000000-0005-0000-0000-0000CF000000}"/>
    <cellStyle name="ปกติ 2 11" xfId="61" xr:uid="{00000000-0005-0000-0000-0000D0000000}"/>
    <cellStyle name="ปกติ 2 12" xfId="62" xr:uid="{00000000-0005-0000-0000-0000D1000000}"/>
    <cellStyle name="ปกติ 2 13" xfId="65" xr:uid="{00000000-0005-0000-0000-0000D2000000}"/>
    <cellStyle name="ปกติ 2 14" xfId="69" xr:uid="{00000000-0005-0000-0000-0000D3000000}"/>
    <cellStyle name="ปกติ 2 15" xfId="71" xr:uid="{00000000-0005-0000-0000-0000D4000000}"/>
    <cellStyle name="ปกติ 2 16" xfId="73" xr:uid="{00000000-0005-0000-0000-0000D5000000}"/>
    <cellStyle name="ปกติ 2 17" xfId="75" xr:uid="{00000000-0005-0000-0000-0000D6000000}"/>
    <cellStyle name="ปกติ 2 18" xfId="77" xr:uid="{00000000-0005-0000-0000-0000D7000000}"/>
    <cellStyle name="ปกติ 2 19" xfId="79" xr:uid="{00000000-0005-0000-0000-0000D8000000}"/>
    <cellStyle name="ปกติ 2 2" xfId="24" xr:uid="{00000000-0005-0000-0000-0000D9000000}"/>
    <cellStyle name="ปกติ 2 2 10" xfId="150" xr:uid="{00000000-0005-0000-0000-0000DA000000}"/>
    <cellStyle name="ปกติ 2 2 11" xfId="165" xr:uid="{00000000-0005-0000-0000-0000DB000000}"/>
    <cellStyle name="ปกติ 2 2 12" xfId="175" xr:uid="{00000000-0005-0000-0000-0000DC000000}"/>
    <cellStyle name="ปกติ 2 2 13" xfId="183" xr:uid="{00000000-0005-0000-0000-0000DD000000}"/>
    <cellStyle name="ปกติ 2 2 2" xfId="88" xr:uid="{00000000-0005-0000-0000-0000DE000000}"/>
    <cellStyle name="ปกติ 2 2 3" xfId="104" xr:uid="{00000000-0005-0000-0000-0000DF000000}"/>
    <cellStyle name="ปกติ 2 2 4" xfId="109" xr:uid="{00000000-0005-0000-0000-0000E0000000}"/>
    <cellStyle name="ปกติ 2 2 5" xfId="112" xr:uid="{00000000-0005-0000-0000-0000E1000000}"/>
    <cellStyle name="ปกติ 2 2 6" xfId="124" xr:uid="{00000000-0005-0000-0000-0000E2000000}"/>
    <cellStyle name="ปกติ 2 2 7" xfId="130" xr:uid="{00000000-0005-0000-0000-0000E3000000}"/>
    <cellStyle name="ปกติ 2 2 8" xfId="134" xr:uid="{00000000-0005-0000-0000-0000E4000000}"/>
    <cellStyle name="ปกติ 2 2 9" xfId="141" xr:uid="{00000000-0005-0000-0000-0000E5000000}"/>
    <cellStyle name="ปกติ 2 20" xfId="86" xr:uid="{00000000-0005-0000-0000-0000E6000000}"/>
    <cellStyle name="ปกติ 2 21" xfId="93" xr:uid="{00000000-0005-0000-0000-0000E7000000}"/>
    <cellStyle name="ปกติ 2 22" xfId="94" xr:uid="{00000000-0005-0000-0000-0000E8000000}"/>
    <cellStyle name="ปกติ 2 23" xfId="97" xr:uid="{00000000-0005-0000-0000-0000E9000000}"/>
    <cellStyle name="ปกติ 2 24" xfId="100" xr:uid="{00000000-0005-0000-0000-0000EA000000}"/>
    <cellStyle name="ปกติ 2 25" xfId="103" xr:uid="{00000000-0005-0000-0000-0000EB000000}"/>
    <cellStyle name="ปกติ 2 26" xfId="108" xr:uid="{00000000-0005-0000-0000-0000EC000000}"/>
    <cellStyle name="ปกติ 2 26 10" xfId="166" xr:uid="{00000000-0005-0000-0000-0000ED000000}"/>
    <cellStyle name="ปกติ 2 26 11" xfId="178" xr:uid="{00000000-0005-0000-0000-0000EE000000}"/>
    <cellStyle name="ปกติ 2 26 12" xfId="181" xr:uid="{00000000-0005-0000-0000-0000EF000000}"/>
    <cellStyle name="ปกติ 2 26 2" xfId="111" xr:uid="{00000000-0005-0000-0000-0000F0000000}"/>
    <cellStyle name="ปกติ 2 26 3" xfId="123" xr:uid="{00000000-0005-0000-0000-0000F1000000}"/>
    <cellStyle name="ปกติ 2 26 4" xfId="129" xr:uid="{00000000-0005-0000-0000-0000F2000000}"/>
    <cellStyle name="ปกติ 2 26 5" xfId="133" xr:uid="{00000000-0005-0000-0000-0000F3000000}"/>
    <cellStyle name="ปกติ 2 26 6" xfId="136" xr:uid="{00000000-0005-0000-0000-0000F4000000}"/>
    <cellStyle name="ปกติ 2 26 7" xfId="140" xr:uid="{00000000-0005-0000-0000-0000F5000000}"/>
    <cellStyle name="ปกติ 2 26 8" xfId="149" xr:uid="{00000000-0005-0000-0000-0000F6000000}"/>
    <cellStyle name="ปกติ 2 26 9" xfId="164" xr:uid="{00000000-0005-0000-0000-0000F7000000}"/>
    <cellStyle name="ปกติ 2 27" xfId="120" xr:uid="{00000000-0005-0000-0000-0000F8000000}"/>
    <cellStyle name="ปกติ 2 28" xfId="163" xr:uid="{00000000-0005-0000-0000-0000F9000000}"/>
    <cellStyle name="ปกติ 2 3" xfId="30" xr:uid="{00000000-0005-0000-0000-0000FA000000}"/>
    <cellStyle name="ปกติ 2 3 10" xfId="67" xr:uid="{00000000-0005-0000-0000-0000FB000000}"/>
    <cellStyle name="ปกติ 2 3 11" xfId="70" xr:uid="{00000000-0005-0000-0000-0000FC000000}"/>
    <cellStyle name="ปกติ 2 3 12" xfId="72" xr:uid="{00000000-0005-0000-0000-0000FD000000}"/>
    <cellStyle name="ปกติ 2 3 13" xfId="74" xr:uid="{00000000-0005-0000-0000-0000FE000000}"/>
    <cellStyle name="ปกติ 2 3 14" xfId="76" xr:uid="{00000000-0005-0000-0000-0000FF000000}"/>
    <cellStyle name="ปกติ 2 3 15" xfId="78" xr:uid="{00000000-0005-0000-0000-000000010000}"/>
    <cellStyle name="ปกติ 2 3 16" xfId="80" xr:uid="{00000000-0005-0000-0000-000001010000}"/>
    <cellStyle name="ปกติ 2 3 2" xfId="32" xr:uid="{00000000-0005-0000-0000-000002010000}"/>
    <cellStyle name="ปกติ 2 3 3" xfId="35" xr:uid="{00000000-0005-0000-0000-000003010000}"/>
    <cellStyle name="ปกติ 2 3 4" xfId="45" xr:uid="{00000000-0005-0000-0000-000004010000}"/>
    <cellStyle name="ปกติ 2 3 5" xfId="49" xr:uid="{00000000-0005-0000-0000-000005010000}"/>
    <cellStyle name="ปกติ 2 3 6" xfId="52" xr:uid="{00000000-0005-0000-0000-000006010000}"/>
    <cellStyle name="ปกติ 2 3 7" xfId="60" xr:uid="{00000000-0005-0000-0000-000007010000}"/>
    <cellStyle name="ปกติ 2 3 8" xfId="63" xr:uid="{00000000-0005-0000-0000-000008010000}"/>
    <cellStyle name="ปกติ 2 3 9" xfId="66" xr:uid="{00000000-0005-0000-0000-000009010000}"/>
    <cellStyle name="ปกติ 2 4" xfId="31" xr:uid="{00000000-0005-0000-0000-00000A010000}"/>
    <cellStyle name="ปกติ 2 5" xfId="34" xr:uid="{00000000-0005-0000-0000-00000B010000}"/>
    <cellStyle name="ปกติ 2 6" xfId="36" xr:uid="{00000000-0005-0000-0000-00000C010000}"/>
    <cellStyle name="ปกติ 2 7" xfId="44" xr:uid="{00000000-0005-0000-0000-00000D010000}"/>
    <cellStyle name="ปกติ 2 8" xfId="48" xr:uid="{00000000-0005-0000-0000-00000E010000}"/>
    <cellStyle name="ปกติ 2 9" xfId="51" xr:uid="{00000000-0005-0000-0000-00000F010000}"/>
    <cellStyle name="ปกติ 20" xfId="126" xr:uid="{00000000-0005-0000-0000-000010010000}"/>
    <cellStyle name="ปกติ 21" xfId="127" xr:uid="{00000000-0005-0000-0000-000011010000}"/>
    <cellStyle name="ปกติ 22" xfId="137" xr:uid="{00000000-0005-0000-0000-000012010000}"/>
    <cellStyle name="ปกติ 23" xfId="138" xr:uid="{00000000-0005-0000-0000-000013010000}"/>
    <cellStyle name="ปกติ 24" xfId="147" xr:uid="{00000000-0005-0000-0000-000014010000}"/>
    <cellStyle name="ปกติ 25" xfId="151" xr:uid="{00000000-0005-0000-0000-000015010000}"/>
    <cellStyle name="ปกติ 26" xfId="157" xr:uid="{00000000-0005-0000-0000-000016010000}"/>
    <cellStyle name="ปกติ 26 2" xfId="184" xr:uid="{00000000-0005-0000-0000-000017010000}"/>
    <cellStyle name="ปกติ 27" xfId="159" xr:uid="{00000000-0005-0000-0000-000018010000}"/>
    <cellStyle name="ปกติ 28" xfId="161" xr:uid="{00000000-0005-0000-0000-000019010000}"/>
    <cellStyle name="ปกติ 29" xfId="167" xr:uid="{00000000-0005-0000-0000-00001A010000}"/>
    <cellStyle name="ปกติ 3" xfId="21" xr:uid="{00000000-0005-0000-0000-00001B010000}"/>
    <cellStyle name="ปกติ 3 2" xfId="87" xr:uid="{00000000-0005-0000-0000-00001C010000}"/>
    <cellStyle name="ปกติ 3 3" xfId="193" xr:uid="{00000000-0005-0000-0000-00001D010000}"/>
    <cellStyle name="ปกติ 30" xfId="168" xr:uid="{00000000-0005-0000-0000-00001E010000}"/>
    <cellStyle name="ปกติ 31" xfId="179" xr:uid="{00000000-0005-0000-0000-00001F010000}"/>
    <cellStyle name="ปกติ 32" xfId="182" xr:uid="{00000000-0005-0000-0000-000020010000}"/>
    <cellStyle name="ปกติ 33" xfId="186" xr:uid="{00000000-0005-0000-0000-000021010000}"/>
    <cellStyle name="ปกติ 34" xfId="189" xr:uid="{00000000-0005-0000-0000-000022010000}"/>
    <cellStyle name="ปกติ 35" xfId="191" xr:uid="{00000000-0005-0000-0000-000023010000}"/>
    <cellStyle name="ปกติ 36" xfId="194" xr:uid="{00000000-0005-0000-0000-000024010000}"/>
    <cellStyle name="ปกติ 37" xfId="196" xr:uid="{00000000-0005-0000-0000-000025010000}"/>
    <cellStyle name="ปกติ 38" xfId="199" xr:uid="{00000000-0005-0000-0000-000026010000}"/>
    <cellStyle name="ปกติ 39" xfId="201" xr:uid="{00000000-0005-0000-0000-000027010000}"/>
    <cellStyle name="ปกติ 4" xfId="25" xr:uid="{00000000-0005-0000-0000-000028010000}"/>
    <cellStyle name="ปกติ 40" xfId="203" xr:uid="{00000000-0005-0000-0000-000029010000}"/>
    <cellStyle name="ปกติ 41" xfId="210" xr:uid="{00000000-0005-0000-0000-00002A010000}"/>
    <cellStyle name="ปกติ 42" xfId="303" xr:uid="{00000000-0005-0000-0000-00002B010000}"/>
    <cellStyle name="ปกติ 43" xfId="307" xr:uid="{00000000-0005-0000-0000-00002C010000}"/>
    <cellStyle name="ปกติ 44" xfId="309" xr:uid="{00000000-0005-0000-0000-00002D010000}"/>
    <cellStyle name="ปกติ 45" xfId="310" xr:uid="{00000000-0005-0000-0000-00002E010000}"/>
    <cellStyle name="ปกติ 46" xfId="311" xr:uid="{00000000-0005-0000-0000-00002F010000}"/>
    <cellStyle name="ปกติ 47" xfId="313" xr:uid="{00000000-0005-0000-0000-000030010000}"/>
    <cellStyle name="ปกติ 48" xfId="314" xr:uid="{00000000-0005-0000-0000-000031010000}"/>
    <cellStyle name="ปกติ 49" xfId="315" xr:uid="{00000000-0005-0000-0000-000032010000}"/>
    <cellStyle name="ปกติ 5" xfId="33" xr:uid="{00000000-0005-0000-0000-000033010000}"/>
    <cellStyle name="ปกติ 5 2" xfId="321" xr:uid="{00000000-0005-0000-0000-000034010000}"/>
    <cellStyle name="ปกติ 50" xfId="319" xr:uid="{00000000-0005-0000-0000-000035010000}"/>
    <cellStyle name="ปกติ 51" xfId="320" xr:uid="{00000000-0005-0000-0000-000036010000}"/>
    <cellStyle name="ปกติ 52" xfId="322" xr:uid="{00000000-0005-0000-0000-000037010000}"/>
    <cellStyle name="ปกติ 53" xfId="324" xr:uid="{5B1925C6-CDF5-4437-8E06-B8D51FB0C965}"/>
    <cellStyle name="ปกติ 54" xfId="325" xr:uid="{B4CD004E-183F-432B-A5C1-9B5D93BB19D2}"/>
    <cellStyle name="ปกติ 6" xfId="57" xr:uid="{00000000-0005-0000-0000-000038010000}"/>
    <cellStyle name="ปกติ 6 2" xfId="198" xr:uid="{00000000-0005-0000-0000-000039010000}"/>
    <cellStyle name="ปกติ 6 3" xfId="306" xr:uid="{00000000-0005-0000-0000-00003A010000}"/>
    <cellStyle name="ปกติ 6 4" xfId="308" xr:uid="{00000000-0005-0000-0000-00003B010000}"/>
    <cellStyle name="ปกติ 6 5" xfId="312" xr:uid="{00000000-0005-0000-0000-00003C010000}"/>
    <cellStyle name="ปกติ 6 6" xfId="318" xr:uid="{00000000-0005-0000-0000-00003D010000}"/>
    <cellStyle name="ปกติ 7" xfId="64" xr:uid="{00000000-0005-0000-0000-00003E010000}"/>
    <cellStyle name="ปกติ 8" xfId="68" xr:uid="{00000000-0005-0000-0000-00003F010000}"/>
    <cellStyle name="ปกติ 9" xfId="83" xr:uid="{00000000-0005-0000-0000-000040010000}"/>
    <cellStyle name="หมายเหตุ 2" xfId="174" xr:uid="{00000000-0005-0000-0000-000041010000}"/>
    <cellStyle name="หมายเหตุ 3" xfId="300" xr:uid="{00000000-0005-0000-0000-000042010000}"/>
    <cellStyle name="หมายเหตุ 4" xfId="301" xr:uid="{00000000-0005-0000-0000-000043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.app/UploadTemp/&#3591;&#3610;&#3611;&#3619;&#3632;&#3617;&#3634;&#3603;%2057%20&#3600;&#3634;&#3609;&#3636;&#3626;&#3619;/KAN/&#3614;.&#3619;.&#3610;.52/&#3619;&#3634;&#3618;&#3621;&#3632;&#3648;&#3629;&#3637;&#3618;&#3604;&#3650;&#3588;&#3619;&#3591;&#3585;&#3634;&#3619;&#3611;&#3637;2552(30%20&#3614;.&#3588;.51)/(&#3649;&#3610;&#3610;)%20&#3592;&#3634;&#3585;%20&#3623;&#3594;/&#3615;&#3629;&#3619;&#3660;&#3617;&#3619;&#3634;&#3618;&#3652;&#3605;&#3619;&#3617;&#3634;&#3626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10;&#3611;&#3619;&#3632;&#3617;&#3634;&#3603;-68(&#3651;&#3627;&#3617;&#3656;)\&#3626;&#3619;&#3640;&#3611;&#3612;&#3621;&#3585;&#3634;&#3619;&#3651;&#3594;&#3657;&#3592;&#3656;&#3634;&#3618;\12.%20&#3585;.&#3618;.68\30.9.68%20&#3626;&#3619;&#3640;&#3611;\1.%20&#3616;&#3634;&#3614;&#3619;&#3623;&#3617;%2030.9.68.xlsx" TargetMode="External"/><Relationship Id="rId1" Type="http://schemas.openxmlformats.org/officeDocument/2006/relationships/externalLinkPath" Target="1.%20&#3616;&#3634;&#3614;&#3619;&#3623;&#3617;%2030.9.68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10;&#3611;&#3619;&#3632;&#3617;&#3634;&#3603;-68(&#3651;&#3627;&#3617;&#3656;)\&#3626;&#3619;&#3640;&#3611;&#3612;&#3621;&#3585;&#3634;&#3619;&#3651;&#3594;&#3657;&#3592;&#3656;&#3634;&#3618;\12.%20&#3585;.&#3618;.68\30.9.68%20&#3626;&#3619;&#3640;&#3611;\3.%20&#3612;&#3621;&#3585;&#3634;&#3619;&#3651;&#3594;&#3657;&#3592;&#3656;&#3634;&#3618;&#3619;&#3634;&#3618;&#3627;&#3609;&#3656;&#3623;&#3618;%2030.9.68.xlsx" TargetMode="External"/><Relationship Id="rId1" Type="http://schemas.openxmlformats.org/officeDocument/2006/relationships/externalLinkPath" Target="3.%20&#3612;&#3621;&#3585;&#3634;&#3619;&#3651;&#3594;&#3657;&#3592;&#3656;&#3634;&#3618;&#3619;&#3634;&#3618;&#3627;&#3609;&#3656;&#3623;&#3618;%2030.9.68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10;&#3611;&#3619;&#3632;&#3617;&#3634;&#3603;-68(&#3651;&#3627;&#3617;&#3656;)\&#3626;&#3619;&#3640;&#3611;&#3612;&#3621;&#3585;&#3634;&#3619;&#3651;&#3594;&#3657;&#3592;&#3656;&#3634;&#3618;\12.%20&#3585;.&#3618;.68\30.9.68%20&#3626;&#3619;&#3640;&#3611;\2.%20&#3619;&#3634;&#3618;&#3591;&#3634;&#3609;&#3619;&#3634;&#3618;&#3592;&#3656;&#3634;&#3618;&#3621;&#3591;&#3607;&#3640;&#3609;%2030.9.68.xlsx" TargetMode="External"/><Relationship Id="rId1" Type="http://schemas.openxmlformats.org/officeDocument/2006/relationships/externalLinkPath" Target="2.%20&#3619;&#3634;&#3618;&#3591;&#3634;&#3609;&#3619;&#3634;&#3618;&#3592;&#3656;&#3634;&#3618;&#3621;&#3591;&#3607;&#3640;&#3609;%2030.9.68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10;&#3611;&#3619;&#3632;&#3617;&#3634;&#3603;-68(&#3651;&#3627;&#3617;&#3656;)\&#3626;&#3619;&#3640;&#3611;&#3612;&#3621;&#3585;&#3634;&#3619;&#3651;&#3594;&#3657;&#3592;&#3656;&#3634;&#3618;\12.%20&#3585;.&#3618;.68\30.9.68%20&#3626;&#3619;&#3640;&#3611;\&#3619;&#3634;&#3618;&#3591;&#3634;&#3609;&#3648;&#3591;&#3636;&#3609;&#3585;&#3633;&#3609;&#3611;&#3637;%2067.xlsx" TargetMode="External"/><Relationship Id="rId1" Type="http://schemas.openxmlformats.org/officeDocument/2006/relationships/externalLinkPath" Target="&#3619;&#3634;&#3618;&#3591;&#3634;&#3609;&#3648;&#3591;&#3636;&#3609;&#3585;&#3633;&#3609;&#3611;&#3637;%2067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&#3619;&#3634;&#3618;&#3591;&#3634;&#3609;&#3648;&#3591;&#3636;&#3609;&#3585;&#3633;&#3609;&#3611;&#3637;%2066.xlsx" TargetMode="External"/><Relationship Id="rId1" Type="http://schemas.openxmlformats.org/officeDocument/2006/relationships/externalLinkPath" Target="file:///F:\&#3619;&#3634;&#3618;&#3591;&#3634;&#3609;&#3648;&#3591;&#3636;&#3609;&#3585;&#3633;&#3609;&#3611;&#3637;%206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วมงปม. 11 กอง"/>
      <sheetName val="สรุปงปม.หน่วย(ผู้บริหาร)"/>
      <sheetName val="(ตภ)"/>
      <sheetName val="(กพร)"/>
      <sheetName val=" (กฝ.)"/>
      <sheetName val=" (กจ.)"/>
      <sheetName val=" (กค.)"/>
      <sheetName val=" (ปชส)"/>
      <sheetName val=" (สสว)"/>
      <sheetName val=" (สศช)"/>
      <sheetName val="(วช)"/>
      <sheetName val=" (ศูนย์)"/>
      <sheetName val="(สล)"/>
      <sheetName val="รวมงปม.แยกหน่วย"/>
      <sheetName val="ผลผลิตที่ 3"/>
      <sheetName val="งบหน้า วช."/>
      <sheetName val="ผลผลิตที่ 2 "/>
      <sheetName val="งบหน้า ม. ศก.พอเพียง"/>
      <sheetName val="ผลผลิตที่ 1"/>
      <sheetName val="สรุป"/>
      <sheetName val="แยก"/>
      <sheetName val="แยกกิจกรรม"/>
      <sheetName val="งบหน้าโครงการสถาบั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รายงาน (เสนอ)+สำรองเงิน"/>
      <sheetName val="รายงาน (เสนอ)"/>
      <sheetName val="NFMA46"/>
      <sheetName val="คีย์ข้อมูล"/>
      <sheetName val="โอนเปลี่ยนแปลง "/>
      <sheetName val="เป้าหมาย"/>
    </sheetNames>
    <sheetDataSet>
      <sheetData sheetId="0"/>
      <sheetData sheetId="1"/>
      <sheetData sheetId="2"/>
      <sheetData sheetId="3">
        <row r="3">
          <cell r="A3" t="str">
            <v>ข้อมูลสะสมตั้งแต่วันที่ 1 ตุลาคม 2567 ถึงวันที่ 30 กันยายน 2568</v>
          </cell>
        </row>
        <row r="48">
          <cell r="B48" t="str">
            <v>แผนงานยุทธศาสตร์พัฒนาและส่งเสริมเศรษฐกิจฐานราก</v>
          </cell>
        </row>
        <row r="49">
          <cell r="B49" t="str">
            <v>ผลผลิตส่งเสริมเศรษฐกิจฐานราก การผลิต การตลาดและการจำหน่ายผลิตภัณฑ์ชุมชน (15004422006002000000)</v>
          </cell>
        </row>
        <row r="58">
          <cell r="B58" t="str">
            <v>แผนงานบูรณาการป้องกัน ปราบปราม และแก้ไขปัญหายาเสพติด</v>
          </cell>
        </row>
        <row r="59">
          <cell r="B59" t="str">
            <v>โครงการป้องกันและแก้ไขปัญหายาเสพติดโดยกองทุนแม่ของแผ่นดิน (15004062009002000000)</v>
          </cell>
        </row>
        <row r="84">
          <cell r="G84">
            <v>0</v>
          </cell>
          <cell r="H84">
            <v>0</v>
          </cell>
        </row>
        <row r="87">
          <cell r="G87"/>
          <cell r="H87"/>
        </row>
      </sheetData>
      <sheetData sheetId="4">
        <row r="7">
          <cell r="B7" t="str">
            <v>รายการค่าใช้จ่ายบุคลากรภาครัฐ (15004140002001000000, 15004142002002000000)</v>
          </cell>
        </row>
        <row r="17">
          <cell r="B17" t="str">
            <v>ผลผลิตการจัดการฐานข้อมูลเพื่อการพัฒนาชุมชน (15004381004002000000, 15004380004003120001)</v>
          </cell>
        </row>
        <row r="27">
          <cell r="B27" t="str">
            <v>ผลผลิตเสริมสร้างขีดความสามารถในการบริหารจัดการชุมชน (15004382001002000000)</v>
          </cell>
        </row>
        <row r="38">
          <cell r="B38" t="str">
            <v>ผลผลิตสร้างความมั่นคงทางอาชีพและรายได้ 
(15004382005002000000)</v>
          </cell>
        </row>
        <row r="68">
          <cell r="B68" t="str">
            <v>โครงการส่งเสริมการท่องเที่ยวชุมชน 
(15004182024002000000)</v>
          </cell>
        </row>
        <row r="78">
          <cell r="B78" t="str">
            <v>โครงการส่งเสริมการพัฒนาชุมชนธรรมาภิบาล 
(15004602011002000000)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86">
          <cell r="C86">
            <v>0</v>
          </cell>
          <cell r="D86">
            <v>0</v>
          </cell>
          <cell r="E86">
            <v>0</v>
          </cell>
        </row>
      </sheetData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ศพช. (4)"/>
      <sheetName val="จังหวัด (3)"/>
      <sheetName val="PO คงเหลือ (5)"/>
      <sheetName val="Sheet7"/>
      <sheetName val="NFMA47 (2)"/>
      <sheetName val="รวมสำนัก กองศูนย์ จังหวัด"/>
      <sheetName val="Sheet10"/>
      <sheetName val="Sheet1"/>
      <sheetName val="Sheet6"/>
      <sheetName val="เรียงจังหวัด"/>
      <sheetName val="Sheet3"/>
      <sheetName val="จังหวัด (จัดลำดับ)"/>
      <sheetName val="ZFMA47"/>
      <sheetName val="BPMส่วนกลาง"/>
      <sheetName val="ส่วนกลาง"/>
      <sheetName val="ส่วนกลาง (เสนอ)"/>
      <sheetName val="ศพช."/>
      <sheetName val="ศพช. (เสนอ)"/>
      <sheetName val="จังหวัด"/>
      <sheetName val="จังหวัด (เสนอ)"/>
      <sheetName val="Sheet8"/>
      <sheetName val="เรียงผู้ตรวจ"/>
      <sheetName val="Sheet5"/>
      <sheetName val="ส่วนกลาง+ศพช. 11 ศูนย์ (5)"/>
      <sheetName val="ส่วนกลาง(จัดลำดับ)"/>
      <sheetName val="Sheet2"/>
      <sheetName val="ส่วนกลาง+ศพช. 11 ศูนย์ (2)"/>
      <sheetName val="ศพช. จัดลำดับ)"/>
      <sheetName val="งบรายจ่ายอื่น "/>
      <sheetName val="ศพช.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9">
          <cell r="B9">
            <v>1500400001</v>
          </cell>
        </row>
        <row r="10">
          <cell r="B10">
            <v>1500400002</v>
          </cell>
        </row>
        <row r="11">
          <cell r="B11">
            <v>1500400003</v>
          </cell>
        </row>
        <row r="12">
          <cell r="B12">
            <v>1500400004</v>
          </cell>
        </row>
        <row r="13">
          <cell r="B13">
            <v>1500400004</v>
          </cell>
        </row>
        <row r="14">
          <cell r="B14">
            <v>1500400006</v>
          </cell>
        </row>
        <row r="15">
          <cell r="B15">
            <v>1500400007</v>
          </cell>
        </row>
        <row r="16">
          <cell r="B16">
            <v>1500400008</v>
          </cell>
        </row>
        <row r="17">
          <cell r="B17">
            <v>1500400009</v>
          </cell>
        </row>
        <row r="18">
          <cell r="B18">
            <v>1500400010</v>
          </cell>
        </row>
        <row r="19">
          <cell r="B19">
            <v>1500400011</v>
          </cell>
        </row>
        <row r="20">
          <cell r="B20">
            <v>1500400111</v>
          </cell>
        </row>
        <row r="21">
          <cell r="B21">
            <v>1500400112</v>
          </cell>
        </row>
        <row r="22">
          <cell r="B22">
            <v>1500400125</v>
          </cell>
        </row>
      </sheetData>
      <sheetData sheetId="15"/>
      <sheetData sheetId="16"/>
      <sheetData sheetId="17"/>
      <sheetData sheetId="18">
        <row r="3">
          <cell r="A3" t="str">
            <v xml:space="preserve">ข้อมูลสะสมตั้งแต่วันที่ 1 ตุลาคม 2567 ถึงวันที่ 30 กันยายน 2568 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7จปฐ"/>
      <sheetName val="เรียงส่วนกลาง"/>
      <sheetName val="เรียงส่วนกลาง (เสนอ)"/>
      <sheetName val="เรียงจังหวัด"/>
      <sheetName val="เรียงจังหวัด (เสนอ)"/>
      <sheetName val="เรียงศูนย์ศึกษาฯ"/>
      <sheetName val="เรียงศูนย์ศึกษาฯ (เสนอ)"/>
      <sheetName val="Sheet1"/>
      <sheetName val="งบรายจ่ายอื่น"/>
      <sheetName val="46 (งบขุด)"/>
      <sheetName val="รายละเอียดงบขุด"/>
      <sheetName val="รายละเอียดงบลงทุน (3)"/>
      <sheetName val="สรุปงบลงทุน  (เสนอ)"/>
      <sheetName val="สรุป-ส่วนกลาง"/>
      <sheetName val="รายละเอียดงบลงทุน (2)"/>
      <sheetName val="สรุปงบขุดจังหวัด"/>
      <sheetName val="รายละเอียดงบลงทุน"/>
      <sheetName val="สรุป-ศพช"/>
      <sheetName val="สรุป-จังหวัด"/>
      <sheetName val="สรุป-จังหวัด (3)"/>
      <sheetName val="สรุป-จังหวัด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A2" t="str">
            <v>ข้อมูลสะสมตั้งแต่วันที่ 1 ตุลาคม 2567 ถึงวันที่ 30 กันยายน 2568</v>
          </cell>
        </row>
      </sheetData>
      <sheetData sheetId="17"/>
      <sheetData sheetId="18"/>
      <sheetData sheetId="19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สรุปรายงานเงินกันเหลื่อมปี "/>
      <sheetName val="แบบรายงานเงินกันเหลื่อมปี"/>
      <sheetName val="คีย์ข้อมูล"/>
      <sheetName val="เงินกันคงเหลือ"/>
      <sheetName val="งบลงทุนคงเหลือ"/>
      <sheetName val="งบดำเนินงานคงเหลือ"/>
      <sheetName val="Sheet1"/>
    </sheetNames>
    <sheetDataSet>
      <sheetData sheetId="0"/>
      <sheetData sheetId="1"/>
      <sheetData sheetId="2">
        <row r="1">
          <cell r="A1" t="str">
            <v>รายงานผลการเบิกจ่ายงบประมาณเงินกันไว้เบิกเหลื่อมปี ปีงบประมาณ พ.ศ. 2567</v>
          </cell>
        </row>
        <row r="2">
          <cell r="A2" t="str">
            <v>กรมการพัฒนาชุมชน</v>
          </cell>
        </row>
        <row r="3">
          <cell r="A3" t="str">
            <v xml:space="preserve">ข้อมูล ณ วันที่ 30 กันยายน 2568  </v>
          </cell>
        </row>
        <row r="21">
          <cell r="K21" t="str">
            <v>สภว.</v>
          </cell>
        </row>
        <row r="37">
          <cell r="K37" t="str">
            <v>กค.</v>
          </cell>
        </row>
        <row r="48">
          <cell r="J48" t="str">
            <v xml:space="preserve"> 4 ต.ค.67</v>
          </cell>
        </row>
        <row r="66">
          <cell r="K66" t="str">
            <v>สภว.</v>
          </cell>
        </row>
        <row r="75">
          <cell r="J75" t="str">
            <v xml:space="preserve"> 17 พ.ย.67</v>
          </cell>
          <cell r="K75" t="str">
            <v>สสช.</v>
          </cell>
        </row>
        <row r="81">
          <cell r="B81" t="str">
            <v>จังหวัดนนทบุรี 4 รายการ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สรุปรายงานเงินกันเหลื่อมปี "/>
      <sheetName val="แบบรายงานเงินกันเหลื่อมปี"/>
      <sheetName val="คีย์ข้อมูล"/>
      <sheetName val="Sheet2"/>
      <sheetName val="คงเหลือ"/>
      <sheetName val="PO คงเหลือ"/>
      <sheetName val="Sheet1"/>
      <sheetName val="แบบรายงานเงินกันเหลื่อมปี (2)"/>
      <sheetName val="แยกแผน"/>
      <sheetName val="GF47.30.09.65"/>
      <sheetName val="GF46.30.09.65"/>
    </sheetNames>
    <sheetDataSet>
      <sheetData sheetId="0" refreshError="1"/>
      <sheetData sheetId="1" refreshError="1"/>
      <sheetData sheetId="2" refreshError="1">
        <row r="1">
          <cell r="A1" t="str">
            <v>รายงานผลการเบิกจ่ายงบประมาณเงินกันไว้เบิกเหลื่อมปีงบประมาณ พ.ศ. 2566</v>
          </cell>
        </row>
        <row r="2">
          <cell r="A2" t="str">
            <v>กรมการพัฒนาชุมชน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67179-31F0-4AA6-A2AF-A077D22AC94D}">
  <sheetPr>
    <tabColor indexed="10"/>
  </sheetPr>
  <dimension ref="A1:BY75"/>
  <sheetViews>
    <sheetView zoomScale="70" zoomScaleNormal="70" zoomScaleSheetLayoutView="50" workbookViewId="0">
      <pane xSplit="1" ySplit="6" topLeftCell="B7" activePane="bottomRight" state="frozen"/>
      <selection pane="topRight" activeCell="C1" sqref="C1"/>
      <selection pane="bottomLeft" activeCell="A5" sqref="A5"/>
      <selection pane="bottomRight" activeCell="O10" sqref="O10"/>
    </sheetView>
  </sheetViews>
  <sheetFormatPr defaultRowHeight="23.25"/>
  <cols>
    <col min="1" max="1" width="64.85546875" style="184" customWidth="1"/>
    <col min="2" max="2" width="23.7109375" style="177" customWidth="1"/>
    <col min="3" max="3" width="22.140625" style="177" customWidth="1"/>
    <col min="4" max="4" width="24" style="177" customWidth="1"/>
    <col min="5" max="5" width="22.85546875" style="177" bestFit="1" customWidth="1"/>
    <col min="6" max="6" width="11.28515625" style="185" customWidth="1"/>
    <col min="7" max="7" width="22.28515625" style="177" customWidth="1"/>
    <col min="8" max="8" width="11.28515625" style="176" customWidth="1"/>
    <col min="9" max="9" width="22.85546875" style="177" customWidth="1"/>
    <col min="10" max="10" width="10" style="177" customWidth="1"/>
    <col min="11" max="11" width="22.5703125" style="177" bestFit="1" customWidth="1"/>
    <col min="12" max="12" width="11.7109375" style="177" customWidth="1"/>
    <col min="13" max="13" width="24.5703125" style="177" customWidth="1"/>
    <col min="14" max="15" width="10.140625" style="182" customWidth="1"/>
    <col min="16" max="16" width="27.28515625" style="182" customWidth="1"/>
    <col min="17" max="18" width="10.140625" style="182" customWidth="1"/>
    <col min="19" max="16384" width="9.140625" style="182"/>
  </cols>
  <sheetData>
    <row r="1" spans="1:16" s="723" customFormat="1" ht="33.75" customHeight="1">
      <c r="A1" s="922" t="s">
        <v>198</v>
      </c>
      <c r="B1" s="922"/>
      <c r="C1" s="922"/>
      <c r="D1" s="922"/>
      <c r="E1" s="922"/>
      <c r="F1" s="922"/>
      <c r="G1" s="922"/>
      <c r="H1" s="922"/>
      <c r="I1" s="922"/>
      <c r="J1" s="922"/>
      <c r="K1" s="922"/>
      <c r="L1" s="922"/>
      <c r="M1" s="922"/>
    </row>
    <row r="2" spans="1:16" s="723" customFormat="1" ht="31.5" customHeight="1">
      <c r="A2" s="922" t="s">
        <v>14</v>
      </c>
      <c r="B2" s="922"/>
      <c r="C2" s="922"/>
      <c r="D2" s="922"/>
      <c r="E2" s="922"/>
      <c r="F2" s="922"/>
      <c r="G2" s="922"/>
      <c r="H2" s="922"/>
      <c r="I2" s="922"/>
      <c r="J2" s="922"/>
      <c r="K2" s="922"/>
      <c r="L2" s="922"/>
      <c r="M2" s="922"/>
    </row>
    <row r="3" spans="1:16" s="723" customFormat="1" ht="33.75" customHeight="1">
      <c r="A3" s="923" t="str">
        <f>+[2]คีย์ข้อมูล!A3</f>
        <v>ข้อมูลสะสมตั้งแต่วันที่ 1 ตุลาคม 2567 ถึงวันที่ 30 กันยายน 2568</v>
      </c>
      <c r="B3" s="923"/>
      <c r="C3" s="923"/>
      <c r="D3" s="923"/>
      <c r="E3" s="923"/>
      <c r="F3" s="923"/>
      <c r="G3" s="923"/>
      <c r="H3" s="923"/>
      <c r="I3" s="923"/>
      <c r="J3" s="923"/>
      <c r="K3" s="923"/>
      <c r="L3" s="923"/>
      <c r="M3" s="923"/>
    </row>
    <row r="4" spans="1:16" s="178" customFormat="1" ht="41.25" customHeight="1">
      <c r="A4" s="919" t="s">
        <v>3</v>
      </c>
      <c r="B4" s="913" t="s">
        <v>10</v>
      </c>
      <c r="C4" s="913" t="s">
        <v>489</v>
      </c>
      <c r="D4" s="913" t="s">
        <v>147</v>
      </c>
      <c r="E4" s="915" t="s">
        <v>9</v>
      </c>
      <c r="F4" s="916"/>
      <c r="G4" s="917" t="s">
        <v>169</v>
      </c>
      <c r="H4" s="918"/>
      <c r="I4" s="915" t="s">
        <v>24</v>
      </c>
      <c r="J4" s="916"/>
      <c r="K4" s="915" t="s">
        <v>658</v>
      </c>
      <c r="L4" s="916"/>
      <c r="M4" s="924" t="s">
        <v>4</v>
      </c>
    </row>
    <row r="5" spans="1:16" s="173" customFormat="1" ht="33" customHeight="1">
      <c r="A5" s="920"/>
      <c r="B5" s="914"/>
      <c r="C5" s="914"/>
      <c r="D5" s="914"/>
      <c r="E5" s="191" t="s">
        <v>110</v>
      </c>
      <c r="F5" s="192" t="s">
        <v>7</v>
      </c>
      <c r="G5" s="191" t="s">
        <v>110</v>
      </c>
      <c r="H5" s="192" t="s">
        <v>7</v>
      </c>
      <c r="I5" s="191" t="s">
        <v>110</v>
      </c>
      <c r="J5" s="191" t="s">
        <v>7</v>
      </c>
      <c r="K5" s="191" t="s">
        <v>110</v>
      </c>
      <c r="L5" s="191" t="s">
        <v>7</v>
      </c>
      <c r="M5" s="914"/>
    </row>
    <row r="6" spans="1:16" s="173" customFormat="1" ht="33" customHeight="1">
      <c r="A6" s="724" t="s">
        <v>13</v>
      </c>
      <c r="B6" s="725">
        <v>5609209300</v>
      </c>
      <c r="C6" s="725">
        <v>0</v>
      </c>
      <c r="D6" s="725">
        <v>5609209300</v>
      </c>
      <c r="E6" s="725">
        <v>5475945356.9700003</v>
      </c>
      <c r="F6" s="725">
        <v>97.624193787348958</v>
      </c>
      <c r="G6" s="725">
        <v>167187540.68000001</v>
      </c>
      <c r="H6" s="725">
        <v>2.9805901641074439</v>
      </c>
      <c r="I6" s="725">
        <v>77940759.170000002</v>
      </c>
      <c r="J6" s="725">
        <v>1.3895141899946575</v>
      </c>
      <c r="K6" s="725">
        <v>5721073656.8199997</v>
      </c>
      <c r="L6" s="725">
        <v>101.99429814145104</v>
      </c>
      <c r="M6" s="725">
        <v>-111864356.81999993</v>
      </c>
    </row>
    <row r="7" spans="1:16" s="173" customFormat="1" ht="33" customHeight="1">
      <c r="A7" s="726" t="s">
        <v>591</v>
      </c>
      <c r="B7" s="725">
        <v>4920074900</v>
      </c>
      <c r="C7" s="725">
        <v>0</v>
      </c>
      <c r="D7" s="725">
        <v>4920074900</v>
      </c>
      <c r="E7" s="725">
        <v>4937842932.8299999</v>
      </c>
      <c r="F7" s="725">
        <v>100.36113338091663</v>
      </c>
      <c r="G7" s="725">
        <v>130564278.52</v>
      </c>
      <c r="H7" s="725">
        <v>2.6537050994894407</v>
      </c>
      <c r="I7" s="725">
        <v>41416204.170000002</v>
      </c>
      <c r="J7" s="725">
        <v>0.8417799527808002</v>
      </c>
      <c r="K7" s="725">
        <v>5109823415.5199995</v>
      </c>
      <c r="L7" s="725">
        <v>103.85661843318685</v>
      </c>
      <c r="M7" s="725">
        <v>-189748515.51999992</v>
      </c>
      <c r="P7" s="727"/>
    </row>
    <row r="8" spans="1:16" s="730" customFormat="1" ht="33" customHeight="1">
      <c r="A8" s="728" t="s">
        <v>0</v>
      </c>
      <c r="B8" s="729">
        <v>2695794600</v>
      </c>
      <c r="C8" s="729">
        <v>0</v>
      </c>
      <c r="D8" s="729">
        <v>2695794600</v>
      </c>
      <c r="E8" s="729">
        <v>2917366404.4499998</v>
      </c>
      <c r="F8" s="729">
        <v>108.21916493378241</v>
      </c>
      <c r="G8" s="729">
        <v>0</v>
      </c>
      <c r="H8" s="138">
        <v>0</v>
      </c>
      <c r="I8" s="729">
        <v>0</v>
      </c>
      <c r="J8" s="729">
        <v>0</v>
      </c>
      <c r="K8" s="138">
        <v>2917366404.4499998</v>
      </c>
      <c r="L8" s="138">
        <v>108.21916493378241</v>
      </c>
      <c r="M8" s="138">
        <v>-221571804.44999981</v>
      </c>
    </row>
    <row r="9" spans="1:16" s="730" customFormat="1" ht="33" customHeight="1">
      <c r="A9" s="728" t="s">
        <v>1</v>
      </c>
      <c r="B9" s="729">
        <v>2224280300</v>
      </c>
      <c r="C9" s="729">
        <v>-592383.72</v>
      </c>
      <c r="D9" s="729">
        <v>2223687916.2799997</v>
      </c>
      <c r="E9" s="729">
        <v>2019884144.6599998</v>
      </c>
      <c r="F9" s="729">
        <v>90.834875248099451</v>
      </c>
      <c r="G9" s="729">
        <v>130564278.52</v>
      </c>
      <c r="H9" s="138">
        <v>5.8715199000775504</v>
      </c>
      <c r="I9" s="729">
        <v>41416204.170000002</v>
      </c>
      <c r="J9" s="729">
        <v>1.8625007523216224</v>
      </c>
      <c r="K9" s="138">
        <v>2191864627.3499999</v>
      </c>
      <c r="L9" s="138">
        <v>98.568895900498617</v>
      </c>
      <c r="M9" s="138">
        <v>31823288.929999903</v>
      </c>
    </row>
    <row r="10" spans="1:16" s="730" customFormat="1" ht="33" customHeight="1">
      <c r="A10" s="728" t="s">
        <v>5</v>
      </c>
      <c r="B10" s="729">
        <v>0</v>
      </c>
      <c r="C10" s="729">
        <v>592383.72</v>
      </c>
      <c r="D10" s="729">
        <v>592383.72</v>
      </c>
      <c r="E10" s="729">
        <v>592383.72</v>
      </c>
      <c r="F10" s="729">
        <v>100</v>
      </c>
      <c r="G10" s="729">
        <v>0</v>
      </c>
      <c r="H10" s="138">
        <v>0</v>
      </c>
      <c r="I10" s="729">
        <v>0</v>
      </c>
      <c r="J10" s="729">
        <v>0</v>
      </c>
      <c r="K10" s="138">
        <v>592383.72</v>
      </c>
      <c r="L10" s="138">
        <v>100</v>
      </c>
      <c r="M10" s="729">
        <v>0</v>
      </c>
    </row>
    <row r="11" spans="1:16" s="730" customFormat="1" ht="33" customHeight="1">
      <c r="A11" s="726" t="s">
        <v>592</v>
      </c>
      <c r="B11" s="725">
        <v>689134400</v>
      </c>
      <c r="C11" s="725">
        <v>0</v>
      </c>
      <c r="D11" s="725">
        <v>689134400</v>
      </c>
      <c r="E11" s="725">
        <v>538102424.13999999</v>
      </c>
      <c r="F11" s="725">
        <v>78.083814150040979</v>
      </c>
      <c r="G11" s="725">
        <v>36623262.159999996</v>
      </c>
      <c r="H11" s="725">
        <v>5.3143860123656577</v>
      </c>
      <c r="I11" s="725">
        <v>36524555</v>
      </c>
      <c r="J11" s="725">
        <v>5.3000626583145465</v>
      </c>
      <c r="K11" s="725">
        <v>611250241.29999995</v>
      </c>
      <c r="L11" s="725">
        <v>88.698262820721169</v>
      </c>
      <c r="M11" s="725">
        <v>77884158.699999988</v>
      </c>
    </row>
    <row r="12" spans="1:16" s="730" customFormat="1" ht="33" customHeight="1">
      <c r="A12" s="728" t="s">
        <v>1</v>
      </c>
      <c r="B12" s="729">
        <v>486669600</v>
      </c>
      <c r="C12" s="729">
        <v>-1400000</v>
      </c>
      <c r="D12" s="729">
        <v>485269600</v>
      </c>
      <c r="E12" s="729">
        <v>465811797.56999999</v>
      </c>
      <c r="F12" s="729">
        <v>95.990310864311297</v>
      </c>
      <c r="G12" s="729">
        <v>6542976.1600000001</v>
      </c>
      <c r="H12" s="138">
        <v>1.3483177516168332</v>
      </c>
      <c r="I12" s="729">
        <v>10023986</v>
      </c>
      <c r="J12" s="729">
        <v>2.0656529895958866</v>
      </c>
      <c r="K12" s="138">
        <v>482378759.73000002</v>
      </c>
      <c r="L12" s="138">
        <v>99.404281605524019</v>
      </c>
      <c r="M12" s="138">
        <v>2890840.2699999809</v>
      </c>
    </row>
    <row r="13" spans="1:16" s="730" customFormat="1" ht="33" customHeight="1">
      <c r="A13" s="728" t="s">
        <v>6</v>
      </c>
      <c r="B13" s="138">
        <v>202464800</v>
      </c>
      <c r="C13" s="138">
        <v>0</v>
      </c>
      <c r="D13" s="138">
        <v>202464800</v>
      </c>
      <c r="E13" s="138">
        <v>70890626.569999993</v>
      </c>
      <c r="F13" s="138">
        <v>35.013803174675296</v>
      </c>
      <c r="G13" s="138">
        <v>30080286</v>
      </c>
      <c r="H13" s="138">
        <v>14.857044780129684</v>
      </c>
      <c r="I13" s="138">
        <v>26500569</v>
      </c>
      <c r="J13" s="138">
        <v>13.088975960265687</v>
      </c>
      <c r="K13" s="138">
        <v>127471481.56999999</v>
      </c>
      <c r="L13" s="138">
        <v>62.959823915070665</v>
      </c>
      <c r="M13" s="138">
        <v>74993318.430000007</v>
      </c>
      <c r="P13" s="730" t="s">
        <v>407</v>
      </c>
    </row>
    <row r="14" spans="1:16" s="730" customFormat="1" ht="33" customHeight="1">
      <c r="A14" s="728" t="s">
        <v>5</v>
      </c>
      <c r="B14" s="138">
        <v>0</v>
      </c>
      <c r="C14" s="138">
        <v>1400000</v>
      </c>
      <c r="D14" s="138">
        <v>1400000</v>
      </c>
      <c r="E14" s="138">
        <v>1400000</v>
      </c>
      <c r="F14" s="138">
        <v>100</v>
      </c>
      <c r="G14" s="138">
        <v>0</v>
      </c>
      <c r="H14" s="138">
        <v>0</v>
      </c>
      <c r="I14" s="138">
        <v>0</v>
      </c>
      <c r="J14" s="138">
        <v>0</v>
      </c>
      <c r="K14" s="138">
        <v>1400000</v>
      </c>
      <c r="L14" s="138">
        <v>100</v>
      </c>
      <c r="M14" s="138">
        <v>0</v>
      </c>
    </row>
    <row r="15" spans="1:16" s="723" customFormat="1" ht="33" customHeight="1">
      <c r="A15" s="731" t="s">
        <v>154</v>
      </c>
      <c r="B15" s="732">
        <v>2967128500</v>
      </c>
      <c r="C15" s="732">
        <v>0</v>
      </c>
      <c r="D15" s="732">
        <v>2967128500</v>
      </c>
      <c r="E15" s="733">
        <v>3188682415.4200001</v>
      </c>
      <c r="F15" s="732">
        <v>107.46694709784224</v>
      </c>
      <c r="G15" s="733">
        <v>0</v>
      </c>
      <c r="H15" s="732">
        <v>0</v>
      </c>
      <c r="I15" s="732">
        <v>0</v>
      </c>
      <c r="J15" s="732">
        <v>0</v>
      </c>
      <c r="K15" s="732">
        <v>3188682415.4200001</v>
      </c>
      <c r="L15" s="732">
        <v>107.46694709784224</v>
      </c>
      <c r="M15" s="732">
        <v>-221553915.42000008</v>
      </c>
    </row>
    <row r="16" spans="1:16" s="173" customFormat="1" ht="47.25" customHeight="1">
      <c r="A16" s="734" t="str">
        <f>'[2]โอนเปลี่ยนแปลง '!B7</f>
        <v>รายการค่าใช้จ่ายบุคลากรภาครัฐ (15004140002001000000, 15004142002002000000)</v>
      </c>
      <c r="B16" s="735">
        <v>2967128500</v>
      </c>
      <c r="C16" s="735">
        <v>0</v>
      </c>
      <c r="D16" s="735">
        <v>2967128500</v>
      </c>
      <c r="E16" s="736">
        <v>3188682415.4200001</v>
      </c>
      <c r="F16" s="735">
        <v>107.46694709784224</v>
      </c>
      <c r="G16" s="736">
        <v>0</v>
      </c>
      <c r="H16" s="735">
        <v>0</v>
      </c>
      <c r="I16" s="735">
        <v>0</v>
      </c>
      <c r="J16" s="735">
        <v>0</v>
      </c>
      <c r="K16" s="735">
        <v>3188682415.4200001</v>
      </c>
      <c r="L16" s="735">
        <v>107.46694709784224</v>
      </c>
      <c r="M16" s="735">
        <v>-221553915.42000008</v>
      </c>
    </row>
    <row r="17" spans="1:77" s="173" customFormat="1" ht="33" customHeight="1">
      <c r="A17" s="728" t="s">
        <v>0</v>
      </c>
      <c r="B17" s="138">
        <v>2695794600</v>
      </c>
      <c r="C17" s="138">
        <v>0</v>
      </c>
      <c r="D17" s="138">
        <v>2695794600</v>
      </c>
      <c r="E17" s="737">
        <v>2917366404.4499998</v>
      </c>
      <c r="F17" s="138">
        <v>108.21916493378241</v>
      </c>
      <c r="G17" s="737">
        <v>0</v>
      </c>
      <c r="H17" s="138">
        <v>0</v>
      </c>
      <c r="I17" s="138">
        <v>0</v>
      </c>
      <c r="J17" s="138">
        <v>0</v>
      </c>
      <c r="K17" s="138">
        <v>2917366404.4499998</v>
      </c>
      <c r="L17" s="138">
        <v>108.21916493378241</v>
      </c>
      <c r="M17" s="138">
        <v>-221571804.44999981</v>
      </c>
    </row>
    <row r="18" spans="1:77" s="173" customFormat="1" ht="33" customHeight="1">
      <c r="A18" s="728" t="s">
        <v>1</v>
      </c>
      <c r="B18" s="138">
        <v>271333900</v>
      </c>
      <c r="C18" s="138">
        <v>0</v>
      </c>
      <c r="D18" s="138">
        <v>271333900</v>
      </c>
      <c r="E18" s="737">
        <v>271316010.97000003</v>
      </c>
      <c r="F18" s="138">
        <v>99.993407005169658</v>
      </c>
      <c r="G18" s="737">
        <v>0</v>
      </c>
      <c r="H18" s="138">
        <v>0</v>
      </c>
      <c r="I18" s="138">
        <v>0</v>
      </c>
      <c r="J18" s="138">
        <v>0</v>
      </c>
      <c r="K18" s="138">
        <v>271316010.97000003</v>
      </c>
      <c r="L18" s="138">
        <v>99.993407005169658</v>
      </c>
      <c r="M18" s="138">
        <v>17889.02999997139</v>
      </c>
    </row>
    <row r="19" spans="1:77" s="173" customFormat="1" ht="30" hidden="1" customHeight="1">
      <c r="A19" s="738" t="s">
        <v>6</v>
      </c>
      <c r="B19" s="138">
        <v>0</v>
      </c>
      <c r="C19" s="138">
        <v>0</v>
      </c>
      <c r="D19" s="138">
        <v>0</v>
      </c>
      <c r="E19" s="737">
        <v>0</v>
      </c>
      <c r="F19" s="138">
        <v>0</v>
      </c>
      <c r="G19" s="737">
        <v>0</v>
      </c>
      <c r="H19" s="138">
        <v>0</v>
      </c>
      <c r="I19" s="138"/>
      <c r="J19" s="138"/>
      <c r="K19" s="739">
        <v>0</v>
      </c>
      <c r="L19" s="739" t="e">
        <v>#DIV/0!</v>
      </c>
      <c r="M19" s="739">
        <v>0</v>
      </c>
    </row>
    <row r="20" spans="1:77" s="173" customFormat="1" ht="30" hidden="1" customHeight="1">
      <c r="A20" s="738" t="s">
        <v>5</v>
      </c>
      <c r="B20" s="138">
        <v>0</v>
      </c>
      <c r="C20" s="138">
        <v>0</v>
      </c>
      <c r="D20" s="138">
        <v>0</v>
      </c>
      <c r="E20" s="737">
        <v>0</v>
      </c>
      <c r="F20" s="138">
        <v>0</v>
      </c>
      <c r="G20" s="737">
        <v>0</v>
      </c>
      <c r="H20" s="138">
        <v>0</v>
      </c>
      <c r="I20" s="138"/>
      <c r="J20" s="138"/>
      <c r="K20" s="739">
        <v>0</v>
      </c>
      <c r="L20" s="739" t="e">
        <v>#DIV/0!</v>
      </c>
      <c r="M20" s="739">
        <v>0</v>
      </c>
    </row>
    <row r="21" spans="1:77" s="723" customFormat="1" ht="33" customHeight="1">
      <c r="A21" s="740" t="s">
        <v>167</v>
      </c>
      <c r="B21" s="732">
        <v>1491707000</v>
      </c>
      <c r="C21" s="732">
        <v>0</v>
      </c>
      <c r="D21" s="732">
        <v>1491707000</v>
      </c>
      <c r="E21" s="733">
        <v>1318795042.9000001</v>
      </c>
      <c r="F21" s="732">
        <v>88.408450379330532</v>
      </c>
      <c r="G21" s="733">
        <v>39593246.68</v>
      </c>
      <c r="H21" s="732">
        <v>2.6542240989684971</v>
      </c>
      <c r="I21" s="733">
        <v>43690759.170000002</v>
      </c>
      <c r="J21" s="732">
        <v>2.9289102464492021</v>
      </c>
      <c r="K21" s="732">
        <v>1402079048.75</v>
      </c>
      <c r="L21" s="732">
        <v>93.991584724748222</v>
      </c>
      <c r="M21" s="732">
        <v>89627951.250000075</v>
      </c>
    </row>
    <row r="22" spans="1:77" s="173" customFormat="1" ht="47.25" customHeight="1">
      <c r="A22" s="734" t="str">
        <f>'[2]โอนเปลี่ยนแปลง '!B17</f>
        <v>ผลผลิตการจัดการฐานข้อมูลเพื่อการพัฒนาชุมชน (15004381004002000000, 15004380004003120001)</v>
      </c>
      <c r="B22" s="735">
        <v>478438500</v>
      </c>
      <c r="C22" s="735">
        <v>0</v>
      </c>
      <c r="D22" s="735">
        <v>478438500</v>
      </c>
      <c r="E22" s="736">
        <v>461235093.76999998</v>
      </c>
      <c r="F22" s="735">
        <v>96.404259642566387</v>
      </c>
      <c r="G22" s="736">
        <v>4527976.16</v>
      </c>
      <c r="H22" s="735">
        <v>0.94640714741811116</v>
      </c>
      <c r="I22" s="735">
        <v>10023986</v>
      </c>
      <c r="J22" s="735">
        <v>2.0951461891131253</v>
      </c>
      <c r="K22" s="735">
        <v>475787055.93000001</v>
      </c>
      <c r="L22" s="735">
        <v>99.445812979097624</v>
      </c>
      <c r="M22" s="735">
        <v>2651444.0699999928</v>
      </c>
    </row>
    <row r="23" spans="1:77" s="173" customFormat="1" ht="33" customHeight="1">
      <c r="A23" s="728" t="s">
        <v>183</v>
      </c>
      <c r="B23" s="138">
        <v>472483500</v>
      </c>
      <c r="C23" s="138">
        <v>-1400000</v>
      </c>
      <c r="D23" s="138">
        <v>471083500</v>
      </c>
      <c r="E23" s="737">
        <v>453947093.76999998</v>
      </c>
      <c r="F23" s="138">
        <v>96.362342083728251</v>
      </c>
      <c r="G23" s="737">
        <v>4527976.16</v>
      </c>
      <c r="H23" s="138">
        <v>0.96118334859955823</v>
      </c>
      <c r="I23" s="138">
        <v>10023986</v>
      </c>
      <c r="J23" s="138">
        <v>2.1278575878798555E-4</v>
      </c>
      <c r="K23" s="138">
        <v>468499055.93000001</v>
      </c>
      <c r="L23" s="138">
        <v>99.451383020207672</v>
      </c>
      <c r="M23" s="138">
        <v>2584444.0699999928</v>
      </c>
    </row>
    <row r="24" spans="1:77" s="173" customFormat="1" ht="33" customHeight="1">
      <c r="A24" s="728" t="s">
        <v>206</v>
      </c>
      <c r="B24" s="138">
        <v>5955000</v>
      </c>
      <c r="C24" s="138">
        <v>0</v>
      </c>
      <c r="D24" s="138">
        <v>5955000</v>
      </c>
      <c r="E24" s="737">
        <v>5888000</v>
      </c>
      <c r="F24" s="138">
        <v>98.874895046179674</v>
      </c>
      <c r="G24" s="737">
        <v>0</v>
      </c>
      <c r="H24" s="138">
        <v>0</v>
      </c>
      <c r="I24" s="138">
        <v>0</v>
      </c>
      <c r="J24" s="138">
        <v>0</v>
      </c>
      <c r="K24" s="138">
        <v>5888000</v>
      </c>
      <c r="L24" s="138">
        <v>98.874895046179674</v>
      </c>
      <c r="M24" s="138">
        <v>67000</v>
      </c>
    </row>
    <row r="25" spans="1:77" s="173" customFormat="1" ht="33" customHeight="1">
      <c r="A25" s="728" t="s">
        <v>515</v>
      </c>
      <c r="B25" s="138">
        <v>0</v>
      </c>
      <c r="C25" s="138">
        <v>1400000</v>
      </c>
      <c r="D25" s="138">
        <v>1400000</v>
      </c>
      <c r="E25" s="737">
        <v>1400000</v>
      </c>
      <c r="F25" s="138">
        <v>100</v>
      </c>
      <c r="G25" s="737">
        <v>0</v>
      </c>
      <c r="H25" s="138">
        <v>0</v>
      </c>
      <c r="I25" s="138">
        <v>0</v>
      </c>
      <c r="J25" s="138">
        <v>0</v>
      </c>
      <c r="K25" s="138">
        <v>1400000</v>
      </c>
      <c r="L25" s="138">
        <v>100</v>
      </c>
      <c r="M25" s="138">
        <v>0</v>
      </c>
    </row>
    <row r="26" spans="1:77" s="741" customFormat="1" ht="47.25" customHeight="1">
      <c r="A26" s="734" t="str">
        <f>'[2]โอนเปลี่ยนแปลง '!B27</f>
        <v>ผลผลิตเสริมสร้างขีดความสามารถในการบริหารจัดการชุมชน (15004382001002000000)</v>
      </c>
      <c r="B26" s="735">
        <v>407375100</v>
      </c>
      <c r="C26" s="735">
        <v>0</v>
      </c>
      <c r="D26" s="735">
        <v>407375100</v>
      </c>
      <c r="E26" s="736">
        <v>384605768.36000001</v>
      </c>
      <c r="F26" s="735">
        <v>94.410720822161196</v>
      </c>
      <c r="G26" s="736">
        <v>19994629.740000002</v>
      </c>
      <c r="H26" s="735">
        <v>4.9081619716079858</v>
      </c>
      <c r="I26" s="735">
        <v>766204.17</v>
      </c>
      <c r="J26" s="735">
        <v>0.18808321127138108</v>
      </c>
      <c r="K26" s="735">
        <v>405366602.27000004</v>
      </c>
      <c r="L26" s="735">
        <v>99.506966005040582</v>
      </c>
      <c r="M26" s="735">
        <v>2008497.7299999762</v>
      </c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3"/>
      <c r="AQ26" s="173"/>
      <c r="AR26" s="173"/>
      <c r="AS26" s="173"/>
      <c r="AT26" s="173"/>
      <c r="AU26" s="173"/>
      <c r="AV26" s="173"/>
      <c r="AW26" s="173"/>
      <c r="AX26" s="173"/>
      <c r="AY26" s="173"/>
      <c r="AZ26" s="173"/>
      <c r="BA26" s="173"/>
      <c r="BB26" s="173"/>
      <c r="BC26" s="173"/>
      <c r="BD26" s="173"/>
      <c r="BE26" s="173"/>
      <c r="BF26" s="173"/>
      <c r="BG26" s="173"/>
      <c r="BH26" s="173"/>
      <c r="BI26" s="173"/>
      <c r="BJ26" s="173"/>
      <c r="BK26" s="173"/>
      <c r="BL26" s="173"/>
      <c r="BM26" s="173"/>
      <c r="BN26" s="173"/>
      <c r="BO26" s="173"/>
      <c r="BP26" s="173"/>
      <c r="BQ26" s="173"/>
      <c r="BR26" s="173"/>
      <c r="BS26" s="173"/>
      <c r="BT26" s="173"/>
      <c r="BU26" s="173"/>
      <c r="BV26" s="173"/>
      <c r="BW26" s="173"/>
      <c r="BX26" s="173"/>
      <c r="BY26" s="173"/>
    </row>
    <row r="27" spans="1:77" s="741" customFormat="1" ht="33" customHeight="1">
      <c r="A27" s="728" t="s">
        <v>1</v>
      </c>
      <c r="B27" s="138">
        <v>342066700</v>
      </c>
      <c r="C27" s="138">
        <v>0</v>
      </c>
      <c r="D27" s="138">
        <v>342066700</v>
      </c>
      <c r="E27" s="737">
        <v>338265588.11000001</v>
      </c>
      <c r="F27" s="138">
        <v>98.888780495149049</v>
      </c>
      <c r="G27" s="737">
        <v>2503988.7400000002</v>
      </c>
      <c r="H27" s="138">
        <v>0.73201768543971102</v>
      </c>
      <c r="I27" s="138">
        <v>766204.17</v>
      </c>
      <c r="J27" s="138">
        <v>0.22399262190678018</v>
      </c>
      <c r="K27" s="138">
        <v>341535781.02000004</v>
      </c>
      <c r="L27" s="138">
        <v>99.844790802495552</v>
      </c>
      <c r="M27" s="138">
        <v>530918.97999995947</v>
      </c>
      <c r="N27" s="742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3"/>
      <c r="AQ27" s="173"/>
      <c r="AR27" s="173"/>
      <c r="AS27" s="173"/>
      <c r="AT27" s="173"/>
      <c r="AU27" s="173"/>
      <c r="AV27" s="173"/>
      <c r="AW27" s="173"/>
      <c r="AX27" s="173"/>
      <c r="AY27" s="173"/>
      <c r="AZ27" s="173"/>
      <c r="BA27" s="173"/>
      <c r="BB27" s="173"/>
      <c r="BC27" s="173"/>
      <c r="BD27" s="173"/>
      <c r="BE27" s="173"/>
      <c r="BF27" s="173"/>
      <c r="BG27" s="173"/>
      <c r="BH27" s="173"/>
      <c r="BI27" s="173"/>
      <c r="BJ27" s="173"/>
      <c r="BK27" s="173"/>
      <c r="BL27" s="173"/>
      <c r="BM27" s="173"/>
      <c r="BN27" s="173"/>
      <c r="BO27" s="173"/>
      <c r="BP27" s="173"/>
      <c r="BQ27" s="173"/>
      <c r="BR27" s="173"/>
      <c r="BS27" s="173"/>
      <c r="BT27" s="173"/>
      <c r="BU27" s="173"/>
      <c r="BV27" s="173"/>
      <c r="BW27" s="173"/>
      <c r="BX27" s="173"/>
      <c r="BY27" s="173"/>
    </row>
    <row r="28" spans="1:77" s="741" customFormat="1" ht="33" customHeight="1">
      <c r="A28" s="728" t="s">
        <v>183</v>
      </c>
      <c r="B28" s="138">
        <v>14186100</v>
      </c>
      <c r="C28" s="138"/>
      <c r="D28" s="138">
        <v>14186100</v>
      </c>
      <c r="E28" s="737">
        <v>11864703.800000001</v>
      </c>
      <c r="F28" s="138">
        <v>83.636121273641109</v>
      </c>
      <c r="G28" s="737">
        <v>2015000</v>
      </c>
      <c r="H28" s="138">
        <v>14.204044804421228</v>
      </c>
      <c r="I28" s="138">
        <v>0</v>
      </c>
      <c r="J28" s="138">
        <v>0</v>
      </c>
      <c r="K28" s="138">
        <v>13879703.800000001</v>
      </c>
      <c r="L28" s="138">
        <v>97.840166078062325</v>
      </c>
      <c r="M28" s="138">
        <v>306396.19999999925</v>
      </c>
      <c r="N28" s="742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173"/>
      <c r="AS28" s="173"/>
      <c r="AT28" s="173"/>
      <c r="AU28" s="173"/>
      <c r="AV28" s="173"/>
      <c r="AW28" s="173"/>
      <c r="AX28" s="173"/>
      <c r="AY28" s="173"/>
      <c r="AZ28" s="173"/>
      <c r="BA28" s="173"/>
      <c r="BB28" s="173"/>
      <c r="BC28" s="173"/>
      <c r="BD28" s="173"/>
      <c r="BE28" s="173"/>
      <c r="BF28" s="173"/>
      <c r="BG28" s="173"/>
      <c r="BH28" s="173"/>
      <c r="BI28" s="173"/>
      <c r="BJ28" s="173"/>
      <c r="BK28" s="173"/>
      <c r="BL28" s="173"/>
      <c r="BM28" s="173"/>
      <c r="BN28" s="173"/>
      <c r="BO28" s="173"/>
      <c r="BP28" s="173"/>
      <c r="BQ28" s="173"/>
      <c r="BR28" s="173"/>
      <c r="BS28" s="173"/>
      <c r="BT28" s="173"/>
      <c r="BU28" s="173"/>
      <c r="BV28" s="173"/>
      <c r="BW28" s="173"/>
      <c r="BX28" s="173"/>
      <c r="BY28" s="173"/>
    </row>
    <row r="29" spans="1:77" s="743" customFormat="1" ht="33" customHeight="1">
      <c r="A29" s="728" t="s">
        <v>206</v>
      </c>
      <c r="B29" s="138">
        <v>51122300</v>
      </c>
      <c r="C29" s="138">
        <v>0</v>
      </c>
      <c r="D29" s="138">
        <v>51122300</v>
      </c>
      <c r="E29" s="737">
        <v>34475476.450000003</v>
      </c>
      <c r="F29" s="138">
        <v>67.437256246295647</v>
      </c>
      <c r="G29" s="737">
        <v>15475641</v>
      </c>
      <c r="H29" s="138">
        <v>30.271801151356648</v>
      </c>
      <c r="I29" s="138">
        <v>0</v>
      </c>
      <c r="J29" s="138">
        <v>0</v>
      </c>
      <c r="K29" s="138">
        <v>49951117.450000003</v>
      </c>
      <c r="L29" s="138">
        <v>97.709057397652302</v>
      </c>
      <c r="M29" s="138">
        <v>1171182.549999997</v>
      </c>
      <c r="N29" s="742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3"/>
      <c r="AQ29" s="173"/>
      <c r="AR29" s="173"/>
      <c r="AS29" s="173"/>
      <c r="AT29" s="173"/>
      <c r="AU29" s="173"/>
      <c r="AV29" s="173"/>
      <c r="AW29" s="173"/>
      <c r="AX29" s="173"/>
      <c r="AY29" s="173"/>
      <c r="AZ29" s="173"/>
      <c r="BA29" s="173"/>
      <c r="BB29" s="173"/>
      <c r="BC29" s="173"/>
      <c r="BD29" s="173"/>
      <c r="BE29" s="173"/>
      <c r="BF29" s="173"/>
      <c r="BG29" s="173"/>
      <c r="BH29" s="173"/>
      <c r="BI29" s="173"/>
      <c r="BJ29" s="173"/>
      <c r="BK29" s="173"/>
      <c r="BL29" s="173"/>
      <c r="BM29" s="173"/>
      <c r="BN29" s="173"/>
      <c r="BO29" s="173"/>
      <c r="BP29" s="173"/>
      <c r="BQ29" s="173"/>
      <c r="BR29" s="173"/>
      <c r="BS29" s="173"/>
      <c r="BT29" s="173"/>
      <c r="BU29" s="173"/>
      <c r="BV29" s="173"/>
      <c r="BW29" s="173"/>
      <c r="BX29" s="173"/>
      <c r="BY29" s="173"/>
    </row>
    <row r="30" spans="1:77" s="744" customFormat="1" ht="29.25" hidden="1" customHeight="1">
      <c r="A30" s="738" t="s">
        <v>5</v>
      </c>
      <c r="B30" s="138"/>
      <c r="C30" s="138">
        <v>0</v>
      </c>
      <c r="D30" s="138">
        <v>0</v>
      </c>
      <c r="E30" s="737">
        <v>0</v>
      </c>
      <c r="F30" s="138" t="e">
        <v>#DIV/0!</v>
      </c>
      <c r="G30" s="737">
        <v>0</v>
      </c>
      <c r="H30" s="138" t="e">
        <v>#DIV/0!</v>
      </c>
      <c r="I30" s="138"/>
      <c r="J30" s="138"/>
      <c r="K30" s="138">
        <v>0</v>
      </c>
      <c r="L30" s="138" t="e">
        <v>#DIV/0!</v>
      </c>
      <c r="M30" s="138">
        <v>0</v>
      </c>
      <c r="N30" s="742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3"/>
      <c r="AQ30" s="173"/>
      <c r="AR30" s="173"/>
      <c r="AS30" s="173"/>
      <c r="AT30" s="173"/>
      <c r="AU30" s="173"/>
      <c r="AV30" s="173"/>
      <c r="AW30" s="173"/>
      <c r="AX30" s="173"/>
      <c r="AY30" s="173"/>
      <c r="AZ30" s="173"/>
      <c r="BA30" s="173"/>
      <c r="BB30" s="173"/>
      <c r="BC30" s="173"/>
      <c r="BD30" s="173"/>
      <c r="BE30" s="173"/>
      <c r="BF30" s="173"/>
      <c r="BG30" s="173"/>
      <c r="BH30" s="173"/>
      <c r="BI30" s="173"/>
      <c r="BJ30" s="173"/>
      <c r="BK30" s="173"/>
      <c r="BL30" s="173"/>
      <c r="BM30" s="173"/>
      <c r="BN30" s="173"/>
      <c r="BO30" s="173"/>
      <c r="BP30" s="173"/>
      <c r="BQ30" s="173"/>
      <c r="BR30" s="173"/>
      <c r="BS30" s="173"/>
      <c r="BT30" s="173"/>
      <c r="BU30" s="173"/>
      <c r="BV30" s="173"/>
      <c r="BW30" s="173"/>
      <c r="BX30" s="173"/>
      <c r="BY30" s="173"/>
    </row>
    <row r="31" spans="1:77" s="741" customFormat="1" ht="47.25" customHeight="1">
      <c r="A31" s="734" t="str">
        <f>'[2]โอนเปลี่ยนแปลง '!B38</f>
        <v>ผลผลิตสร้างความมั่นคงทางอาชีพและรายได้ 
(15004382005002000000)</v>
      </c>
      <c r="B31" s="735">
        <v>605893400</v>
      </c>
      <c r="C31" s="735">
        <v>0</v>
      </c>
      <c r="D31" s="735">
        <v>605893400</v>
      </c>
      <c r="E31" s="736">
        <v>472954180.77000004</v>
      </c>
      <c r="F31" s="735">
        <v>78.058975517805621</v>
      </c>
      <c r="G31" s="736">
        <v>15070640.779999999</v>
      </c>
      <c r="H31" s="735">
        <v>2.4873419614737506</v>
      </c>
      <c r="I31" s="735">
        <v>32900569</v>
      </c>
      <c r="J31" s="735">
        <v>5.4300919930799711</v>
      </c>
      <c r="K31" s="735">
        <v>520925390.55000001</v>
      </c>
      <c r="L31" s="735">
        <v>85.976409472359322</v>
      </c>
      <c r="M31" s="735">
        <v>84968009.449999988</v>
      </c>
      <c r="N31" s="742"/>
      <c r="O31" s="173"/>
      <c r="P31" s="727">
        <f>G35+G40+G45+G51</f>
        <v>127594294</v>
      </c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173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173"/>
      <c r="BD31" s="173"/>
      <c r="BE31" s="173"/>
      <c r="BF31" s="173"/>
      <c r="BG31" s="173"/>
      <c r="BH31" s="173"/>
      <c r="BI31" s="173"/>
      <c r="BJ31" s="173"/>
      <c r="BK31" s="173"/>
      <c r="BL31" s="173"/>
      <c r="BM31" s="173"/>
      <c r="BN31" s="173"/>
      <c r="BO31" s="173"/>
      <c r="BP31" s="173"/>
      <c r="BQ31" s="173"/>
      <c r="BR31" s="173"/>
      <c r="BS31" s="173"/>
      <c r="BT31" s="173"/>
      <c r="BU31" s="173"/>
      <c r="BV31" s="173"/>
      <c r="BW31" s="173"/>
      <c r="BX31" s="173"/>
      <c r="BY31" s="173"/>
    </row>
    <row r="32" spans="1:77" s="741" customFormat="1" ht="33" customHeight="1">
      <c r="A32" s="728" t="s">
        <v>1</v>
      </c>
      <c r="B32" s="138">
        <v>460955900</v>
      </c>
      <c r="C32" s="138">
        <v>-393720.72</v>
      </c>
      <c r="D32" s="138">
        <v>460562179.27999997</v>
      </c>
      <c r="E32" s="745">
        <v>442477309.93000001</v>
      </c>
      <c r="F32" s="138">
        <v>96.073305589644349</v>
      </c>
      <c r="G32" s="737">
        <v>465995.78</v>
      </c>
      <c r="H32" s="138">
        <v>0.10117977570987145</v>
      </c>
      <c r="I32" s="138">
        <v>6400000</v>
      </c>
      <c r="J32" s="138">
        <v>1.3896060701304576</v>
      </c>
      <c r="K32" s="138">
        <v>449343305.70999998</v>
      </c>
      <c r="L32" s="138">
        <v>97.56409143548467</v>
      </c>
      <c r="M32" s="138">
        <v>11218873.569999993</v>
      </c>
      <c r="N32" s="742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3"/>
      <c r="AQ32" s="173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3"/>
      <c r="BE32" s="173"/>
      <c r="BF32" s="173"/>
      <c r="BG32" s="173"/>
      <c r="BH32" s="173"/>
      <c r="BI32" s="173"/>
      <c r="BJ32" s="173"/>
      <c r="BK32" s="173"/>
      <c r="BL32" s="173"/>
      <c r="BM32" s="173"/>
      <c r="BN32" s="173"/>
      <c r="BO32" s="173"/>
      <c r="BP32" s="173"/>
      <c r="BQ32" s="173"/>
      <c r="BR32" s="173"/>
      <c r="BS32" s="173"/>
      <c r="BT32" s="173"/>
      <c r="BU32" s="173"/>
      <c r="BV32" s="173"/>
      <c r="BW32" s="173"/>
      <c r="BX32" s="173"/>
      <c r="BY32" s="173"/>
    </row>
    <row r="33" spans="1:77" s="743" customFormat="1" ht="33" customHeight="1">
      <c r="A33" s="728" t="s">
        <v>206</v>
      </c>
      <c r="B33" s="138">
        <v>144937500</v>
      </c>
      <c r="C33" s="138">
        <v>0</v>
      </c>
      <c r="D33" s="138">
        <v>144937500</v>
      </c>
      <c r="E33" s="745">
        <v>30083150.119999997</v>
      </c>
      <c r="F33" s="138">
        <v>20.75594661147046</v>
      </c>
      <c r="G33" s="737">
        <v>14604645</v>
      </c>
      <c r="H33" s="138">
        <v>10.076512289780078</v>
      </c>
      <c r="I33" s="138">
        <v>26500569</v>
      </c>
      <c r="J33" s="138">
        <v>18.284135575679173</v>
      </c>
      <c r="K33" s="138">
        <v>71188364.120000005</v>
      </c>
      <c r="L33" s="138">
        <v>49.116594476929713</v>
      </c>
      <c r="M33" s="138">
        <v>73749135.879999995</v>
      </c>
      <c r="N33" s="741"/>
      <c r="O33" s="741"/>
      <c r="P33" s="741"/>
      <c r="Q33" s="741"/>
      <c r="R33" s="741"/>
      <c r="S33" s="741"/>
      <c r="T33" s="741"/>
      <c r="U33" s="741"/>
      <c r="V33" s="741"/>
      <c r="W33" s="741"/>
      <c r="X33" s="741"/>
      <c r="Y33" s="741"/>
      <c r="Z33" s="741"/>
      <c r="AA33" s="741"/>
      <c r="AB33" s="741"/>
      <c r="AC33" s="741"/>
      <c r="AD33" s="741"/>
      <c r="AE33" s="741"/>
      <c r="AF33" s="741"/>
      <c r="AG33" s="741"/>
      <c r="AH33" s="741"/>
      <c r="AI33" s="741"/>
      <c r="AJ33" s="741"/>
      <c r="AK33" s="741"/>
      <c r="AL33" s="741"/>
      <c r="AM33" s="741"/>
      <c r="AN33" s="741"/>
      <c r="AO33" s="741"/>
      <c r="AP33" s="741"/>
      <c r="AQ33" s="741"/>
      <c r="AR33" s="741"/>
      <c r="AS33" s="741"/>
      <c r="AT33" s="741"/>
      <c r="AU33" s="741"/>
      <c r="AV33" s="741"/>
      <c r="AW33" s="741"/>
      <c r="AX33" s="741"/>
      <c r="AY33" s="741"/>
      <c r="AZ33" s="741"/>
      <c r="BA33" s="741"/>
      <c r="BB33" s="741"/>
      <c r="BC33" s="741"/>
      <c r="BD33" s="741"/>
      <c r="BE33" s="741"/>
      <c r="BF33" s="741"/>
      <c r="BG33" s="741"/>
      <c r="BH33" s="741"/>
      <c r="BI33" s="741"/>
      <c r="BJ33" s="741"/>
      <c r="BK33" s="741"/>
      <c r="BL33" s="741"/>
      <c r="BM33" s="741"/>
      <c r="BN33" s="741"/>
      <c r="BO33" s="741"/>
      <c r="BP33" s="741"/>
      <c r="BQ33" s="741"/>
      <c r="BR33" s="741"/>
      <c r="BS33" s="741"/>
      <c r="BT33" s="741"/>
      <c r="BU33" s="741"/>
      <c r="BV33" s="741"/>
      <c r="BW33" s="741"/>
      <c r="BX33" s="741"/>
      <c r="BY33" s="741"/>
    </row>
    <row r="34" spans="1:77" s="744" customFormat="1" ht="33" customHeight="1">
      <c r="A34" s="728" t="s">
        <v>5</v>
      </c>
      <c r="B34" s="138">
        <v>0</v>
      </c>
      <c r="C34" s="138">
        <v>393720.72</v>
      </c>
      <c r="D34" s="138">
        <v>393720.72</v>
      </c>
      <c r="E34" s="737">
        <v>393720.72</v>
      </c>
      <c r="F34" s="138">
        <v>100</v>
      </c>
      <c r="G34" s="737">
        <v>0</v>
      </c>
      <c r="H34" s="138">
        <v>0</v>
      </c>
      <c r="I34" s="138">
        <v>0</v>
      </c>
      <c r="J34" s="138">
        <v>0</v>
      </c>
      <c r="K34" s="138">
        <v>393720.72</v>
      </c>
      <c r="L34" s="138">
        <v>100</v>
      </c>
      <c r="M34" s="138">
        <v>0</v>
      </c>
    </row>
    <row r="35" spans="1:77" s="173" customFormat="1" ht="33" customHeight="1">
      <c r="A35" s="740" t="str">
        <f>[2]คีย์ข้อมูล!B48</f>
        <v>แผนงานยุทธศาสตร์พัฒนาและส่งเสริมเศรษฐกิจฐานราก</v>
      </c>
      <c r="B35" s="732">
        <v>985848800</v>
      </c>
      <c r="C35" s="732"/>
      <c r="D35" s="732">
        <v>985848800</v>
      </c>
      <c r="E35" s="733">
        <v>818446650.04999995</v>
      </c>
      <c r="F35" s="732">
        <v>83.01949041780037</v>
      </c>
      <c r="G35" s="733">
        <v>127134294</v>
      </c>
      <c r="H35" s="732">
        <v>12.895922173866825</v>
      </c>
      <c r="I35" s="733">
        <v>34250000</v>
      </c>
      <c r="J35" s="732">
        <v>3.4741635837057365</v>
      </c>
      <c r="K35" s="732">
        <v>979830944.04999995</v>
      </c>
      <c r="L35" s="732">
        <v>99.389576175372923</v>
      </c>
      <c r="M35" s="732">
        <v>6017855.9500000477</v>
      </c>
    </row>
    <row r="36" spans="1:77" s="173" customFormat="1" ht="47.25" customHeight="1">
      <c r="A36" s="734" t="str">
        <f>[2]คีย์ข้อมูล!B49</f>
        <v>ผลผลิตส่งเสริมเศรษฐกิจฐานราก การผลิต การตลาดและการจำหน่ายผลิตภัณฑ์ชุมชน (15004422006002000000)</v>
      </c>
      <c r="B36" s="735">
        <v>985848800</v>
      </c>
      <c r="C36" s="735"/>
      <c r="D36" s="735">
        <v>985848800</v>
      </c>
      <c r="E36" s="736">
        <v>818446650.04999995</v>
      </c>
      <c r="F36" s="735">
        <v>83.01949041780037</v>
      </c>
      <c r="G36" s="736">
        <v>127134294</v>
      </c>
      <c r="H36" s="735">
        <v>12.895922173866825</v>
      </c>
      <c r="I36" s="736">
        <v>34250000</v>
      </c>
      <c r="J36" s="735">
        <v>3.4741635837057365</v>
      </c>
      <c r="K36" s="736">
        <v>979632281.04999995</v>
      </c>
      <c r="L36" s="735">
        <v>99.369424707926811</v>
      </c>
      <c r="M36" s="735">
        <v>6216518.9500000477</v>
      </c>
    </row>
    <row r="37" spans="1:77" s="173" customFormat="1" ht="33" customHeight="1">
      <c r="A37" s="728" t="s">
        <v>1</v>
      </c>
      <c r="B37" s="138">
        <v>985398800</v>
      </c>
      <c r="C37" s="138">
        <v>-198663</v>
      </c>
      <c r="D37" s="138">
        <v>985200137</v>
      </c>
      <c r="E37" s="737">
        <v>817803987.04999995</v>
      </c>
      <c r="F37" s="138">
        <v>83.008919338995184</v>
      </c>
      <c r="G37" s="737">
        <v>127134294</v>
      </c>
      <c r="H37" s="138">
        <v>12.904412943661619</v>
      </c>
      <c r="I37" s="138">
        <v>34250000</v>
      </c>
      <c r="J37" s="138">
        <v>3.4764509985040735</v>
      </c>
      <c r="K37" s="138">
        <v>979188281.04999995</v>
      </c>
      <c r="L37" s="138">
        <v>99.389783281160874</v>
      </c>
      <c r="M37" s="138">
        <v>6011855.9500000477</v>
      </c>
    </row>
    <row r="38" spans="1:77" s="173" customFormat="1" ht="33" customHeight="1">
      <c r="A38" s="728" t="s">
        <v>206</v>
      </c>
      <c r="B38" s="138">
        <v>450000</v>
      </c>
      <c r="C38" s="138"/>
      <c r="D38" s="138">
        <v>450000</v>
      </c>
      <c r="E38" s="737">
        <v>444000</v>
      </c>
      <c r="F38" s="138">
        <v>98.666666666666671</v>
      </c>
      <c r="G38" s="737">
        <v>0</v>
      </c>
      <c r="H38" s="138">
        <v>0</v>
      </c>
      <c r="I38" s="138">
        <v>0</v>
      </c>
      <c r="J38" s="138">
        <v>0</v>
      </c>
      <c r="K38" s="138">
        <v>444000</v>
      </c>
      <c r="L38" s="138">
        <v>98.666666666666671</v>
      </c>
      <c r="M38" s="138">
        <v>6000</v>
      </c>
    </row>
    <row r="39" spans="1:77" s="173" customFormat="1" ht="33" customHeight="1">
      <c r="A39" s="728" t="s">
        <v>5</v>
      </c>
      <c r="B39" s="138">
        <v>0</v>
      </c>
      <c r="C39" s="138">
        <v>198663</v>
      </c>
      <c r="D39" s="138">
        <v>198663</v>
      </c>
      <c r="E39" s="737">
        <v>198663</v>
      </c>
      <c r="F39" s="138">
        <v>100</v>
      </c>
      <c r="G39" s="737">
        <v>0</v>
      </c>
      <c r="H39" s="138">
        <v>0</v>
      </c>
      <c r="I39" s="138">
        <v>0</v>
      </c>
      <c r="J39" s="138">
        <v>0</v>
      </c>
      <c r="K39" s="138">
        <v>198663</v>
      </c>
      <c r="L39" s="138">
        <v>100</v>
      </c>
      <c r="M39" s="138">
        <v>0</v>
      </c>
    </row>
    <row r="40" spans="1:77" s="723" customFormat="1" ht="33" customHeight="1">
      <c r="A40" s="740" t="str">
        <f>[2]คีย์ข้อมูล!B58</f>
        <v>แผนงานบูรณาการป้องกัน ปราบปราม และแก้ไขปัญหายาเสพติด</v>
      </c>
      <c r="B40" s="732">
        <v>38492300</v>
      </c>
      <c r="C40" s="732">
        <v>0</v>
      </c>
      <c r="D40" s="732">
        <v>38492300</v>
      </c>
      <c r="E40" s="733">
        <v>38138458</v>
      </c>
      <c r="F40" s="732">
        <v>99.080746019333731</v>
      </c>
      <c r="G40" s="733">
        <v>0</v>
      </c>
      <c r="H40" s="732">
        <v>0</v>
      </c>
      <c r="I40" s="732">
        <v>0</v>
      </c>
      <c r="J40" s="732">
        <v>0</v>
      </c>
      <c r="K40" s="732">
        <v>38138458</v>
      </c>
      <c r="L40" s="732">
        <v>99.080746019333731</v>
      </c>
      <c r="M40" s="732">
        <v>353842</v>
      </c>
    </row>
    <row r="41" spans="1:77" s="173" customFormat="1" ht="47.25" customHeight="1">
      <c r="A41" s="734" t="str">
        <f>[2]คีย์ข้อมูล!B59</f>
        <v>โครงการป้องกันและแก้ไขปัญหายาเสพติดโดยกองทุนแม่ของแผ่นดิน (15004062009002000000)</v>
      </c>
      <c r="B41" s="735">
        <v>38492300</v>
      </c>
      <c r="C41" s="735">
        <v>0</v>
      </c>
      <c r="D41" s="735">
        <v>38492300</v>
      </c>
      <c r="E41" s="736">
        <v>38138458</v>
      </c>
      <c r="F41" s="735">
        <v>99.080746019333731</v>
      </c>
      <c r="G41" s="736">
        <v>0</v>
      </c>
      <c r="H41" s="735">
        <v>0</v>
      </c>
      <c r="I41" s="735">
        <v>0</v>
      </c>
      <c r="J41" s="735">
        <v>0</v>
      </c>
      <c r="K41" s="735">
        <v>38138458</v>
      </c>
      <c r="L41" s="735">
        <v>99.080746019333731</v>
      </c>
      <c r="M41" s="735">
        <v>353842</v>
      </c>
    </row>
    <row r="42" spans="1:77" s="173" customFormat="1" ht="33" customHeight="1">
      <c r="A42" s="728" t="s">
        <v>1</v>
      </c>
      <c r="B42" s="138">
        <v>38492300</v>
      </c>
      <c r="C42" s="138">
        <v>0</v>
      </c>
      <c r="D42" s="138">
        <v>38492300</v>
      </c>
      <c r="E42" s="745">
        <v>38138458</v>
      </c>
      <c r="F42" s="138">
        <v>99.080746019333731</v>
      </c>
      <c r="G42" s="737">
        <v>0</v>
      </c>
      <c r="H42" s="138">
        <v>0</v>
      </c>
      <c r="I42" s="138">
        <v>0</v>
      </c>
      <c r="J42" s="138">
        <v>0</v>
      </c>
      <c r="K42" s="138">
        <v>38138458</v>
      </c>
      <c r="L42" s="138">
        <v>99.080746019333731</v>
      </c>
      <c r="M42" s="138">
        <v>353842</v>
      </c>
    </row>
    <row r="43" spans="1:77" s="173" customFormat="1" ht="27" hidden="1" customHeight="1">
      <c r="A43" s="746" t="s">
        <v>6</v>
      </c>
      <c r="B43" s="747">
        <v>0</v>
      </c>
      <c r="C43" s="747">
        <v>0</v>
      </c>
      <c r="D43" s="747">
        <v>0</v>
      </c>
      <c r="E43" s="748">
        <v>0</v>
      </c>
      <c r="F43" s="748">
        <v>0</v>
      </c>
      <c r="G43" s="748">
        <v>0</v>
      </c>
      <c r="H43" s="747">
        <v>0</v>
      </c>
      <c r="I43" s="747"/>
      <c r="J43" s="747"/>
      <c r="K43" s="747">
        <v>0</v>
      </c>
      <c r="L43" s="747">
        <v>0</v>
      </c>
      <c r="M43" s="747">
        <v>0</v>
      </c>
    </row>
    <row r="44" spans="1:77" s="173" customFormat="1" ht="26.25" hidden="1" customHeight="1">
      <c r="A44" s="749" t="s">
        <v>5</v>
      </c>
      <c r="B44" s="750">
        <v>0</v>
      </c>
      <c r="C44" s="750">
        <v>0</v>
      </c>
      <c r="D44" s="750">
        <v>0</v>
      </c>
      <c r="E44" s="751">
        <v>0</v>
      </c>
      <c r="F44" s="751">
        <v>0</v>
      </c>
      <c r="G44" s="751">
        <v>0</v>
      </c>
      <c r="H44" s="750">
        <v>0</v>
      </c>
      <c r="I44" s="750"/>
      <c r="J44" s="750"/>
      <c r="K44" s="750">
        <v>0</v>
      </c>
      <c r="L44" s="750">
        <v>0</v>
      </c>
      <c r="M44" s="750">
        <v>0</v>
      </c>
    </row>
    <row r="45" spans="1:77" s="723" customFormat="1" ht="33" customHeight="1">
      <c r="A45" s="740" t="s">
        <v>155</v>
      </c>
      <c r="B45" s="732">
        <v>40000000</v>
      </c>
      <c r="C45" s="732">
        <v>0</v>
      </c>
      <c r="D45" s="732">
        <v>40000000</v>
      </c>
      <c r="E45" s="733">
        <v>25900000</v>
      </c>
      <c r="F45" s="732">
        <v>64.75</v>
      </c>
      <c r="G45" s="733">
        <v>460000</v>
      </c>
      <c r="H45" s="732">
        <v>1.1499999999999999</v>
      </c>
      <c r="I45" s="732">
        <v>0</v>
      </c>
      <c r="J45" s="732">
        <v>0</v>
      </c>
      <c r="K45" s="732">
        <v>26360000</v>
      </c>
      <c r="L45" s="732">
        <v>65.900000000000006</v>
      </c>
      <c r="M45" s="732">
        <v>13640000</v>
      </c>
    </row>
    <row r="46" spans="1:77" s="173" customFormat="1" ht="47.25" customHeight="1">
      <c r="A46" s="734" t="str">
        <f>'[2]โอนเปลี่ยนแปลง '!B68</f>
        <v>โครงการส่งเสริมการท่องเที่ยวชุมชน 
(15004182024002000000)</v>
      </c>
      <c r="B46" s="735">
        <v>40000000</v>
      </c>
      <c r="C46" s="735">
        <v>0</v>
      </c>
      <c r="D46" s="735">
        <v>40000000</v>
      </c>
      <c r="E46" s="736">
        <v>25900000</v>
      </c>
      <c r="F46" s="735">
        <v>64.75</v>
      </c>
      <c r="G46" s="736">
        <v>460000</v>
      </c>
      <c r="H46" s="735">
        <v>1.1499999999999999</v>
      </c>
      <c r="I46" s="735">
        <v>0</v>
      </c>
      <c r="J46" s="735">
        <v>0</v>
      </c>
      <c r="K46" s="735">
        <v>26360000</v>
      </c>
      <c r="L46" s="735">
        <v>65.900000000000006</v>
      </c>
      <c r="M46" s="735">
        <v>13640000</v>
      </c>
    </row>
    <row r="47" spans="1:77" s="173" customFormat="1" ht="33" customHeight="1">
      <c r="A47" s="752" t="s">
        <v>1</v>
      </c>
      <c r="B47" s="753">
        <v>40000000</v>
      </c>
      <c r="C47" s="753">
        <v>0</v>
      </c>
      <c r="D47" s="753">
        <v>40000000</v>
      </c>
      <c r="E47" s="754">
        <v>25900000</v>
      </c>
      <c r="F47" s="753">
        <v>64.75</v>
      </c>
      <c r="G47" s="755">
        <v>460000</v>
      </c>
      <c r="H47" s="805">
        <v>1.1499999999999999</v>
      </c>
      <c r="I47" s="753">
        <v>0</v>
      </c>
      <c r="J47" s="753">
        <v>0</v>
      </c>
      <c r="K47" s="138">
        <v>26360000</v>
      </c>
      <c r="L47" s="756">
        <v>65.900000000000006</v>
      </c>
      <c r="M47" s="138">
        <v>13640000</v>
      </c>
    </row>
    <row r="48" spans="1:77" s="173" customFormat="1" ht="30.75" hidden="1" customHeight="1">
      <c r="A48" s="757" t="s">
        <v>6</v>
      </c>
      <c r="B48" s="753">
        <v>0</v>
      </c>
      <c r="C48" s="753">
        <v>0</v>
      </c>
      <c r="D48" s="753">
        <v>0</v>
      </c>
      <c r="E48" s="755">
        <v>0</v>
      </c>
      <c r="F48" s="755">
        <v>0</v>
      </c>
      <c r="G48" s="755">
        <v>0</v>
      </c>
      <c r="H48" s="758">
        <v>0</v>
      </c>
      <c r="I48" s="753"/>
      <c r="J48" s="753"/>
      <c r="K48" s="753">
        <v>0</v>
      </c>
      <c r="L48" s="753">
        <v>0</v>
      </c>
      <c r="M48" s="753">
        <v>0</v>
      </c>
    </row>
    <row r="49" spans="1:13" s="173" customFormat="1" ht="30.75" hidden="1" customHeight="1">
      <c r="A49" s="759" t="s">
        <v>5</v>
      </c>
      <c r="B49" s="760">
        <v>0</v>
      </c>
      <c r="C49" s="760">
        <v>0</v>
      </c>
      <c r="D49" s="760">
        <v>0</v>
      </c>
      <c r="E49" s="754">
        <v>0</v>
      </c>
      <c r="F49" s="761">
        <v>0</v>
      </c>
      <c r="G49" s="761">
        <v>0</v>
      </c>
      <c r="H49" s="760">
        <v>0</v>
      </c>
      <c r="I49" s="760"/>
      <c r="J49" s="760"/>
      <c r="K49" s="750">
        <v>0</v>
      </c>
      <c r="L49" s="750">
        <v>0</v>
      </c>
      <c r="M49" s="750">
        <v>0</v>
      </c>
    </row>
    <row r="50" spans="1:13" s="173" customFormat="1" ht="25.5" hidden="1" customHeight="1">
      <c r="A50" s="759" t="s">
        <v>5</v>
      </c>
      <c r="B50" s="760">
        <v>0</v>
      </c>
      <c r="C50" s="760">
        <v>0</v>
      </c>
      <c r="D50" s="760">
        <v>0</v>
      </c>
      <c r="E50" s="754">
        <v>0</v>
      </c>
      <c r="F50" s="761">
        <v>0</v>
      </c>
      <c r="G50" s="761">
        <v>0</v>
      </c>
      <c r="H50" s="750">
        <v>0</v>
      </c>
      <c r="I50" s="760"/>
      <c r="J50" s="760"/>
      <c r="K50" s="725">
        <v>0</v>
      </c>
      <c r="L50" s="725" t="e">
        <v>#DIV/0!</v>
      </c>
      <c r="M50" s="725">
        <v>0</v>
      </c>
    </row>
    <row r="51" spans="1:13" s="723" customFormat="1" ht="33" customHeight="1">
      <c r="A51" s="740" t="s">
        <v>156</v>
      </c>
      <c r="B51" s="732">
        <v>86032700</v>
      </c>
      <c r="C51" s="732">
        <v>0</v>
      </c>
      <c r="D51" s="732">
        <v>86032700</v>
      </c>
      <c r="E51" s="733">
        <v>85982790.599999994</v>
      </c>
      <c r="F51" s="732">
        <v>99.941987872053303</v>
      </c>
      <c r="G51" s="733">
        <v>0</v>
      </c>
      <c r="H51" s="732">
        <v>0</v>
      </c>
      <c r="I51" s="732">
        <v>0</v>
      </c>
      <c r="J51" s="732">
        <v>0</v>
      </c>
      <c r="K51" s="732">
        <v>85982790.599999994</v>
      </c>
      <c r="L51" s="732">
        <v>99.941987872053289</v>
      </c>
      <c r="M51" s="732">
        <v>49909.40000000596</v>
      </c>
    </row>
    <row r="52" spans="1:13" s="173" customFormat="1" ht="47.25" customHeight="1">
      <c r="A52" s="734" t="str">
        <f>'[2]โอนเปลี่ยนแปลง '!B78</f>
        <v>โครงการส่งเสริมการพัฒนาชุมชนธรรมาภิบาล 
(15004602011002000000)</v>
      </c>
      <c r="B52" s="735">
        <v>86032700</v>
      </c>
      <c r="C52" s="735">
        <v>0</v>
      </c>
      <c r="D52" s="735">
        <v>86032700</v>
      </c>
      <c r="E52" s="736">
        <v>85982790.599999994</v>
      </c>
      <c r="F52" s="735">
        <v>99.941987872053303</v>
      </c>
      <c r="G52" s="736">
        <v>0</v>
      </c>
      <c r="H52" s="735">
        <v>0</v>
      </c>
      <c r="I52" s="735">
        <v>0</v>
      </c>
      <c r="J52" s="735">
        <v>0</v>
      </c>
      <c r="K52" s="735">
        <v>85982790.599999994</v>
      </c>
      <c r="L52" s="735">
        <v>99.941987872053289</v>
      </c>
      <c r="M52" s="735">
        <v>49909.40000000596</v>
      </c>
    </row>
    <row r="53" spans="1:13" s="173" customFormat="1" ht="33" customHeight="1">
      <c r="A53" s="728" t="s">
        <v>1</v>
      </c>
      <c r="B53" s="138">
        <v>86032700</v>
      </c>
      <c r="C53" s="138">
        <v>0</v>
      </c>
      <c r="D53" s="138">
        <v>86032700</v>
      </c>
      <c r="E53" s="737">
        <v>85982790.599999994</v>
      </c>
      <c r="F53" s="138">
        <v>99.941987872053289</v>
      </c>
      <c r="G53" s="737">
        <v>0</v>
      </c>
      <c r="H53" s="138">
        <v>0</v>
      </c>
      <c r="I53" s="138">
        <v>0</v>
      </c>
      <c r="J53" s="138">
        <v>0</v>
      </c>
      <c r="K53" s="138">
        <v>85982790.599999994</v>
      </c>
      <c r="L53" s="138">
        <v>99.941987872053289</v>
      </c>
      <c r="M53" s="138">
        <v>49909.40000000596</v>
      </c>
    </row>
    <row r="54" spans="1:13" s="173" customFormat="1" ht="30" hidden="1" customHeight="1">
      <c r="A54" s="746" t="s">
        <v>6</v>
      </c>
      <c r="B54" s="747">
        <f>+'[2]โอนเปลี่ยนแปลง '!C83</f>
        <v>0</v>
      </c>
      <c r="C54" s="747">
        <f>'[2]โอนเปลี่ยนแปลง '!D83</f>
        <v>0</v>
      </c>
      <c r="D54" s="747">
        <f>+'[2]โอนเปลี่ยนแปลง '!E83</f>
        <v>0</v>
      </c>
      <c r="E54" s="748">
        <f>[2]คีย์ข้อมูล!H84</f>
        <v>0</v>
      </c>
      <c r="F54" s="748">
        <v>0</v>
      </c>
      <c r="G54" s="748">
        <f>[2]คีย์ข้อมูล!G84</f>
        <v>0</v>
      </c>
      <c r="H54" s="747">
        <v>0</v>
      </c>
      <c r="I54" s="747"/>
      <c r="J54" s="747"/>
      <c r="K54" s="747"/>
      <c r="L54" s="747">
        <v>0</v>
      </c>
      <c r="M54" s="747">
        <f>D54-K54</f>
        <v>0</v>
      </c>
    </row>
    <row r="55" spans="1:13" s="173" customFormat="1" ht="30" hidden="1" customHeight="1">
      <c r="A55" s="749" t="s">
        <v>5</v>
      </c>
      <c r="B55" s="750">
        <f>+'[2]โอนเปลี่ยนแปลง '!C86</f>
        <v>0</v>
      </c>
      <c r="C55" s="750">
        <f>'[2]โอนเปลี่ยนแปลง '!D86</f>
        <v>0</v>
      </c>
      <c r="D55" s="750">
        <f>+'[2]โอนเปลี่ยนแปลง '!E86</f>
        <v>0</v>
      </c>
      <c r="E55" s="751">
        <f>[2]คีย์ข้อมูล!H87</f>
        <v>0</v>
      </c>
      <c r="F55" s="751">
        <v>0</v>
      </c>
      <c r="G55" s="751">
        <f>[2]คีย์ข้อมูล!G87</f>
        <v>0</v>
      </c>
      <c r="H55" s="750">
        <v>0</v>
      </c>
      <c r="I55" s="750"/>
      <c r="J55" s="750"/>
      <c r="K55" s="750"/>
      <c r="L55" s="750">
        <v>0</v>
      </c>
      <c r="M55" s="750">
        <f>D55-K55</f>
        <v>0</v>
      </c>
    </row>
    <row r="56" spans="1:13" s="173" customFormat="1" ht="21" customHeight="1">
      <c r="A56" s="169"/>
      <c r="B56" s="170"/>
      <c r="C56" s="170"/>
      <c r="D56" s="170"/>
      <c r="E56" s="171"/>
      <c r="F56" s="171"/>
      <c r="G56" s="171"/>
      <c r="H56" s="170"/>
      <c r="I56" s="170"/>
      <c r="J56" s="170"/>
      <c r="K56" s="170"/>
      <c r="L56" s="170"/>
      <c r="M56" s="172"/>
    </row>
    <row r="57" spans="1:13" s="178" customFormat="1" ht="33" customHeight="1">
      <c r="A57" s="921" t="s">
        <v>490</v>
      </c>
      <c r="B57" s="921"/>
      <c r="C57" s="921"/>
      <c r="D57" s="921"/>
      <c r="E57" s="921"/>
      <c r="F57" s="174"/>
      <c r="G57" s="175"/>
      <c r="H57" s="176"/>
      <c r="I57" s="177"/>
      <c r="J57" s="177"/>
      <c r="K57" s="177"/>
      <c r="L57" s="177"/>
      <c r="M57" s="177"/>
    </row>
    <row r="58" spans="1:13" s="178" customFormat="1" ht="30" customHeight="1">
      <c r="A58" s="179" t="s">
        <v>184</v>
      </c>
      <c r="B58" s="540" t="s">
        <v>185</v>
      </c>
      <c r="C58" s="541" t="s">
        <v>186</v>
      </c>
      <c r="E58" s="540" t="s">
        <v>209</v>
      </c>
      <c r="F58" s="806"/>
      <c r="H58" s="176"/>
      <c r="I58" s="177"/>
      <c r="J58" s="177"/>
      <c r="K58" s="177"/>
      <c r="L58" s="177"/>
      <c r="M58" s="177"/>
    </row>
    <row r="59" spans="1:13" ht="30.75" customHeight="1">
      <c r="A59" s="180" t="s">
        <v>491</v>
      </c>
      <c r="B59" s="181" t="s">
        <v>492</v>
      </c>
      <c r="C59" s="542" t="s">
        <v>493</v>
      </c>
      <c r="D59" s="182"/>
      <c r="E59" s="181" t="s">
        <v>494</v>
      </c>
      <c r="F59" s="807"/>
      <c r="G59" s="182"/>
    </row>
    <row r="60" spans="1:13" ht="30.75" customHeight="1">
      <c r="A60" s="180" t="s">
        <v>495</v>
      </c>
      <c r="B60" s="181" t="s">
        <v>496</v>
      </c>
      <c r="C60" s="542" t="s">
        <v>497</v>
      </c>
      <c r="D60" s="182"/>
      <c r="E60" s="181" t="s">
        <v>498</v>
      </c>
      <c r="F60" s="807"/>
      <c r="G60" s="182"/>
    </row>
    <row r="61" spans="1:13" ht="30.75" customHeight="1">
      <c r="A61" s="180" t="s">
        <v>499</v>
      </c>
      <c r="B61" s="181" t="s">
        <v>500</v>
      </c>
      <c r="C61" s="542" t="s">
        <v>501</v>
      </c>
      <c r="D61" s="182"/>
      <c r="E61" s="181" t="s">
        <v>502</v>
      </c>
      <c r="F61" s="807"/>
      <c r="G61" s="182"/>
    </row>
    <row r="62" spans="1:13" ht="24" customHeight="1"/>
    <row r="63" spans="1:13" ht="26.25" customHeight="1">
      <c r="A63" s="912"/>
      <c r="B63" s="912"/>
      <c r="C63" s="912"/>
      <c r="D63" s="912"/>
      <c r="E63" s="912"/>
      <c r="F63" s="912"/>
      <c r="G63" s="912"/>
      <c r="H63" s="912"/>
      <c r="I63" s="912"/>
      <c r="J63" s="912"/>
      <c r="K63" s="912"/>
      <c r="L63" s="912"/>
      <c r="M63" s="912"/>
    </row>
    <row r="64" spans="1:13" ht="24" customHeight="1">
      <c r="A64" s="912"/>
      <c r="B64" s="912"/>
      <c r="C64" s="912"/>
      <c r="D64" s="912"/>
      <c r="E64" s="912"/>
      <c r="F64" s="912"/>
      <c r="G64" s="912"/>
      <c r="H64" s="762"/>
      <c r="I64" s="183"/>
      <c r="J64" s="183"/>
      <c r="K64" s="183"/>
      <c r="L64" s="183"/>
      <c r="M64" s="183"/>
    </row>
    <row r="65" spans="1:77" ht="24" customHeight="1">
      <c r="A65" s="912"/>
      <c r="B65" s="912"/>
      <c r="C65" s="912"/>
      <c r="D65" s="912"/>
      <c r="E65" s="912"/>
      <c r="F65" s="912"/>
      <c r="G65" s="912"/>
      <c r="H65" s="912"/>
      <c r="I65" s="912"/>
      <c r="J65" s="912"/>
      <c r="K65" s="912"/>
      <c r="L65" s="912"/>
      <c r="M65" s="912"/>
    </row>
    <row r="66" spans="1:77" ht="24" customHeight="1">
      <c r="A66" s="912"/>
      <c r="B66" s="912"/>
      <c r="C66" s="912"/>
      <c r="D66" s="912"/>
      <c r="E66" s="912"/>
      <c r="F66" s="912"/>
      <c r="G66" s="912"/>
      <c r="H66" s="912"/>
      <c r="I66" s="912"/>
      <c r="J66" s="912"/>
      <c r="K66" s="912"/>
      <c r="L66" s="912"/>
      <c r="M66" s="912"/>
    </row>
    <row r="67" spans="1:77" ht="24" customHeight="1">
      <c r="A67" s="912"/>
      <c r="B67" s="912"/>
      <c r="C67" s="912"/>
      <c r="D67" s="912"/>
      <c r="E67" s="912"/>
      <c r="F67" s="912"/>
      <c r="G67" s="912"/>
      <c r="H67" s="912"/>
      <c r="I67" s="912"/>
      <c r="J67" s="912"/>
      <c r="K67" s="912"/>
      <c r="L67" s="912"/>
      <c r="M67" s="912"/>
    </row>
    <row r="68" spans="1:77" ht="24" customHeight="1">
      <c r="A68" s="912"/>
      <c r="B68" s="912"/>
      <c r="C68" s="912"/>
      <c r="D68" s="912"/>
      <c r="E68" s="912"/>
      <c r="F68" s="912"/>
      <c r="G68" s="912"/>
      <c r="H68" s="912"/>
      <c r="I68" s="912"/>
      <c r="J68" s="912"/>
      <c r="K68" s="912"/>
      <c r="L68" s="912"/>
      <c r="M68" s="912"/>
    </row>
    <row r="69" spans="1:77" ht="24" customHeight="1">
      <c r="A69" s="912"/>
      <c r="B69" s="912"/>
      <c r="C69" s="912"/>
      <c r="D69" s="912"/>
      <c r="E69" s="912"/>
    </row>
    <row r="75" spans="1:77" s="177" customFormat="1">
      <c r="A75" s="184"/>
      <c r="F75" s="185"/>
      <c r="H75" s="176"/>
      <c r="N75" s="182"/>
      <c r="O75" s="182"/>
      <c r="P75" s="182"/>
      <c r="Q75" s="182"/>
      <c r="R75" s="182"/>
      <c r="S75" s="182"/>
      <c r="T75" s="182"/>
      <c r="U75" s="182"/>
      <c r="V75" s="182"/>
      <c r="W75" s="182"/>
      <c r="X75" s="182"/>
      <c r="Y75" s="182"/>
      <c r="Z75" s="182"/>
      <c r="AA75" s="182"/>
      <c r="AB75" s="182"/>
      <c r="AC75" s="182"/>
      <c r="AD75" s="182"/>
      <c r="AE75" s="182"/>
      <c r="AF75" s="182"/>
      <c r="AG75" s="182"/>
      <c r="AH75" s="182"/>
      <c r="AI75" s="182"/>
      <c r="AJ75" s="182"/>
      <c r="AK75" s="182"/>
      <c r="AL75" s="182"/>
      <c r="AM75" s="182"/>
      <c r="AN75" s="182"/>
      <c r="AO75" s="182"/>
      <c r="AP75" s="182"/>
      <c r="AQ75" s="182"/>
      <c r="AR75" s="182"/>
      <c r="AS75" s="182"/>
      <c r="AT75" s="182"/>
      <c r="AU75" s="182"/>
      <c r="AV75" s="182"/>
      <c r="AW75" s="182"/>
      <c r="AX75" s="182"/>
      <c r="AY75" s="182"/>
      <c r="AZ75" s="182"/>
      <c r="BA75" s="182"/>
      <c r="BB75" s="182"/>
      <c r="BC75" s="182"/>
      <c r="BD75" s="182"/>
      <c r="BE75" s="182"/>
      <c r="BF75" s="182"/>
      <c r="BG75" s="182"/>
      <c r="BH75" s="182"/>
      <c r="BI75" s="182"/>
      <c r="BJ75" s="182"/>
      <c r="BK75" s="182"/>
      <c r="BL75" s="182"/>
      <c r="BM75" s="182"/>
      <c r="BN75" s="182"/>
      <c r="BO75" s="182"/>
      <c r="BP75" s="182"/>
      <c r="BQ75" s="182"/>
      <c r="BR75" s="182"/>
      <c r="BS75" s="182"/>
      <c r="BT75" s="182"/>
      <c r="BU75" s="182"/>
      <c r="BV75" s="182"/>
      <c r="BW75" s="182"/>
      <c r="BX75" s="182"/>
      <c r="BY75" s="182"/>
    </row>
  </sheetData>
  <mergeCells count="20">
    <mergeCell ref="I4:J4"/>
    <mergeCell ref="A57:E57"/>
    <mergeCell ref="A63:M63"/>
    <mergeCell ref="A1:M1"/>
    <mergeCell ref="A2:M2"/>
    <mergeCell ref="A3:M3"/>
    <mergeCell ref="K4:L4"/>
    <mergeCell ref="M4:M5"/>
    <mergeCell ref="D4:D5"/>
    <mergeCell ref="E4:F4"/>
    <mergeCell ref="G4:H4"/>
    <mergeCell ref="C4:C5"/>
    <mergeCell ref="A4:A5"/>
    <mergeCell ref="B4:B5"/>
    <mergeCell ref="A69:E69"/>
    <mergeCell ref="A64:G64"/>
    <mergeCell ref="A65:M65"/>
    <mergeCell ref="A66:M66"/>
    <mergeCell ref="A67:M67"/>
    <mergeCell ref="A68:M68"/>
  </mergeCells>
  <printOptions horizontalCentered="1"/>
  <pageMargins left="0.19685039370078741" right="0.19685039370078741" top="0.62992125984251968" bottom="0.23622047244094491" header="0.39370078740157483" footer="0.19685039370078741"/>
  <pageSetup paperSize="9" scale="43" fitToHeight="3" orientation="landscape" r:id="rId1"/>
  <headerFooter alignWithMargins="0">
    <oddHeader>&amp;R&amp;P</oddHeader>
  </headerFooter>
  <rowBreaks count="2" manualBreakCount="2">
    <brk id="34" max="15" man="1"/>
    <brk id="59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3">
    <tabColor rgb="FF92D050"/>
  </sheetPr>
  <dimension ref="A1:V105"/>
  <sheetViews>
    <sheetView zoomScale="80" zoomScaleNormal="80" workbookViewId="0">
      <selection activeCell="K10" sqref="K10"/>
    </sheetView>
  </sheetViews>
  <sheetFormatPr defaultRowHeight="27.75"/>
  <cols>
    <col min="1" max="1" width="7.140625" style="62" customWidth="1"/>
    <col min="2" max="2" width="19.28515625" style="63" customWidth="1"/>
    <col min="3" max="3" width="10.5703125" style="62" customWidth="1"/>
    <col min="4" max="4" width="20.7109375" style="130" customWidth="1"/>
    <col min="5" max="5" width="20.7109375" style="129" customWidth="1"/>
    <col min="6" max="6" width="11.7109375" style="129" customWidth="1"/>
    <col min="7" max="8" width="20.7109375" style="129" customWidth="1"/>
    <col min="9" max="9" width="20.7109375" style="130" customWidth="1"/>
    <col min="10" max="10" width="11.7109375" style="130" customWidth="1"/>
    <col min="11" max="11" width="19" style="62" customWidth="1"/>
    <col min="12" max="12" width="22.7109375" style="635" customWidth="1"/>
    <col min="13" max="13" width="19.140625" style="635" customWidth="1"/>
    <col min="14" max="14" width="20.7109375" style="637" customWidth="1"/>
    <col min="15" max="15" width="22.5703125" style="635" customWidth="1"/>
    <col min="16" max="17" width="9.140625" style="635"/>
    <col min="18" max="18" width="14.140625" style="635" bestFit="1" customWidth="1"/>
    <col min="19" max="19" width="19.28515625" style="620" customWidth="1"/>
    <col min="20" max="20" width="22.5703125" style="635" customWidth="1"/>
    <col min="21" max="21" width="13.5703125" style="14" customWidth="1"/>
    <col min="22" max="22" width="19.5703125" style="14" customWidth="1"/>
    <col min="23" max="16384" width="9.140625" style="14"/>
  </cols>
  <sheetData>
    <row r="1" spans="1:22" s="391" customFormat="1" ht="33" customHeight="1">
      <c r="A1" s="1022" t="s">
        <v>233</v>
      </c>
      <c r="B1" s="1022"/>
      <c r="C1" s="1022"/>
      <c r="D1" s="1022"/>
      <c r="E1" s="1022"/>
      <c r="F1" s="1022"/>
      <c r="G1" s="1022"/>
      <c r="H1" s="1022"/>
      <c r="I1" s="1022"/>
      <c r="J1" s="1022"/>
      <c r="K1" s="1022"/>
      <c r="L1" s="615"/>
      <c r="M1" s="615"/>
      <c r="N1" s="616"/>
      <c r="O1" s="617"/>
      <c r="P1" s="617"/>
      <c r="Q1" s="618"/>
      <c r="R1" s="615"/>
      <c r="S1" s="616"/>
      <c r="T1" s="615"/>
    </row>
    <row r="2" spans="1:22" s="391" customFormat="1" ht="33" customHeight="1">
      <c r="A2" s="1022" t="s">
        <v>187</v>
      </c>
      <c r="B2" s="1022"/>
      <c r="C2" s="1022"/>
      <c r="D2" s="1022"/>
      <c r="E2" s="1022"/>
      <c r="F2" s="1022"/>
      <c r="G2" s="1022"/>
      <c r="H2" s="1022"/>
      <c r="I2" s="1022"/>
      <c r="J2" s="1022"/>
      <c r="K2" s="1022"/>
      <c r="L2" s="615"/>
      <c r="M2" s="615"/>
      <c r="N2" s="616"/>
      <c r="O2" s="617"/>
      <c r="P2" s="617"/>
      <c r="Q2" s="618"/>
      <c r="R2" s="615"/>
      <c r="S2" s="616"/>
      <c r="T2" s="615"/>
    </row>
    <row r="3" spans="1:22" s="391" customFormat="1" ht="33" customHeight="1">
      <c r="A3" s="1022" t="str">
        <f>+[4]รายละเอียดงบลงทุน!A2</f>
        <v>ข้อมูลสะสมตั้งแต่วันที่ 1 ตุลาคม 2567 ถึงวันที่ 30 กันยายน 2568</v>
      </c>
      <c r="B3" s="1022"/>
      <c r="C3" s="1022"/>
      <c r="D3" s="1022"/>
      <c r="E3" s="1022"/>
      <c r="F3" s="1022"/>
      <c r="G3" s="1022"/>
      <c r="H3" s="1022"/>
      <c r="I3" s="1022"/>
      <c r="J3" s="1022"/>
      <c r="K3" s="1022"/>
      <c r="L3" s="615"/>
      <c r="M3" s="615"/>
      <c r="N3" s="616"/>
      <c r="O3" s="617"/>
      <c r="P3" s="617"/>
      <c r="Q3" s="618"/>
      <c r="R3" s="615"/>
      <c r="S3" s="616"/>
      <c r="T3" s="615"/>
    </row>
    <row r="4" spans="1:22" s="11" customFormat="1" ht="27" customHeight="1">
      <c r="A4" s="1007" t="s">
        <v>22</v>
      </c>
      <c r="B4" s="1010" t="s">
        <v>75</v>
      </c>
      <c r="C4" s="1007" t="s">
        <v>3</v>
      </c>
      <c r="D4" s="1019" t="s">
        <v>125</v>
      </c>
      <c r="E4" s="1013" t="s">
        <v>9</v>
      </c>
      <c r="F4" s="1014"/>
      <c r="G4" s="1029" t="s">
        <v>134</v>
      </c>
      <c r="H4" s="1017" t="s">
        <v>24</v>
      </c>
      <c r="I4" s="1023" t="s">
        <v>164</v>
      </c>
      <c r="J4" s="1024"/>
      <c r="K4" s="1007" t="s">
        <v>4</v>
      </c>
      <c r="L4" s="615"/>
      <c r="M4" s="619"/>
      <c r="N4" s="619"/>
      <c r="O4" s="615"/>
      <c r="P4" s="615"/>
      <c r="Q4" s="615"/>
      <c r="R4" s="615"/>
      <c r="S4" s="620"/>
      <c r="T4" s="615"/>
    </row>
    <row r="5" spans="1:22" s="11" customFormat="1" ht="27" customHeight="1">
      <c r="A5" s="1008"/>
      <c r="B5" s="1011"/>
      <c r="C5" s="1008"/>
      <c r="D5" s="1020"/>
      <c r="E5" s="1015"/>
      <c r="F5" s="1016"/>
      <c r="G5" s="1030"/>
      <c r="H5" s="1027"/>
      <c r="I5" s="1025"/>
      <c r="J5" s="1026"/>
      <c r="K5" s="1008"/>
      <c r="L5" s="615"/>
      <c r="M5" s="615"/>
      <c r="N5" s="619"/>
      <c r="O5" s="615"/>
      <c r="P5" s="615"/>
      <c r="Q5" s="615"/>
      <c r="R5" s="615"/>
      <c r="S5" s="620"/>
      <c r="T5" s="615"/>
    </row>
    <row r="6" spans="1:22" s="11" customFormat="1" ht="27" customHeight="1">
      <c r="A6" s="1008"/>
      <c r="B6" s="1012"/>
      <c r="C6" s="1009"/>
      <c r="D6" s="1021"/>
      <c r="E6" s="124" t="s">
        <v>110</v>
      </c>
      <c r="F6" s="124" t="s">
        <v>7</v>
      </c>
      <c r="G6" s="857" t="s">
        <v>110</v>
      </c>
      <c r="H6" s="857" t="s">
        <v>110</v>
      </c>
      <c r="I6" s="66" t="s">
        <v>110</v>
      </c>
      <c r="J6" s="66" t="s">
        <v>7</v>
      </c>
      <c r="K6" s="1009"/>
      <c r="L6" s="615"/>
      <c r="M6" s="615"/>
      <c r="N6" s="619"/>
      <c r="O6" s="615"/>
      <c r="P6" s="615"/>
      <c r="Q6" s="615"/>
      <c r="R6" s="615"/>
      <c r="S6" s="620"/>
      <c r="T6" s="615"/>
    </row>
    <row r="7" spans="1:22" s="12" customFormat="1" ht="27" customHeight="1" thickBot="1">
      <c r="A7" s="126"/>
      <c r="B7" s="59"/>
      <c r="C7" s="214">
        <v>262</v>
      </c>
      <c r="D7" s="127">
        <v>37209756.810000002</v>
      </c>
      <c r="E7" s="127">
        <v>26322701.810000002</v>
      </c>
      <c r="F7" s="587">
        <v>70.741397059939558</v>
      </c>
      <c r="G7" s="127">
        <v>9838097</v>
      </c>
      <c r="H7" s="127">
        <v>1046935</v>
      </c>
      <c r="I7" s="127">
        <v>37207733.810000002</v>
      </c>
      <c r="J7" s="587">
        <v>99.994563253905881</v>
      </c>
      <c r="K7" s="127">
        <v>2023</v>
      </c>
      <c r="L7" s="621"/>
      <c r="M7" s="622"/>
      <c r="N7" s="623"/>
      <c r="O7" s="624"/>
      <c r="P7" s="624"/>
      <c r="Q7" s="624"/>
      <c r="R7" s="624"/>
      <c r="S7" s="620"/>
      <c r="T7" s="624"/>
    </row>
    <row r="8" spans="1:22" s="593" customFormat="1" ht="27" customHeight="1" thickTop="1">
      <c r="A8" s="592">
        <v>1</v>
      </c>
      <c r="B8" s="655" t="s">
        <v>27</v>
      </c>
      <c r="C8" s="659">
        <v>2</v>
      </c>
      <c r="D8" s="657">
        <v>40200</v>
      </c>
      <c r="E8" s="657">
        <v>40200</v>
      </c>
      <c r="F8" s="594">
        <v>100</v>
      </c>
      <c r="G8" s="657">
        <v>0</v>
      </c>
      <c r="H8" s="657"/>
      <c r="I8" s="594">
        <v>40200</v>
      </c>
      <c r="J8" s="594">
        <v>100</v>
      </c>
      <c r="K8" s="595">
        <v>0</v>
      </c>
      <c r="L8" s="625"/>
      <c r="M8" s="626"/>
      <c r="N8" s="627"/>
      <c r="O8" s="628"/>
      <c r="P8" s="628"/>
      <c r="Q8" s="628"/>
      <c r="R8" s="628"/>
      <c r="S8" s="629"/>
      <c r="T8" s="628"/>
    </row>
    <row r="9" spans="1:22" s="593" customFormat="1" ht="27" customHeight="1">
      <c r="A9" s="596">
        <v>2</v>
      </c>
      <c r="B9" s="597" t="s">
        <v>15</v>
      </c>
      <c r="C9" s="598">
        <v>1</v>
      </c>
      <c r="D9" s="599">
        <v>280020</v>
      </c>
      <c r="E9" s="599">
        <v>0</v>
      </c>
      <c r="F9" s="99">
        <v>0</v>
      </c>
      <c r="G9" s="599">
        <v>280020</v>
      </c>
      <c r="H9" s="599"/>
      <c r="I9" s="99">
        <v>280020</v>
      </c>
      <c r="J9" s="99">
        <v>100</v>
      </c>
      <c r="K9" s="396">
        <v>0</v>
      </c>
      <c r="L9" s="625"/>
      <c r="M9" s="626"/>
      <c r="N9" s="627"/>
      <c r="O9" s="628"/>
      <c r="P9" s="628"/>
      <c r="Q9" s="628"/>
      <c r="R9" s="628"/>
      <c r="S9" s="629"/>
      <c r="T9" s="628"/>
    </row>
    <row r="10" spans="1:22" s="593" customFormat="1" ht="27" customHeight="1">
      <c r="A10" s="596">
        <v>3</v>
      </c>
      <c r="B10" s="597" t="s">
        <v>575</v>
      </c>
      <c r="C10" s="598">
        <v>2</v>
      </c>
      <c r="D10" s="599">
        <v>108600</v>
      </c>
      <c r="E10" s="599">
        <v>108600</v>
      </c>
      <c r="F10" s="99">
        <v>100</v>
      </c>
      <c r="G10" s="599">
        <v>0</v>
      </c>
      <c r="H10" s="599"/>
      <c r="I10" s="99">
        <v>108600</v>
      </c>
      <c r="J10" s="99">
        <v>100</v>
      </c>
      <c r="K10" s="396">
        <v>0</v>
      </c>
      <c r="L10" s="625"/>
      <c r="M10" s="626"/>
      <c r="N10" s="627"/>
      <c r="O10" s="628"/>
      <c r="P10" s="628"/>
      <c r="Q10" s="628"/>
      <c r="R10" s="628"/>
      <c r="S10" s="629"/>
      <c r="T10" s="628"/>
    </row>
    <row r="11" spans="1:22" s="222" customFormat="1" ht="27" customHeight="1">
      <c r="A11" s="596">
        <v>4</v>
      </c>
      <c r="B11" s="225" t="s">
        <v>29</v>
      </c>
      <c r="C11" s="224">
        <v>2</v>
      </c>
      <c r="D11" s="599">
        <v>286000</v>
      </c>
      <c r="E11" s="599">
        <v>286000</v>
      </c>
      <c r="F11" s="99">
        <v>100</v>
      </c>
      <c r="G11" s="599">
        <v>0</v>
      </c>
      <c r="H11" s="99"/>
      <c r="I11" s="99">
        <v>286000</v>
      </c>
      <c r="J11" s="99">
        <v>100</v>
      </c>
      <c r="K11" s="396">
        <v>0</v>
      </c>
      <c r="L11" s="625"/>
      <c r="M11" s="626"/>
      <c r="N11" s="630"/>
      <c r="O11" s="625"/>
      <c r="P11" s="628"/>
      <c r="Q11" s="628"/>
      <c r="R11" s="625"/>
      <c r="S11" s="631"/>
      <c r="T11" s="625"/>
      <c r="U11" s="219"/>
      <c r="V11" s="219"/>
    </row>
    <row r="12" spans="1:22" s="222" customFormat="1" ht="27" customHeight="1">
      <c r="A12" s="596">
        <v>5</v>
      </c>
      <c r="B12" s="225" t="s">
        <v>92</v>
      </c>
      <c r="C12" s="224">
        <v>4</v>
      </c>
      <c r="D12" s="599">
        <v>1017400</v>
      </c>
      <c r="E12" s="599">
        <v>519400</v>
      </c>
      <c r="F12" s="99">
        <v>51.051700412816984</v>
      </c>
      <c r="G12" s="599">
        <v>498000</v>
      </c>
      <c r="H12" s="99"/>
      <c r="I12" s="99">
        <v>1017400</v>
      </c>
      <c r="J12" s="99">
        <v>100</v>
      </c>
      <c r="K12" s="396">
        <v>0</v>
      </c>
      <c r="L12" s="625"/>
      <c r="M12" s="626"/>
      <c r="N12" s="630"/>
      <c r="O12" s="625"/>
      <c r="P12" s="628"/>
      <c r="Q12" s="628"/>
      <c r="R12" s="625"/>
      <c r="S12" s="631"/>
      <c r="T12" s="625"/>
      <c r="U12" s="219"/>
      <c r="V12" s="219"/>
    </row>
    <row r="13" spans="1:22" s="222" customFormat="1" ht="27" customHeight="1">
      <c r="A13" s="596">
        <v>6</v>
      </c>
      <c r="B13" s="225" t="s">
        <v>717</v>
      </c>
      <c r="C13" s="224">
        <v>2</v>
      </c>
      <c r="D13" s="599">
        <v>123300</v>
      </c>
      <c r="E13" s="599">
        <v>0</v>
      </c>
      <c r="F13" s="99">
        <v>0</v>
      </c>
      <c r="G13" s="599">
        <v>123300</v>
      </c>
      <c r="H13" s="99"/>
      <c r="I13" s="99">
        <v>123300</v>
      </c>
      <c r="J13" s="99">
        <v>100</v>
      </c>
      <c r="K13" s="396">
        <v>0</v>
      </c>
      <c r="L13" s="625"/>
      <c r="M13" s="626"/>
      <c r="N13" s="630"/>
      <c r="O13" s="625"/>
      <c r="P13" s="628"/>
      <c r="Q13" s="628"/>
      <c r="R13" s="625"/>
      <c r="S13" s="631"/>
      <c r="T13" s="625"/>
      <c r="U13" s="219"/>
      <c r="V13" s="219"/>
    </row>
    <row r="14" spans="1:22" s="222" customFormat="1" ht="27" customHeight="1">
      <c r="A14" s="596">
        <v>7</v>
      </c>
      <c r="B14" s="225" t="s">
        <v>655</v>
      </c>
      <c r="C14" s="224">
        <v>1</v>
      </c>
      <c r="D14" s="599">
        <v>500000</v>
      </c>
      <c r="E14" s="599">
        <v>0</v>
      </c>
      <c r="F14" s="99">
        <v>0</v>
      </c>
      <c r="G14" s="599">
        <v>500000</v>
      </c>
      <c r="H14" s="99"/>
      <c r="I14" s="99">
        <v>500000</v>
      </c>
      <c r="J14" s="99">
        <v>100</v>
      </c>
      <c r="K14" s="396">
        <v>0</v>
      </c>
      <c r="L14" s="625"/>
      <c r="M14" s="626"/>
      <c r="N14" s="630"/>
      <c r="O14" s="625"/>
      <c r="P14" s="628"/>
      <c r="Q14" s="628"/>
      <c r="R14" s="625"/>
      <c r="S14" s="631"/>
      <c r="T14" s="625"/>
      <c r="U14" s="219"/>
      <c r="V14" s="219"/>
    </row>
    <row r="15" spans="1:22" s="222" customFormat="1" ht="27" customHeight="1">
      <c r="A15" s="596">
        <v>8</v>
      </c>
      <c r="B15" s="225" t="s">
        <v>32</v>
      </c>
      <c r="C15" s="224">
        <v>3</v>
      </c>
      <c r="D15" s="599">
        <v>627536</v>
      </c>
      <c r="E15" s="599">
        <v>130136</v>
      </c>
      <c r="F15" s="99">
        <v>20.737615053160297</v>
      </c>
      <c r="G15" s="599">
        <v>497400</v>
      </c>
      <c r="H15" s="99"/>
      <c r="I15" s="99">
        <v>627536</v>
      </c>
      <c r="J15" s="99">
        <v>100</v>
      </c>
      <c r="K15" s="396">
        <v>0</v>
      </c>
      <c r="L15" s="625"/>
      <c r="M15" s="626"/>
      <c r="N15" s="630"/>
      <c r="O15" s="625"/>
      <c r="P15" s="628"/>
      <c r="Q15" s="628"/>
      <c r="R15" s="625"/>
      <c r="S15" s="631"/>
      <c r="T15" s="625"/>
      <c r="U15" s="219"/>
      <c r="V15" s="219"/>
    </row>
    <row r="16" spans="1:22" s="222" customFormat="1" ht="27" customHeight="1">
      <c r="A16" s="596">
        <v>9</v>
      </c>
      <c r="B16" s="225" t="s">
        <v>95</v>
      </c>
      <c r="C16" s="224">
        <v>5</v>
      </c>
      <c r="D16" s="599">
        <v>846200</v>
      </c>
      <c r="E16" s="599">
        <v>443100</v>
      </c>
      <c r="F16" s="99">
        <v>52.363507445048455</v>
      </c>
      <c r="G16" s="599">
        <v>403100</v>
      </c>
      <c r="H16" s="99"/>
      <c r="I16" s="99">
        <v>846200</v>
      </c>
      <c r="J16" s="99">
        <v>100</v>
      </c>
      <c r="K16" s="396">
        <v>0</v>
      </c>
      <c r="L16" s="625"/>
      <c r="M16" s="626"/>
      <c r="N16" s="630"/>
      <c r="O16" s="625"/>
      <c r="P16" s="628"/>
      <c r="Q16" s="628"/>
      <c r="R16" s="625"/>
      <c r="S16" s="631"/>
      <c r="T16" s="625"/>
      <c r="U16" s="219"/>
      <c r="V16" s="219"/>
    </row>
    <row r="17" spans="1:22" s="222" customFormat="1" ht="27" customHeight="1">
      <c r="A17" s="596">
        <v>10</v>
      </c>
      <c r="B17" s="225" t="s">
        <v>33</v>
      </c>
      <c r="C17" s="224">
        <v>3</v>
      </c>
      <c r="D17" s="599">
        <v>453900</v>
      </c>
      <c r="E17" s="599">
        <v>453900</v>
      </c>
      <c r="F17" s="99">
        <v>100</v>
      </c>
      <c r="G17" s="599">
        <v>0</v>
      </c>
      <c r="H17" s="99"/>
      <c r="I17" s="99">
        <v>453900</v>
      </c>
      <c r="J17" s="99">
        <v>100</v>
      </c>
      <c r="K17" s="396">
        <v>0</v>
      </c>
      <c r="L17" s="625"/>
      <c r="M17" s="626"/>
      <c r="N17" s="630"/>
      <c r="O17" s="625"/>
      <c r="P17" s="628"/>
      <c r="Q17" s="628"/>
      <c r="R17" s="625"/>
      <c r="S17" s="631"/>
      <c r="T17" s="625"/>
      <c r="U17" s="219"/>
      <c r="V17" s="219"/>
    </row>
    <row r="18" spans="1:22" s="222" customFormat="1" ht="27" customHeight="1">
      <c r="A18" s="596">
        <v>11</v>
      </c>
      <c r="B18" s="225" t="s">
        <v>35</v>
      </c>
      <c r="C18" s="224">
        <v>13</v>
      </c>
      <c r="D18" s="599">
        <v>983412.2</v>
      </c>
      <c r="E18" s="599">
        <v>883412.2</v>
      </c>
      <c r="F18" s="99">
        <v>89.831324036858604</v>
      </c>
      <c r="G18" s="599">
        <v>100000</v>
      </c>
      <c r="H18" s="99"/>
      <c r="I18" s="99">
        <v>983412.2</v>
      </c>
      <c r="J18" s="99">
        <v>100</v>
      </c>
      <c r="K18" s="396">
        <v>0</v>
      </c>
      <c r="L18" s="625"/>
      <c r="M18" s="626"/>
      <c r="N18" s="630"/>
      <c r="O18" s="625"/>
      <c r="P18" s="628"/>
      <c r="Q18" s="628"/>
      <c r="R18" s="625"/>
      <c r="S18" s="631"/>
      <c r="T18" s="625"/>
      <c r="U18" s="219"/>
      <c r="V18" s="219"/>
    </row>
    <row r="19" spans="1:22" s="222" customFormat="1" ht="27" customHeight="1">
      <c r="A19" s="596">
        <v>12</v>
      </c>
      <c r="B19" s="225" t="s">
        <v>36</v>
      </c>
      <c r="C19" s="224">
        <v>5</v>
      </c>
      <c r="D19" s="599">
        <v>952039</v>
      </c>
      <c r="E19" s="599">
        <v>472039</v>
      </c>
      <c r="F19" s="99">
        <v>49.581897380254382</v>
      </c>
      <c r="G19" s="599">
        <v>480000</v>
      </c>
      <c r="H19" s="99"/>
      <c r="I19" s="99">
        <v>952039</v>
      </c>
      <c r="J19" s="99">
        <v>100</v>
      </c>
      <c r="K19" s="396">
        <v>0</v>
      </c>
      <c r="L19" s="625"/>
      <c r="M19" s="626"/>
      <c r="N19" s="630"/>
      <c r="O19" s="625"/>
      <c r="P19" s="628"/>
      <c r="Q19" s="628"/>
      <c r="R19" s="625"/>
      <c r="S19" s="631"/>
      <c r="T19" s="625"/>
      <c r="U19" s="219"/>
      <c r="V19" s="219"/>
    </row>
    <row r="20" spans="1:22" s="222" customFormat="1" ht="27" customHeight="1">
      <c r="A20" s="596">
        <v>13</v>
      </c>
      <c r="B20" s="225" t="s">
        <v>37</v>
      </c>
      <c r="C20" s="224">
        <v>8</v>
      </c>
      <c r="D20" s="599">
        <v>707100</v>
      </c>
      <c r="E20" s="599">
        <v>707100</v>
      </c>
      <c r="F20" s="99">
        <v>100</v>
      </c>
      <c r="G20" s="599">
        <v>0</v>
      </c>
      <c r="H20" s="99"/>
      <c r="I20" s="99">
        <v>707100</v>
      </c>
      <c r="J20" s="99">
        <v>100</v>
      </c>
      <c r="K20" s="396">
        <v>0</v>
      </c>
      <c r="L20" s="625"/>
      <c r="M20" s="626"/>
      <c r="N20" s="630"/>
      <c r="O20" s="625"/>
      <c r="P20" s="628"/>
      <c r="Q20" s="628"/>
      <c r="R20" s="625"/>
      <c r="S20" s="631"/>
      <c r="T20" s="625"/>
      <c r="U20" s="219"/>
      <c r="V20" s="219"/>
    </row>
    <row r="21" spans="1:22" s="222" customFormat="1" ht="27" customHeight="1">
      <c r="A21" s="596">
        <v>14</v>
      </c>
      <c r="B21" s="225" t="s">
        <v>38</v>
      </c>
      <c r="C21" s="224">
        <v>6</v>
      </c>
      <c r="D21" s="599">
        <v>1078741.8</v>
      </c>
      <c r="E21" s="599">
        <v>362741.8</v>
      </c>
      <c r="F21" s="99">
        <v>33.626378434579991</v>
      </c>
      <c r="G21" s="599">
        <v>716000</v>
      </c>
      <c r="H21" s="99"/>
      <c r="I21" s="99">
        <v>1078741.8</v>
      </c>
      <c r="J21" s="99">
        <v>100</v>
      </c>
      <c r="K21" s="396">
        <v>0</v>
      </c>
      <c r="L21" s="625"/>
      <c r="M21" s="626"/>
      <c r="N21" s="630"/>
      <c r="O21" s="625"/>
      <c r="P21" s="628"/>
      <c r="Q21" s="628"/>
      <c r="R21" s="625"/>
      <c r="S21" s="631"/>
      <c r="T21" s="625"/>
      <c r="U21" s="219"/>
      <c r="V21" s="219"/>
    </row>
    <row r="22" spans="1:22" s="222" customFormat="1" ht="27" customHeight="1">
      <c r="A22" s="596">
        <v>15</v>
      </c>
      <c r="B22" s="225" t="s">
        <v>576</v>
      </c>
      <c r="C22" s="224">
        <v>6</v>
      </c>
      <c r="D22" s="599">
        <v>971900</v>
      </c>
      <c r="E22" s="599">
        <v>720200</v>
      </c>
      <c r="F22" s="99">
        <v>74.102273896491411</v>
      </c>
      <c r="G22" s="599">
        <v>251700</v>
      </c>
      <c r="H22" s="99"/>
      <c r="I22" s="99">
        <v>971900</v>
      </c>
      <c r="J22" s="99">
        <v>100</v>
      </c>
      <c r="K22" s="396">
        <v>0</v>
      </c>
      <c r="L22" s="625"/>
      <c r="M22" s="626"/>
      <c r="N22" s="630"/>
      <c r="O22" s="625"/>
      <c r="P22" s="628"/>
      <c r="Q22" s="628"/>
      <c r="R22" s="625"/>
      <c r="S22" s="631"/>
      <c r="T22" s="625"/>
      <c r="U22" s="219"/>
      <c r="V22" s="219"/>
    </row>
    <row r="23" spans="1:22" s="222" customFormat="1" ht="27" customHeight="1">
      <c r="A23" s="596">
        <v>16</v>
      </c>
      <c r="B23" s="225" t="s">
        <v>39</v>
      </c>
      <c r="C23" s="224">
        <v>1</v>
      </c>
      <c r="D23" s="599">
        <v>127680</v>
      </c>
      <c r="E23" s="599">
        <v>127680</v>
      </c>
      <c r="F23" s="99">
        <v>100</v>
      </c>
      <c r="G23" s="599">
        <v>0</v>
      </c>
      <c r="H23" s="99"/>
      <c r="I23" s="99">
        <v>127680</v>
      </c>
      <c r="J23" s="99">
        <v>100</v>
      </c>
      <c r="K23" s="396">
        <v>0</v>
      </c>
      <c r="L23" s="625"/>
      <c r="M23" s="626"/>
      <c r="N23" s="630"/>
      <c r="O23" s="625"/>
      <c r="P23" s="628"/>
      <c r="Q23" s="628"/>
      <c r="R23" s="625"/>
      <c r="S23" s="631"/>
      <c r="T23" s="625"/>
      <c r="U23" s="219"/>
      <c r="V23" s="219"/>
    </row>
    <row r="24" spans="1:22" s="222" customFormat="1" ht="27" customHeight="1">
      <c r="A24" s="596">
        <v>17</v>
      </c>
      <c r="B24" s="225" t="s">
        <v>158</v>
      </c>
      <c r="C24" s="224">
        <v>9</v>
      </c>
      <c r="D24" s="599">
        <v>1295032.1599999999</v>
      </c>
      <c r="E24" s="599">
        <v>1295032.1599999999</v>
      </c>
      <c r="F24" s="99">
        <v>100</v>
      </c>
      <c r="G24" s="599">
        <v>0</v>
      </c>
      <c r="H24" s="99"/>
      <c r="I24" s="99">
        <v>1295032.1599999999</v>
      </c>
      <c r="J24" s="99">
        <v>100</v>
      </c>
      <c r="K24" s="396">
        <v>0</v>
      </c>
      <c r="L24" s="625"/>
      <c r="M24" s="626"/>
      <c r="N24" s="630"/>
      <c r="O24" s="625"/>
      <c r="P24" s="628"/>
      <c r="Q24" s="628"/>
      <c r="R24" s="625"/>
      <c r="S24" s="631"/>
      <c r="T24" s="625"/>
      <c r="U24" s="219"/>
      <c r="V24" s="219"/>
    </row>
    <row r="25" spans="1:22" s="222" customFormat="1" ht="27" customHeight="1">
      <c r="A25" s="596">
        <v>18</v>
      </c>
      <c r="B25" s="225" t="s">
        <v>40</v>
      </c>
      <c r="C25" s="224">
        <v>5</v>
      </c>
      <c r="D25" s="599">
        <v>725409.65</v>
      </c>
      <c r="E25" s="599">
        <v>725409.65</v>
      </c>
      <c r="F25" s="99">
        <v>100</v>
      </c>
      <c r="G25" s="599">
        <v>0</v>
      </c>
      <c r="H25" s="99"/>
      <c r="I25" s="99">
        <v>725409.65</v>
      </c>
      <c r="J25" s="99">
        <v>100</v>
      </c>
      <c r="K25" s="396">
        <v>0</v>
      </c>
      <c r="L25" s="625"/>
      <c r="M25" s="626"/>
      <c r="N25" s="630"/>
      <c r="O25" s="625"/>
      <c r="P25" s="628"/>
      <c r="Q25" s="628"/>
      <c r="R25" s="625"/>
      <c r="S25" s="631"/>
      <c r="T25" s="625"/>
      <c r="U25" s="219"/>
      <c r="V25" s="219"/>
    </row>
    <row r="26" spans="1:22" s="222" customFormat="1" ht="27" customHeight="1">
      <c r="A26" s="596">
        <v>19</v>
      </c>
      <c r="B26" s="225" t="s">
        <v>159</v>
      </c>
      <c r="C26" s="224">
        <v>8</v>
      </c>
      <c r="D26" s="599">
        <v>627189</v>
      </c>
      <c r="E26" s="599">
        <v>627189</v>
      </c>
      <c r="F26" s="99">
        <v>100</v>
      </c>
      <c r="G26" s="599">
        <v>0</v>
      </c>
      <c r="H26" s="99"/>
      <c r="I26" s="99">
        <v>627189</v>
      </c>
      <c r="J26" s="99">
        <v>100</v>
      </c>
      <c r="K26" s="396">
        <v>0</v>
      </c>
      <c r="L26" s="625"/>
      <c r="M26" s="626"/>
      <c r="N26" s="630"/>
      <c r="O26" s="625"/>
      <c r="P26" s="628"/>
      <c r="Q26" s="628"/>
      <c r="R26" s="625"/>
      <c r="S26" s="631"/>
      <c r="T26" s="625"/>
      <c r="U26" s="219"/>
      <c r="V26" s="219"/>
    </row>
    <row r="27" spans="1:22" s="222" customFormat="1" ht="27" customHeight="1">
      <c r="A27" s="596">
        <v>20</v>
      </c>
      <c r="B27" s="225" t="s">
        <v>41</v>
      </c>
      <c r="C27" s="224">
        <v>9</v>
      </c>
      <c r="D27" s="599">
        <v>1756593.01</v>
      </c>
      <c r="E27" s="599">
        <v>1355893.01</v>
      </c>
      <c r="F27" s="99">
        <v>77.188796851696452</v>
      </c>
      <c r="G27" s="599">
        <v>400700</v>
      </c>
      <c r="H27" s="99"/>
      <c r="I27" s="99">
        <v>1756593.01</v>
      </c>
      <c r="J27" s="99">
        <v>100</v>
      </c>
      <c r="K27" s="396">
        <v>0</v>
      </c>
      <c r="L27" s="625"/>
      <c r="M27" s="626"/>
      <c r="N27" s="630"/>
      <c r="O27" s="625"/>
      <c r="P27" s="628"/>
      <c r="Q27" s="628"/>
      <c r="R27" s="625"/>
      <c r="S27" s="631"/>
      <c r="T27" s="625"/>
      <c r="U27" s="219"/>
      <c r="V27" s="219"/>
    </row>
    <row r="28" spans="1:22" s="222" customFormat="1" ht="27" customHeight="1">
      <c r="A28" s="596">
        <v>21</v>
      </c>
      <c r="B28" s="225" t="s">
        <v>160</v>
      </c>
      <c r="C28" s="224">
        <v>5</v>
      </c>
      <c r="D28" s="599">
        <v>532400</v>
      </c>
      <c r="E28" s="599">
        <v>532400</v>
      </c>
      <c r="F28" s="99">
        <v>100</v>
      </c>
      <c r="G28" s="599">
        <v>0</v>
      </c>
      <c r="H28" s="99"/>
      <c r="I28" s="99">
        <v>532400</v>
      </c>
      <c r="J28" s="99">
        <v>100</v>
      </c>
      <c r="K28" s="396">
        <v>0</v>
      </c>
      <c r="L28" s="625"/>
      <c r="M28" s="626"/>
      <c r="N28" s="630"/>
      <c r="O28" s="625"/>
      <c r="P28" s="628"/>
      <c r="Q28" s="628"/>
      <c r="R28" s="625"/>
      <c r="S28" s="631"/>
      <c r="T28" s="625"/>
      <c r="U28" s="219"/>
      <c r="V28" s="219"/>
    </row>
    <row r="29" spans="1:22" s="222" customFormat="1" ht="27" customHeight="1">
      <c r="A29" s="596">
        <v>22</v>
      </c>
      <c r="B29" s="225" t="s">
        <v>42</v>
      </c>
      <c r="C29" s="224">
        <v>9</v>
      </c>
      <c r="D29" s="599">
        <v>986700</v>
      </c>
      <c r="E29" s="599">
        <v>863600</v>
      </c>
      <c r="F29" s="99">
        <v>87.524070132765786</v>
      </c>
      <c r="G29" s="599">
        <v>123100</v>
      </c>
      <c r="H29" s="99"/>
      <c r="I29" s="99">
        <v>986700</v>
      </c>
      <c r="J29" s="99">
        <v>100</v>
      </c>
      <c r="K29" s="396">
        <v>0</v>
      </c>
      <c r="L29" s="625"/>
      <c r="M29" s="626"/>
      <c r="N29" s="630"/>
      <c r="O29" s="625"/>
      <c r="P29" s="628"/>
      <c r="Q29" s="628"/>
      <c r="R29" s="625"/>
      <c r="S29" s="631"/>
      <c r="T29" s="625"/>
      <c r="U29" s="219"/>
      <c r="V29" s="219"/>
    </row>
    <row r="30" spans="1:22" s="222" customFormat="1" ht="27" customHeight="1">
      <c r="A30" s="596">
        <v>23</v>
      </c>
      <c r="B30" s="225" t="s">
        <v>43</v>
      </c>
      <c r="C30" s="224">
        <v>4</v>
      </c>
      <c r="D30" s="599">
        <v>335916</v>
      </c>
      <c r="E30" s="599">
        <v>335916</v>
      </c>
      <c r="F30" s="99">
        <v>100</v>
      </c>
      <c r="G30" s="599">
        <v>0</v>
      </c>
      <c r="H30" s="99"/>
      <c r="I30" s="99">
        <v>335916</v>
      </c>
      <c r="J30" s="99">
        <v>100</v>
      </c>
      <c r="K30" s="396">
        <v>0</v>
      </c>
      <c r="L30" s="625"/>
      <c r="M30" s="626"/>
      <c r="N30" s="630"/>
      <c r="O30" s="625"/>
      <c r="P30" s="628"/>
      <c r="Q30" s="628"/>
      <c r="R30" s="625"/>
      <c r="S30" s="631"/>
      <c r="T30" s="625"/>
      <c r="U30" s="219"/>
      <c r="V30" s="219"/>
    </row>
    <row r="31" spans="1:22" s="222" customFormat="1" ht="27" customHeight="1">
      <c r="A31" s="596">
        <v>24</v>
      </c>
      <c r="B31" s="225" t="s">
        <v>44</v>
      </c>
      <c r="C31" s="224">
        <v>6</v>
      </c>
      <c r="D31" s="599">
        <v>1376896.59</v>
      </c>
      <c r="E31" s="599">
        <v>1291896.5900000001</v>
      </c>
      <c r="F31" s="99">
        <v>93.826696890868192</v>
      </c>
      <c r="G31" s="599">
        <v>85000</v>
      </c>
      <c r="H31" s="99"/>
      <c r="I31" s="99">
        <v>1376896.59</v>
      </c>
      <c r="J31" s="99">
        <v>100</v>
      </c>
      <c r="K31" s="396">
        <v>0</v>
      </c>
      <c r="L31" s="625"/>
      <c r="M31" s="626"/>
      <c r="N31" s="630"/>
      <c r="O31" s="625"/>
      <c r="P31" s="628"/>
      <c r="Q31" s="628"/>
      <c r="R31" s="625"/>
      <c r="S31" s="631"/>
      <c r="T31" s="625"/>
      <c r="U31" s="219"/>
      <c r="V31" s="219"/>
    </row>
    <row r="32" spans="1:22" s="222" customFormat="1" ht="27" customHeight="1">
      <c r="A32" s="596">
        <v>25</v>
      </c>
      <c r="B32" s="225" t="s">
        <v>45</v>
      </c>
      <c r="C32" s="224">
        <v>7</v>
      </c>
      <c r="D32" s="599">
        <v>749757.65</v>
      </c>
      <c r="E32" s="599">
        <v>576257.65</v>
      </c>
      <c r="F32" s="99">
        <v>76.859189099304288</v>
      </c>
      <c r="G32" s="599">
        <v>173500</v>
      </c>
      <c r="H32" s="99"/>
      <c r="I32" s="99">
        <v>749757.65</v>
      </c>
      <c r="J32" s="99">
        <v>100</v>
      </c>
      <c r="K32" s="396">
        <v>0</v>
      </c>
      <c r="L32" s="625"/>
      <c r="M32" s="626"/>
      <c r="N32" s="630"/>
      <c r="O32" s="625"/>
      <c r="P32" s="628"/>
      <c r="Q32" s="628"/>
      <c r="R32" s="625"/>
      <c r="S32" s="631"/>
      <c r="T32" s="625"/>
      <c r="U32" s="219"/>
      <c r="V32" s="219"/>
    </row>
    <row r="33" spans="1:22" s="222" customFormat="1" ht="27" customHeight="1">
      <c r="A33" s="596">
        <v>26</v>
      </c>
      <c r="B33" s="225" t="s">
        <v>46</v>
      </c>
      <c r="C33" s="224">
        <v>2</v>
      </c>
      <c r="D33" s="599">
        <v>312000</v>
      </c>
      <c r="E33" s="599">
        <v>312000</v>
      </c>
      <c r="F33" s="99">
        <v>100</v>
      </c>
      <c r="G33" s="599">
        <v>0</v>
      </c>
      <c r="H33" s="99"/>
      <c r="I33" s="99">
        <v>312000</v>
      </c>
      <c r="J33" s="99">
        <v>100</v>
      </c>
      <c r="K33" s="396">
        <v>0</v>
      </c>
      <c r="L33" s="625"/>
      <c r="M33" s="626"/>
      <c r="N33" s="630"/>
      <c r="O33" s="625"/>
      <c r="P33" s="628"/>
      <c r="Q33" s="628"/>
      <c r="R33" s="625"/>
      <c r="S33" s="631"/>
      <c r="T33" s="625"/>
      <c r="U33" s="219"/>
      <c r="V33" s="219"/>
    </row>
    <row r="34" spans="1:22" s="222" customFormat="1" ht="27" customHeight="1">
      <c r="A34" s="596">
        <v>27</v>
      </c>
      <c r="B34" s="225" t="s">
        <v>47</v>
      </c>
      <c r="C34" s="224">
        <v>17</v>
      </c>
      <c r="D34" s="599">
        <v>3199023.25</v>
      </c>
      <c r="E34" s="599">
        <v>2759023.25</v>
      </c>
      <c r="F34" s="99">
        <v>86.24580174589228</v>
      </c>
      <c r="G34" s="599">
        <v>440000</v>
      </c>
      <c r="H34" s="99"/>
      <c r="I34" s="99">
        <v>3199023.25</v>
      </c>
      <c r="J34" s="99">
        <v>100</v>
      </c>
      <c r="K34" s="396">
        <v>0</v>
      </c>
      <c r="L34" s="625"/>
      <c r="M34" s="626"/>
      <c r="N34" s="630"/>
      <c r="O34" s="625"/>
      <c r="P34" s="628"/>
      <c r="Q34" s="628"/>
      <c r="R34" s="625"/>
      <c r="S34" s="631"/>
      <c r="T34" s="625"/>
      <c r="U34" s="219"/>
      <c r="V34" s="219"/>
    </row>
    <row r="35" spans="1:22" s="222" customFormat="1" ht="27" customHeight="1">
      <c r="A35" s="596">
        <v>28</v>
      </c>
      <c r="B35" s="225" t="s">
        <v>100</v>
      </c>
      <c r="C35" s="224">
        <v>15</v>
      </c>
      <c r="D35" s="599">
        <v>1411789.33</v>
      </c>
      <c r="E35" s="599">
        <v>1161589.33</v>
      </c>
      <c r="F35" s="99">
        <v>82.27780911193031</v>
      </c>
      <c r="G35" s="599">
        <v>136500</v>
      </c>
      <c r="H35" s="99">
        <v>113700</v>
      </c>
      <c r="I35" s="99">
        <v>1411789.33</v>
      </c>
      <c r="J35" s="99">
        <v>100</v>
      </c>
      <c r="K35" s="396">
        <v>0</v>
      </c>
      <c r="L35" s="625"/>
      <c r="M35" s="626"/>
      <c r="N35" s="630"/>
      <c r="O35" s="625"/>
      <c r="P35" s="628"/>
      <c r="Q35" s="628"/>
      <c r="R35" s="625"/>
      <c r="S35" s="632"/>
      <c r="T35" s="625"/>
      <c r="U35" s="219"/>
      <c r="V35" s="219"/>
    </row>
    <row r="36" spans="1:22" s="222" customFormat="1" ht="27" customHeight="1">
      <c r="A36" s="596">
        <v>29</v>
      </c>
      <c r="B36" s="225" t="s">
        <v>48</v>
      </c>
      <c r="C36" s="224">
        <v>4</v>
      </c>
      <c r="D36" s="599">
        <v>660183.03</v>
      </c>
      <c r="E36" s="599">
        <v>660183.03</v>
      </c>
      <c r="F36" s="99">
        <v>100</v>
      </c>
      <c r="G36" s="599">
        <v>0</v>
      </c>
      <c r="H36" s="99"/>
      <c r="I36" s="99">
        <v>660183.03</v>
      </c>
      <c r="J36" s="99">
        <v>100</v>
      </c>
      <c r="K36" s="396">
        <v>0</v>
      </c>
      <c r="L36" s="625"/>
      <c r="M36" s="626"/>
      <c r="N36" s="630"/>
      <c r="O36" s="625"/>
      <c r="P36" s="628"/>
      <c r="Q36" s="628"/>
      <c r="R36" s="625"/>
      <c r="S36" s="631"/>
      <c r="T36" s="625"/>
      <c r="U36" s="219"/>
      <c r="V36" s="219"/>
    </row>
    <row r="37" spans="1:22" s="222" customFormat="1" ht="27" customHeight="1">
      <c r="A37" s="596">
        <v>30</v>
      </c>
      <c r="B37" s="225" t="s">
        <v>18</v>
      </c>
      <c r="C37" s="224">
        <v>10</v>
      </c>
      <c r="D37" s="599">
        <v>1023161</v>
      </c>
      <c r="E37" s="599">
        <v>408326</v>
      </c>
      <c r="F37" s="99">
        <v>39.908284228972761</v>
      </c>
      <c r="G37" s="599">
        <v>0</v>
      </c>
      <c r="H37" s="99">
        <v>612835</v>
      </c>
      <c r="I37" s="99">
        <v>1021161</v>
      </c>
      <c r="J37" s="99">
        <v>99.804527342226692</v>
      </c>
      <c r="K37" s="396">
        <v>2000</v>
      </c>
      <c r="L37" s="625"/>
      <c r="M37" s="626"/>
      <c r="N37" s="630"/>
      <c r="O37" s="625"/>
      <c r="P37" s="628"/>
      <c r="Q37" s="628"/>
      <c r="R37" s="625"/>
      <c r="S37" s="631"/>
      <c r="T37" s="625"/>
      <c r="U37" s="219"/>
      <c r="V37" s="219"/>
    </row>
    <row r="38" spans="1:22" s="222" customFormat="1" ht="27" customHeight="1">
      <c r="A38" s="596">
        <v>31</v>
      </c>
      <c r="B38" s="225" t="s">
        <v>19</v>
      </c>
      <c r="C38" s="224">
        <v>1</v>
      </c>
      <c r="D38" s="599">
        <v>32200</v>
      </c>
      <c r="E38" s="599">
        <v>32200</v>
      </c>
      <c r="F38" s="99">
        <v>100</v>
      </c>
      <c r="G38" s="599">
        <v>0</v>
      </c>
      <c r="H38" s="99"/>
      <c r="I38" s="99">
        <v>32200</v>
      </c>
      <c r="J38" s="99">
        <v>100</v>
      </c>
      <c r="K38" s="396">
        <v>0</v>
      </c>
      <c r="L38" s="625"/>
      <c r="M38" s="626"/>
      <c r="N38" s="630"/>
      <c r="O38" s="625"/>
      <c r="P38" s="628"/>
      <c r="Q38" s="628"/>
      <c r="R38" s="625"/>
      <c r="S38" s="631"/>
      <c r="T38" s="625"/>
      <c r="U38" s="219"/>
      <c r="V38" s="219"/>
    </row>
    <row r="39" spans="1:22" s="222" customFormat="1" ht="27" customHeight="1">
      <c r="A39" s="596">
        <v>32</v>
      </c>
      <c r="B39" s="225" t="s">
        <v>20</v>
      </c>
      <c r="C39" s="224">
        <v>1</v>
      </c>
      <c r="D39" s="599">
        <v>34500</v>
      </c>
      <c r="E39" s="599">
        <v>34500</v>
      </c>
      <c r="F39" s="99">
        <v>100</v>
      </c>
      <c r="G39" s="599">
        <v>0</v>
      </c>
      <c r="H39" s="99"/>
      <c r="I39" s="99">
        <v>34500</v>
      </c>
      <c r="J39" s="99">
        <v>100</v>
      </c>
      <c r="K39" s="396">
        <v>0</v>
      </c>
      <c r="L39" s="625"/>
      <c r="M39" s="626"/>
      <c r="N39" s="630"/>
      <c r="O39" s="625"/>
      <c r="P39" s="628"/>
      <c r="Q39" s="628"/>
      <c r="R39" s="625"/>
      <c r="S39" s="631"/>
      <c r="T39" s="625"/>
      <c r="U39" s="219"/>
      <c r="V39" s="219"/>
    </row>
    <row r="40" spans="1:22" s="222" customFormat="1" ht="27" customHeight="1">
      <c r="A40" s="596">
        <v>33</v>
      </c>
      <c r="B40" s="225" t="s">
        <v>161</v>
      </c>
      <c r="C40" s="224">
        <v>6</v>
      </c>
      <c r="D40" s="599">
        <v>794200</v>
      </c>
      <c r="E40" s="599">
        <v>794200</v>
      </c>
      <c r="F40" s="99">
        <v>100</v>
      </c>
      <c r="G40" s="599">
        <v>0</v>
      </c>
      <c r="H40" s="99"/>
      <c r="I40" s="99">
        <v>794200</v>
      </c>
      <c r="J40" s="99">
        <v>100</v>
      </c>
      <c r="K40" s="396">
        <v>0</v>
      </c>
      <c r="L40" s="625"/>
      <c r="M40" s="626"/>
      <c r="N40" s="630"/>
      <c r="O40" s="625"/>
      <c r="P40" s="628"/>
      <c r="Q40" s="628"/>
      <c r="R40" s="625"/>
      <c r="S40" s="631"/>
      <c r="T40" s="625"/>
      <c r="U40" s="219"/>
      <c r="V40" s="219"/>
    </row>
    <row r="41" spans="1:22" s="222" customFormat="1" ht="27" customHeight="1">
      <c r="A41" s="596">
        <v>34</v>
      </c>
      <c r="B41" s="225" t="s">
        <v>50</v>
      </c>
      <c r="C41" s="224">
        <v>1</v>
      </c>
      <c r="D41" s="599">
        <v>55800</v>
      </c>
      <c r="E41" s="599">
        <v>0</v>
      </c>
      <c r="F41" s="99">
        <v>0</v>
      </c>
      <c r="G41" s="599">
        <v>55800</v>
      </c>
      <c r="H41" s="99"/>
      <c r="I41" s="99">
        <v>55800</v>
      </c>
      <c r="J41" s="99">
        <v>100</v>
      </c>
      <c r="K41" s="396">
        <v>0</v>
      </c>
      <c r="L41" s="625"/>
      <c r="M41" s="626"/>
      <c r="N41" s="630"/>
      <c r="O41" s="625"/>
      <c r="P41" s="628"/>
      <c r="Q41" s="628"/>
      <c r="R41" s="625"/>
      <c r="S41" s="631"/>
      <c r="T41" s="625"/>
      <c r="U41" s="219"/>
      <c r="V41" s="219"/>
    </row>
    <row r="42" spans="1:22" s="222" customFormat="1" ht="27" customHeight="1">
      <c r="A42" s="596">
        <v>35</v>
      </c>
      <c r="B42" s="225" t="s">
        <v>51</v>
      </c>
      <c r="C42" s="224">
        <v>2</v>
      </c>
      <c r="D42" s="599">
        <v>149200</v>
      </c>
      <c r="E42" s="599">
        <v>149200</v>
      </c>
      <c r="F42" s="99">
        <v>100</v>
      </c>
      <c r="G42" s="599">
        <v>0</v>
      </c>
      <c r="H42" s="99"/>
      <c r="I42" s="99">
        <v>149200</v>
      </c>
      <c r="J42" s="99">
        <v>100</v>
      </c>
      <c r="K42" s="396">
        <v>0</v>
      </c>
      <c r="L42" s="625"/>
      <c r="M42" s="626"/>
      <c r="N42" s="630"/>
      <c r="O42" s="625"/>
      <c r="P42" s="628"/>
      <c r="Q42" s="628"/>
      <c r="R42" s="625"/>
      <c r="S42" s="631"/>
      <c r="T42" s="625"/>
      <c r="U42" s="219"/>
      <c r="V42" s="219"/>
    </row>
    <row r="43" spans="1:22" s="222" customFormat="1" ht="27" customHeight="1">
      <c r="A43" s="596">
        <v>36</v>
      </c>
      <c r="B43" s="225" t="s">
        <v>52</v>
      </c>
      <c r="C43" s="224">
        <v>5</v>
      </c>
      <c r="D43" s="599">
        <v>596800</v>
      </c>
      <c r="E43" s="599">
        <v>596800</v>
      </c>
      <c r="F43" s="99">
        <v>100</v>
      </c>
      <c r="G43" s="599">
        <v>0</v>
      </c>
      <c r="H43" s="99"/>
      <c r="I43" s="99">
        <v>596800</v>
      </c>
      <c r="J43" s="99">
        <v>100</v>
      </c>
      <c r="K43" s="396">
        <v>0</v>
      </c>
      <c r="L43" s="625"/>
      <c r="M43" s="626"/>
      <c r="N43" s="630"/>
      <c r="O43" s="625"/>
      <c r="P43" s="628"/>
      <c r="Q43" s="628"/>
      <c r="R43" s="625"/>
      <c r="S43" s="631"/>
      <c r="T43" s="625"/>
      <c r="U43" s="219"/>
      <c r="V43" s="219"/>
    </row>
    <row r="44" spans="1:22" s="222" customFormat="1" ht="27" customHeight="1">
      <c r="A44" s="596">
        <v>37</v>
      </c>
      <c r="B44" s="225" t="s">
        <v>21</v>
      </c>
      <c r="C44" s="224">
        <v>1</v>
      </c>
      <c r="D44" s="599">
        <v>950000</v>
      </c>
      <c r="E44" s="599">
        <v>950000</v>
      </c>
      <c r="F44" s="99">
        <v>100</v>
      </c>
      <c r="G44" s="599">
        <v>0</v>
      </c>
      <c r="H44" s="99"/>
      <c r="I44" s="99">
        <v>950000</v>
      </c>
      <c r="J44" s="99">
        <v>100</v>
      </c>
      <c r="K44" s="396">
        <v>0</v>
      </c>
      <c r="L44" s="625"/>
      <c r="M44" s="626"/>
      <c r="N44" s="630"/>
      <c r="O44" s="625"/>
      <c r="P44" s="628"/>
      <c r="Q44" s="628"/>
      <c r="R44" s="625"/>
      <c r="S44" s="631"/>
      <c r="T44" s="625"/>
      <c r="U44" s="219"/>
      <c r="V44" s="219"/>
    </row>
    <row r="45" spans="1:22" s="222" customFormat="1" ht="27" customHeight="1">
      <c r="A45" s="596">
        <v>38</v>
      </c>
      <c r="B45" s="225" t="s">
        <v>53</v>
      </c>
      <c r="C45" s="224">
        <v>2</v>
      </c>
      <c r="D45" s="599">
        <v>520600</v>
      </c>
      <c r="E45" s="599">
        <v>520600</v>
      </c>
      <c r="F45" s="99">
        <v>100</v>
      </c>
      <c r="G45" s="599">
        <v>0</v>
      </c>
      <c r="H45" s="99"/>
      <c r="I45" s="99">
        <v>520600</v>
      </c>
      <c r="J45" s="99">
        <v>100</v>
      </c>
      <c r="K45" s="396">
        <v>0</v>
      </c>
      <c r="L45" s="625"/>
      <c r="M45" s="626"/>
      <c r="N45" s="630"/>
      <c r="O45" s="625"/>
      <c r="P45" s="628"/>
      <c r="Q45" s="628"/>
      <c r="R45" s="625"/>
      <c r="S45" s="631"/>
      <c r="T45" s="625"/>
      <c r="U45" s="219"/>
      <c r="V45" s="219"/>
    </row>
    <row r="46" spans="1:22" s="222" customFormat="1" ht="27" customHeight="1">
      <c r="A46" s="596">
        <v>39</v>
      </c>
      <c r="B46" s="225" t="s">
        <v>54</v>
      </c>
      <c r="C46" s="224">
        <v>1</v>
      </c>
      <c r="D46" s="599">
        <v>104000</v>
      </c>
      <c r="E46" s="599">
        <v>104000</v>
      </c>
      <c r="F46" s="99">
        <v>100</v>
      </c>
      <c r="G46" s="599">
        <v>0</v>
      </c>
      <c r="H46" s="99"/>
      <c r="I46" s="99">
        <v>104000</v>
      </c>
      <c r="J46" s="99">
        <v>100</v>
      </c>
      <c r="K46" s="396">
        <v>0</v>
      </c>
      <c r="L46" s="625"/>
      <c r="M46" s="626"/>
      <c r="N46" s="630"/>
      <c r="O46" s="625"/>
      <c r="P46" s="628"/>
      <c r="Q46" s="628"/>
      <c r="R46" s="625"/>
      <c r="S46" s="631"/>
      <c r="T46" s="625"/>
      <c r="U46" s="219"/>
      <c r="V46" s="219"/>
    </row>
    <row r="47" spans="1:22" s="222" customFormat="1" ht="27" customHeight="1">
      <c r="A47" s="596">
        <v>40</v>
      </c>
      <c r="B47" s="225" t="s">
        <v>55</v>
      </c>
      <c r="C47" s="224">
        <v>3</v>
      </c>
      <c r="D47" s="599">
        <v>298100</v>
      </c>
      <c r="E47" s="599">
        <v>53600</v>
      </c>
      <c r="F47" s="99">
        <v>17.980543441798055</v>
      </c>
      <c r="G47" s="599">
        <v>244500</v>
      </c>
      <c r="H47" s="99"/>
      <c r="I47" s="99">
        <v>298100</v>
      </c>
      <c r="J47" s="99">
        <v>100</v>
      </c>
      <c r="K47" s="396">
        <v>0</v>
      </c>
      <c r="L47" s="625"/>
      <c r="M47" s="626"/>
      <c r="N47" s="630"/>
      <c r="O47" s="625"/>
      <c r="P47" s="628"/>
      <c r="Q47" s="628"/>
      <c r="R47" s="625"/>
      <c r="S47" s="631"/>
      <c r="T47" s="625"/>
      <c r="U47" s="219"/>
      <c r="V47" s="219"/>
    </row>
    <row r="48" spans="1:22" s="222" customFormat="1" ht="27" customHeight="1">
      <c r="A48" s="596">
        <v>41</v>
      </c>
      <c r="B48" s="225" t="s">
        <v>56</v>
      </c>
      <c r="C48" s="224">
        <v>4</v>
      </c>
      <c r="D48" s="599">
        <v>572100</v>
      </c>
      <c r="E48" s="599">
        <v>572100</v>
      </c>
      <c r="F48" s="99">
        <v>100</v>
      </c>
      <c r="G48" s="599">
        <v>0</v>
      </c>
      <c r="H48" s="99"/>
      <c r="I48" s="99">
        <v>572100</v>
      </c>
      <c r="J48" s="99">
        <v>100</v>
      </c>
      <c r="K48" s="396">
        <v>0</v>
      </c>
      <c r="L48" s="625"/>
      <c r="M48" s="626"/>
      <c r="N48" s="630"/>
      <c r="O48" s="625"/>
      <c r="P48" s="628"/>
      <c r="Q48" s="628"/>
      <c r="R48" s="625"/>
      <c r="S48" s="631"/>
      <c r="T48" s="625"/>
      <c r="U48" s="219"/>
      <c r="V48" s="219"/>
    </row>
    <row r="49" spans="1:22" s="222" customFormat="1" ht="27" customHeight="1">
      <c r="A49" s="596">
        <v>42</v>
      </c>
      <c r="B49" s="225" t="s">
        <v>57</v>
      </c>
      <c r="C49" s="224">
        <v>1</v>
      </c>
      <c r="D49" s="599">
        <v>75800</v>
      </c>
      <c r="E49" s="599">
        <v>75800</v>
      </c>
      <c r="F49" s="99">
        <v>100</v>
      </c>
      <c r="G49" s="599">
        <v>0</v>
      </c>
      <c r="H49" s="99"/>
      <c r="I49" s="99">
        <v>75800</v>
      </c>
      <c r="J49" s="99">
        <v>100</v>
      </c>
      <c r="K49" s="396">
        <v>0</v>
      </c>
      <c r="L49" s="625"/>
      <c r="M49" s="626"/>
      <c r="N49" s="630"/>
      <c r="O49" s="625"/>
      <c r="P49" s="628"/>
      <c r="Q49" s="628"/>
      <c r="R49" s="625"/>
      <c r="S49" s="631"/>
      <c r="T49" s="625"/>
      <c r="U49" s="219"/>
      <c r="V49" s="219"/>
    </row>
    <row r="50" spans="1:22" s="222" customFormat="1" ht="27" customHeight="1">
      <c r="A50" s="596">
        <v>43</v>
      </c>
      <c r="B50" s="225" t="s">
        <v>59</v>
      </c>
      <c r="C50" s="224">
        <v>1</v>
      </c>
      <c r="D50" s="599">
        <v>82165.42</v>
      </c>
      <c r="E50" s="599">
        <v>82165.42</v>
      </c>
      <c r="F50" s="99">
        <v>100</v>
      </c>
      <c r="G50" s="599">
        <v>0</v>
      </c>
      <c r="H50" s="99"/>
      <c r="I50" s="99">
        <v>82165.42</v>
      </c>
      <c r="J50" s="99">
        <v>100</v>
      </c>
      <c r="K50" s="396">
        <v>0</v>
      </c>
      <c r="L50" s="625"/>
      <c r="M50" s="626"/>
      <c r="N50" s="630"/>
      <c r="O50" s="625"/>
      <c r="P50" s="628"/>
      <c r="Q50" s="628"/>
      <c r="R50" s="625"/>
      <c r="S50" s="631"/>
      <c r="T50" s="625"/>
      <c r="U50" s="219"/>
      <c r="V50" s="219"/>
    </row>
    <row r="51" spans="1:22" s="222" customFormat="1" ht="27" customHeight="1">
      <c r="A51" s="596">
        <v>44</v>
      </c>
      <c r="B51" s="225" t="s">
        <v>170</v>
      </c>
      <c r="C51" s="224">
        <v>4</v>
      </c>
      <c r="D51" s="599">
        <v>547100</v>
      </c>
      <c r="E51" s="599">
        <v>399800</v>
      </c>
      <c r="F51" s="99">
        <v>73.076220069457136</v>
      </c>
      <c r="G51" s="599">
        <v>147277</v>
      </c>
      <c r="H51" s="99"/>
      <c r="I51" s="99">
        <v>547077</v>
      </c>
      <c r="J51" s="99">
        <v>99.995796015353676</v>
      </c>
      <c r="K51" s="396">
        <v>23</v>
      </c>
      <c r="L51" s="625"/>
      <c r="M51" s="626"/>
      <c r="N51" s="630"/>
      <c r="O51" s="625"/>
      <c r="P51" s="628"/>
      <c r="Q51" s="628"/>
      <c r="R51" s="625"/>
      <c r="S51" s="631"/>
      <c r="T51" s="625"/>
      <c r="U51" s="219"/>
      <c r="V51" s="219"/>
    </row>
    <row r="52" spans="1:22" s="222" customFormat="1" ht="27" customHeight="1">
      <c r="A52" s="596">
        <v>45</v>
      </c>
      <c r="B52" s="225" t="s">
        <v>16</v>
      </c>
      <c r="C52" s="224">
        <v>4</v>
      </c>
      <c r="D52" s="599">
        <v>759400</v>
      </c>
      <c r="E52" s="599">
        <v>74700</v>
      </c>
      <c r="F52" s="99">
        <v>9.8367131946273378</v>
      </c>
      <c r="G52" s="599">
        <v>684700</v>
      </c>
      <c r="H52" s="99"/>
      <c r="I52" s="99">
        <v>759400</v>
      </c>
      <c r="J52" s="99">
        <v>100</v>
      </c>
      <c r="K52" s="396">
        <v>0</v>
      </c>
      <c r="L52" s="625"/>
      <c r="M52" s="626"/>
      <c r="N52" s="630"/>
      <c r="O52" s="625"/>
      <c r="P52" s="628"/>
      <c r="Q52" s="628"/>
      <c r="R52" s="625"/>
      <c r="S52" s="631"/>
      <c r="T52" s="625"/>
      <c r="U52" s="219"/>
      <c r="V52" s="219"/>
    </row>
    <row r="53" spans="1:22" s="222" customFormat="1" ht="27" customHeight="1">
      <c r="A53" s="596">
        <v>46</v>
      </c>
      <c r="B53" s="225" t="s">
        <v>63</v>
      </c>
      <c r="C53" s="224">
        <v>3</v>
      </c>
      <c r="D53" s="599">
        <v>117600</v>
      </c>
      <c r="E53" s="599">
        <v>117600</v>
      </c>
      <c r="F53" s="99">
        <v>100</v>
      </c>
      <c r="G53" s="599">
        <v>0</v>
      </c>
      <c r="H53" s="99"/>
      <c r="I53" s="99">
        <v>117600</v>
      </c>
      <c r="J53" s="99">
        <v>100</v>
      </c>
      <c r="K53" s="396">
        <v>0</v>
      </c>
      <c r="L53" s="625"/>
      <c r="M53" s="626"/>
      <c r="N53" s="630"/>
      <c r="O53" s="625"/>
      <c r="P53" s="628"/>
      <c r="Q53" s="628"/>
      <c r="R53" s="625"/>
      <c r="S53" s="631"/>
      <c r="T53" s="625"/>
      <c r="U53" s="219"/>
      <c r="V53" s="219"/>
    </row>
    <row r="54" spans="1:22" s="222" customFormat="1" ht="27" customHeight="1">
      <c r="A54" s="596">
        <v>47</v>
      </c>
      <c r="B54" s="225" t="s">
        <v>577</v>
      </c>
      <c r="C54" s="224">
        <v>4</v>
      </c>
      <c r="D54" s="599">
        <v>815200</v>
      </c>
      <c r="E54" s="599">
        <v>315200</v>
      </c>
      <c r="F54" s="99">
        <v>38.665358194308148</v>
      </c>
      <c r="G54" s="599">
        <v>500000</v>
      </c>
      <c r="H54" s="99"/>
      <c r="I54" s="99">
        <v>815200</v>
      </c>
      <c r="J54" s="99">
        <v>100</v>
      </c>
      <c r="K54" s="396">
        <v>0</v>
      </c>
      <c r="L54" s="625"/>
      <c r="M54" s="626"/>
      <c r="N54" s="630"/>
      <c r="O54" s="625"/>
      <c r="P54" s="628"/>
      <c r="Q54" s="628"/>
      <c r="R54" s="625"/>
      <c r="S54" s="631"/>
      <c r="T54" s="625"/>
      <c r="U54" s="219"/>
      <c r="V54" s="219"/>
    </row>
    <row r="55" spans="1:22" s="222" customFormat="1" ht="27" customHeight="1">
      <c r="A55" s="596">
        <v>48</v>
      </c>
      <c r="B55" s="225" t="s">
        <v>64</v>
      </c>
      <c r="C55" s="224">
        <v>2</v>
      </c>
      <c r="D55" s="599">
        <v>159000</v>
      </c>
      <c r="E55" s="599">
        <v>159000</v>
      </c>
      <c r="F55" s="99">
        <v>100</v>
      </c>
      <c r="G55" s="599">
        <v>0</v>
      </c>
      <c r="H55" s="99"/>
      <c r="I55" s="99">
        <v>159000</v>
      </c>
      <c r="J55" s="99">
        <v>100</v>
      </c>
      <c r="K55" s="396">
        <v>0</v>
      </c>
      <c r="L55" s="625"/>
      <c r="M55" s="626"/>
      <c r="N55" s="630"/>
      <c r="O55" s="625"/>
      <c r="P55" s="628"/>
      <c r="Q55" s="628"/>
      <c r="R55" s="625"/>
      <c r="S55" s="631"/>
      <c r="T55" s="625"/>
      <c r="U55" s="219"/>
      <c r="V55" s="219"/>
    </row>
    <row r="56" spans="1:22" s="222" customFormat="1" ht="27" customHeight="1">
      <c r="A56" s="596">
        <v>49</v>
      </c>
      <c r="B56" s="225" t="s">
        <v>65</v>
      </c>
      <c r="C56" s="224">
        <v>1</v>
      </c>
      <c r="D56" s="599">
        <v>342400</v>
      </c>
      <c r="E56" s="599">
        <v>0</v>
      </c>
      <c r="F56" s="99">
        <v>0</v>
      </c>
      <c r="G56" s="599">
        <v>342400</v>
      </c>
      <c r="H56" s="99"/>
      <c r="I56" s="99">
        <v>342400</v>
      </c>
      <c r="J56" s="99">
        <v>100</v>
      </c>
      <c r="K56" s="396">
        <v>0</v>
      </c>
      <c r="L56" s="625"/>
      <c r="M56" s="626"/>
      <c r="N56" s="630"/>
      <c r="O56" s="625"/>
      <c r="P56" s="628"/>
      <c r="Q56" s="628"/>
      <c r="R56" s="625"/>
      <c r="S56" s="631"/>
      <c r="T56" s="625"/>
      <c r="U56" s="219"/>
      <c r="V56" s="219"/>
    </row>
    <row r="57" spans="1:22" s="222" customFormat="1" ht="27" customHeight="1">
      <c r="A57" s="596">
        <v>50</v>
      </c>
      <c r="B57" s="225" t="s">
        <v>162</v>
      </c>
      <c r="C57" s="224">
        <v>3</v>
      </c>
      <c r="D57" s="599">
        <v>376400</v>
      </c>
      <c r="E57" s="599">
        <v>0</v>
      </c>
      <c r="F57" s="99">
        <v>0</v>
      </c>
      <c r="G57" s="599">
        <v>267000</v>
      </c>
      <c r="H57" s="99">
        <v>109400</v>
      </c>
      <c r="I57" s="99">
        <v>376400</v>
      </c>
      <c r="J57" s="99">
        <v>100</v>
      </c>
      <c r="K57" s="396">
        <v>0</v>
      </c>
      <c r="L57" s="625"/>
      <c r="M57" s="626"/>
      <c r="N57" s="630"/>
      <c r="O57" s="625"/>
      <c r="P57" s="628"/>
      <c r="Q57" s="628"/>
      <c r="R57" s="625"/>
      <c r="S57" s="631"/>
      <c r="T57" s="625"/>
      <c r="U57" s="219"/>
      <c r="V57" s="219"/>
    </row>
    <row r="58" spans="1:22" s="222" customFormat="1" ht="27" customHeight="1">
      <c r="A58" s="596">
        <v>51</v>
      </c>
      <c r="B58" s="225" t="s">
        <v>66</v>
      </c>
      <c r="C58" s="224">
        <v>1</v>
      </c>
      <c r="D58" s="599">
        <v>34359.47</v>
      </c>
      <c r="E58" s="599">
        <v>34359.47</v>
      </c>
      <c r="F58" s="99">
        <v>100</v>
      </c>
      <c r="G58" s="599">
        <v>0</v>
      </c>
      <c r="H58" s="99"/>
      <c r="I58" s="99">
        <v>34359.47</v>
      </c>
      <c r="J58" s="99">
        <v>100</v>
      </c>
      <c r="K58" s="396">
        <v>0</v>
      </c>
      <c r="L58" s="625"/>
      <c r="M58" s="626"/>
      <c r="N58" s="630"/>
      <c r="O58" s="625"/>
      <c r="P58" s="628"/>
      <c r="Q58" s="628"/>
      <c r="R58" s="625"/>
      <c r="S58" s="631"/>
      <c r="T58" s="625"/>
      <c r="U58" s="219"/>
      <c r="V58" s="219"/>
    </row>
    <row r="59" spans="1:22" s="222" customFormat="1" ht="27" customHeight="1">
      <c r="A59" s="596">
        <v>52</v>
      </c>
      <c r="B59" s="225" t="s">
        <v>68</v>
      </c>
      <c r="C59" s="224">
        <v>6</v>
      </c>
      <c r="D59" s="599">
        <v>989626.25</v>
      </c>
      <c r="E59" s="599">
        <v>102826.25</v>
      </c>
      <c r="F59" s="99">
        <v>10.390412542108701</v>
      </c>
      <c r="G59" s="599">
        <v>886800</v>
      </c>
      <c r="H59" s="99"/>
      <c r="I59" s="99">
        <v>989626.25</v>
      </c>
      <c r="J59" s="99">
        <v>100</v>
      </c>
      <c r="K59" s="396">
        <v>0</v>
      </c>
      <c r="L59" s="625"/>
      <c r="M59" s="626"/>
      <c r="N59" s="630"/>
      <c r="O59" s="625"/>
      <c r="P59" s="628"/>
      <c r="Q59" s="628"/>
      <c r="R59" s="625"/>
      <c r="S59" s="631"/>
      <c r="T59" s="625"/>
      <c r="U59" s="219"/>
      <c r="V59" s="219"/>
    </row>
    <row r="60" spans="1:22" s="222" customFormat="1" ht="27" customHeight="1">
      <c r="A60" s="596">
        <v>53</v>
      </c>
      <c r="B60" s="225" t="s">
        <v>69</v>
      </c>
      <c r="C60" s="224">
        <v>3</v>
      </c>
      <c r="D60" s="599">
        <v>1361654</v>
      </c>
      <c r="E60" s="599">
        <v>1161954</v>
      </c>
      <c r="F60" s="99">
        <v>85.334012899018404</v>
      </c>
      <c r="G60" s="599">
        <v>199700</v>
      </c>
      <c r="H60" s="99"/>
      <c r="I60" s="99">
        <v>1361654</v>
      </c>
      <c r="J60" s="99">
        <v>100</v>
      </c>
      <c r="K60" s="396">
        <v>0</v>
      </c>
      <c r="L60" s="625"/>
      <c r="M60" s="626"/>
      <c r="N60" s="630"/>
      <c r="O60" s="625"/>
      <c r="P60" s="628"/>
      <c r="Q60" s="628"/>
      <c r="R60" s="625"/>
      <c r="S60" s="631"/>
      <c r="T60" s="625"/>
      <c r="U60" s="219"/>
      <c r="V60" s="219"/>
    </row>
    <row r="61" spans="1:22" s="222" customFormat="1" ht="27" customHeight="1">
      <c r="A61" s="596">
        <v>54</v>
      </c>
      <c r="B61" s="225" t="s">
        <v>23</v>
      </c>
      <c r="C61" s="224">
        <v>2</v>
      </c>
      <c r="D61" s="599">
        <v>515500</v>
      </c>
      <c r="E61" s="599">
        <v>17500</v>
      </c>
      <c r="F61" s="99">
        <v>3.3947623666343354</v>
      </c>
      <c r="G61" s="599">
        <v>498000</v>
      </c>
      <c r="H61" s="99"/>
      <c r="I61" s="99">
        <v>515500</v>
      </c>
      <c r="J61" s="99">
        <v>100</v>
      </c>
      <c r="K61" s="396">
        <v>0</v>
      </c>
      <c r="L61" s="625"/>
      <c r="M61" s="626"/>
      <c r="N61" s="630"/>
      <c r="O61" s="625"/>
      <c r="P61" s="628"/>
      <c r="Q61" s="628"/>
      <c r="R61" s="625"/>
      <c r="S61" s="631"/>
      <c r="T61" s="625"/>
      <c r="U61" s="219"/>
      <c r="V61" s="219"/>
    </row>
    <row r="62" spans="1:22" s="222" customFormat="1" ht="27" customHeight="1">
      <c r="A62" s="596">
        <v>55</v>
      </c>
      <c r="B62" s="225" t="s">
        <v>70</v>
      </c>
      <c r="C62" s="224">
        <v>6</v>
      </c>
      <c r="D62" s="599">
        <v>818200</v>
      </c>
      <c r="E62" s="599">
        <v>301200</v>
      </c>
      <c r="F62" s="99">
        <v>36.81251527743828</v>
      </c>
      <c r="G62" s="599">
        <v>517000</v>
      </c>
      <c r="H62" s="99"/>
      <c r="I62" s="99">
        <v>818200</v>
      </c>
      <c r="J62" s="99">
        <v>100</v>
      </c>
      <c r="K62" s="396">
        <v>0</v>
      </c>
      <c r="L62" s="625"/>
      <c r="M62" s="626"/>
      <c r="N62" s="630"/>
      <c r="O62" s="625"/>
      <c r="P62" s="628"/>
      <c r="Q62" s="628"/>
      <c r="R62" s="625"/>
      <c r="S62" s="631"/>
      <c r="T62" s="625"/>
      <c r="U62" s="219"/>
      <c r="V62" s="219"/>
    </row>
    <row r="63" spans="1:22" s="222" customFormat="1" ht="27" customHeight="1">
      <c r="A63" s="596">
        <v>56</v>
      </c>
      <c r="B63" s="225" t="s">
        <v>163</v>
      </c>
      <c r="C63" s="224">
        <v>5</v>
      </c>
      <c r="D63" s="599">
        <v>479200</v>
      </c>
      <c r="E63" s="599">
        <v>479200</v>
      </c>
      <c r="F63" s="99">
        <v>100</v>
      </c>
      <c r="G63" s="599">
        <v>0</v>
      </c>
      <c r="H63" s="99"/>
      <c r="I63" s="99">
        <v>479200</v>
      </c>
      <c r="J63" s="99">
        <v>100</v>
      </c>
      <c r="K63" s="396">
        <v>0</v>
      </c>
      <c r="L63" s="625"/>
      <c r="M63" s="626"/>
      <c r="N63" s="630"/>
      <c r="O63" s="625"/>
      <c r="P63" s="628"/>
      <c r="Q63" s="628"/>
      <c r="R63" s="625"/>
      <c r="S63" s="631"/>
      <c r="T63" s="625"/>
      <c r="U63" s="219"/>
      <c r="V63" s="219"/>
    </row>
    <row r="64" spans="1:22" s="222" customFormat="1" ht="27" customHeight="1">
      <c r="A64" s="596">
        <v>57</v>
      </c>
      <c r="B64" s="225" t="s">
        <v>71</v>
      </c>
      <c r="C64" s="224">
        <v>2</v>
      </c>
      <c r="D64" s="599">
        <v>131400</v>
      </c>
      <c r="E64" s="599">
        <v>131400</v>
      </c>
      <c r="F64" s="99">
        <v>100</v>
      </c>
      <c r="G64" s="599">
        <v>0</v>
      </c>
      <c r="H64" s="99"/>
      <c r="I64" s="99">
        <v>131400</v>
      </c>
      <c r="J64" s="99">
        <v>100</v>
      </c>
      <c r="K64" s="396">
        <v>0</v>
      </c>
      <c r="L64" s="625"/>
      <c r="M64" s="626"/>
      <c r="N64" s="630"/>
      <c r="O64" s="625"/>
      <c r="P64" s="628"/>
      <c r="Q64" s="628"/>
      <c r="R64" s="625"/>
      <c r="S64" s="631"/>
      <c r="T64" s="625"/>
      <c r="U64" s="219"/>
      <c r="V64" s="219"/>
    </row>
    <row r="65" spans="1:22" s="222" customFormat="1" ht="27" customHeight="1">
      <c r="A65" s="596">
        <v>58</v>
      </c>
      <c r="B65" s="225" t="s">
        <v>72</v>
      </c>
      <c r="C65" s="224">
        <v>5</v>
      </c>
      <c r="D65" s="599">
        <v>646800</v>
      </c>
      <c r="E65" s="599">
        <v>149200</v>
      </c>
      <c r="F65" s="99">
        <v>23.067408781694496</v>
      </c>
      <c r="G65" s="599">
        <v>286600</v>
      </c>
      <c r="H65" s="99">
        <v>211000</v>
      </c>
      <c r="I65" s="99">
        <v>646800</v>
      </c>
      <c r="J65" s="99">
        <v>100</v>
      </c>
      <c r="K65" s="396">
        <v>0</v>
      </c>
      <c r="L65" s="625"/>
      <c r="M65" s="626"/>
      <c r="N65" s="630"/>
      <c r="O65" s="625"/>
      <c r="P65" s="628"/>
      <c r="Q65" s="628"/>
      <c r="R65" s="625"/>
      <c r="S65" s="631"/>
      <c r="T65" s="625"/>
      <c r="U65" s="219"/>
      <c r="V65" s="219"/>
    </row>
    <row r="66" spans="1:22" s="222" customFormat="1" ht="27" customHeight="1">
      <c r="A66" s="596">
        <v>59</v>
      </c>
      <c r="B66" s="225" t="s">
        <v>73</v>
      </c>
      <c r="C66" s="224">
        <v>8</v>
      </c>
      <c r="D66" s="599">
        <v>754372</v>
      </c>
      <c r="E66" s="599">
        <v>754372</v>
      </c>
      <c r="F66" s="99">
        <v>100</v>
      </c>
      <c r="G66" s="599">
        <v>0</v>
      </c>
      <c r="H66" s="99"/>
      <c r="I66" s="99">
        <v>754372</v>
      </c>
      <c r="J66" s="99">
        <v>100</v>
      </c>
      <c r="K66" s="396">
        <v>0</v>
      </c>
      <c r="L66" s="625"/>
      <c r="M66" s="626"/>
      <c r="N66" s="630"/>
      <c r="O66" s="625"/>
      <c r="P66" s="628"/>
      <c r="Q66" s="628"/>
      <c r="R66" s="625"/>
      <c r="S66" s="631"/>
      <c r="T66" s="625"/>
      <c r="U66" s="219"/>
      <c r="V66" s="219"/>
    </row>
    <row r="67" spans="1:22" s="231" customFormat="1" ht="27" customHeight="1">
      <c r="A67" s="229"/>
      <c r="B67" s="230"/>
      <c r="C67" s="229"/>
      <c r="D67" s="139"/>
      <c r="E67" s="139"/>
      <c r="F67" s="139"/>
      <c r="G67" s="139"/>
      <c r="H67" s="139"/>
      <c r="I67" s="139"/>
      <c r="J67" s="139"/>
      <c r="K67" s="397"/>
      <c r="L67" s="633"/>
      <c r="M67" s="633"/>
      <c r="N67" s="634"/>
      <c r="O67" s="633"/>
      <c r="P67" s="633"/>
      <c r="Q67" s="633"/>
      <c r="R67" s="633"/>
      <c r="S67" s="629"/>
      <c r="T67" s="633"/>
    </row>
    <row r="68" spans="1:22">
      <c r="A68" s="60"/>
      <c r="B68" s="61"/>
      <c r="C68" s="60"/>
      <c r="D68" s="128"/>
      <c r="E68" s="128"/>
      <c r="F68" s="128"/>
      <c r="G68" s="128"/>
      <c r="H68" s="128"/>
      <c r="I68" s="128"/>
      <c r="J68" s="128"/>
      <c r="K68" s="60"/>
      <c r="N68" s="636"/>
    </row>
    <row r="98" spans="5:19">
      <c r="E98" s="129" t="s">
        <v>171</v>
      </c>
    </row>
    <row r="102" spans="5:19">
      <c r="S102" s="638"/>
    </row>
    <row r="103" spans="5:19">
      <c r="S103" s="638"/>
    </row>
    <row r="104" spans="5:19">
      <c r="S104" s="639"/>
    </row>
    <row r="105" spans="5:19">
      <c r="S105" s="638"/>
    </row>
  </sheetData>
  <mergeCells count="12">
    <mergeCell ref="A1:K1"/>
    <mergeCell ref="A2:K2"/>
    <mergeCell ref="A3:K3"/>
    <mergeCell ref="E4:F5"/>
    <mergeCell ref="G4:G5"/>
    <mergeCell ref="H4:H5"/>
    <mergeCell ref="I4:J5"/>
    <mergeCell ref="K4:K6"/>
    <mergeCell ref="A4:A6"/>
    <mergeCell ref="B4:B6"/>
    <mergeCell ref="D4:D6"/>
    <mergeCell ref="C4:C6"/>
  </mergeCells>
  <printOptions horizontalCentered="1"/>
  <pageMargins left="0.7" right="0.7" top="0.81" bottom="0.38" header="0.05" footer="0.59"/>
  <pageSetup paperSize="9" scale="85" orientation="landscape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52963-99AA-4AA5-8715-238D3AA1A011}">
  <sheetPr>
    <tabColor rgb="FFFFFF00"/>
  </sheetPr>
  <dimension ref="A1:L21"/>
  <sheetViews>
    <sheetView zoomScale="80" zoomScaleNormal="80" workbookViewId="0">
      <pane xSplit="2" ySplit="7" topLeftCell="C8" activePane="bottomRight" state="frozen"/>
      <selection pane="topRight" activeCell="C1" sqref="C1"/>
      <selection pane="bottomLeft" activeCell="A10" sqref="A10"/>
      <selection pane="bottomRight" activeCell="E11" sqref="E11"/>
    </sheetView>
  </sheetViews>
  <sheetFormatPr defaultColWidth="10.42578125" defaultRowHeight="26.1" customHeight="1"/>
  <cols>
    <col min="1" max="1" width="7.28515625" style="545" customWidth="1"/>
    <col min="2" max="2" width="14.42578125" style="546" customWidth="1"/>
    <col min="3" max="3" width="54.140625" style="545" customWidth="1"/>
    <col min="4" max="5" width="18.140625" style="713" bestFit="1" customWidth="1"/>
    <col min="6" max="6" width="12.42578125" style="714" bestFit="1" customWidth="1"/>
    <col min="7" max="7" width="16.7109375" style="713" customWidth="1"/>
    <col min="8" max="8" width="18.140625" style="713" bestFit="1" customWidth="1"/>
    <col min="9" max="9" width="12.7109375" style="714" bestFit="1" customWidth="1"/>
    <col min="10" max="10" width="18.140625" style="713" bestFit="1" customWidth="1"/>
    <col min="11" max="11" width="14.7109375" style="545" customWidth="1"/>
    <col min="12" max="12" width="24.42578125" style="547" customWidth="1"/>
    <col min="13" max="16384" width="10.42578125" style="548"/>
  </cols>
  <sheetData>
    <row r="1" spans="1:12" s="549" customFormat="1" ht="33">
      <c r="A1" s="1031" t="s">
        <v>506</v>
      </c>
      <c r="B1" s="1031"/>
      <c r="C1" s="1031"/>
      <c r="D1" s="1031"/>
      <c r="E1" s="1031"/>
      <c r="F1" s="1031"/>
      <c r="G1" s="1031"/>
      <c r="H1" s="1031"/>
      <c r="I1" s="1031"/>
      <c r="J1" s="1031"/>
      <c r="K1" s="1031"/>
      <c r="L1" s="547"/>
    </row>
    <row r="2" spans="1:12" s="549" customFormat="1" ht="33">
      <c r="A2" s="1031" t="s">
        <v>725</v>
      </c>
      <c r="B2" s="1031"/>
      <c r="C2" s="1031"/>
      <c r="D2" s="1031"/>
      <c r="E2" s="1031"/>
      <c r="F2" s="1031"/>
      <c r="G2" s="1031"/>
      <c r="H2" s="1031"/>
      <c r="I2" s="1031"/>
      <c r="J2" s="1031"/>
      <c r="K2" s="1031"/>
      <c r="L2" s="547"/>
    </row>
    <row r="3" spans="1:12" s="550" customFormat="1" ht="39.75" customHeight="1">
      <c r="A3" s="1032" t="s">
        <v>22</v>
      </c>
      <c r="B3" s="1032" t="s">
        <v>507</v>
      </c>
      <c r="C3" s="1035" t="s">
        <v>3</v>
      </c>
      <c r="D3" s="1036" t="s">
        <v>125</v>
      </c>
      <c r="E3" s="1038" t="s">
        <v>9</v>
      </c>
      <c r="F3" s="1039"/>
      <c r="G3" s="1040" t="s">
        <v>134</v>
      </c>
      <c r="H3" s="1041" t="s">
        <v>166</v>
      </c>
      <c r="I3" s="1039"/>
      <c r="J3" s="1040" t="s">
        <v>4</v>
      </c>
      <c r="K3" s="1032" t="s">
        <v>26</v>
      </c>
      <c r="L3" s="547"/>
    </row>
    <row r="4" spans="1:12" s="552" customFormat="1" ht="30.75">
      <c r="A4" s="1033"/>
      <c r="B4" s="1034"/>
      <c r="C4" s="1034"/>
      <c r="D4" s="1037"/>
      <c r="E4" s="698" t="s">
        <v>110</v>
      </c>
      <c r="F4" s="698" t="s">
        <v>7</v>
      </c>
      <c r="G4" s="1037"/>
      <c r="H4" s="698" t="s">
        <v>110</v>
      </c>
      <c r="I4" s="698" t="s">
        <v>7</v>
      </c>
      <c r="J4" s="1042"/>
      <c r="K4" s="1033"/>
      <c r="L4" s="551"/>
    </row>
    <row r="5" spans="1:12" s="556" customFormat="1" ht="29.25" thickBot="1">
      <c r="A5" s="553"/>
      <c r="B5" s="554"/>
      <c r="C5" s="555" t="s">
        <v>12</v>
      </c>
      <c r="D5" s="699">
        <v>592383.72</v>
      </c>
      <c r="E5" s="699">
        <v>592383.72</v>
      </c>
      <c r="F5" s="700">
        <v>100</v>
      </c>
      <c r="G5" s="699">
        <v>0</v>
      </c>
      <c r="H5" s="699">
        <v>592383.72</v>
      </c>
      <c r="I5" s="699">
        <v>100</v>
      </c>
      <c r="J5" s="699">
        <v>0</v>
      </c>
      <c r="K5" s="554"/>
      <c r="L5" s="551"/>
    </row>
    <row r="6" spans="1:12" s="895" customFormat="1" ht="29.25" thickTop="1">
      <c r="A6" s="889"/>
      <c r="B6" s="890"/>
      <c r="C6" s="891" t="s">
        <v>207</v>
      </c>
      <c r="D6" s="892"/>
      <c r="E6" s="892"/>
      <c r="F6" s="892"/>
      <c r="G6" s="892"/>
      <c r="H6" s="893"/>
      <c r="I6" s="893"/>
      <c r="J6" s="893"/>
      <c r="K6" s="890"/>
      <c r="L6" s="894"/>
    </row>
    <row r="7" spans="1:12" s="557" customFormat="1" ht="45">
      <c r="A7" s="558">
        <v>1</v>
      </c>
      <c r="B7" s="561" t="s">
        <v>596</v>
      </c>
      <c r="C7" s="562" t="s">
        <v>597</v>
      </c>
      <c r="D7" s="701">
        <v>393720.72</v>
      </c>
      <c r="E7" s="702">
        <v>393720.72</v>
      </c>
      <c r="F7" s="896">
        <v>100</v>
      </c>
      <c r="G7" s="701"/>
      <c r="H7" s="897">
        <v>393720.72</v>
      </c>
      <c r="I7" s="898">
        <v>100</v>
      </c>
      <c r="J7" s="899">
        <v>0</v>
      </c>
      <c r="K7" s="559" t="s">
        <v>598</v>
      </c>
      <c r="L7" s="560"/>
    </row>
    <row r="8" spans="1:12" s="911" customFormat="1" ht="45">
      <c r="A8" s="900"/>
      <c r="B8" s="901"/>
      <c r="C8" s="902" t="s">
        <v>208</v>
      </c>
      <c r="D8" s="903"/>
      <c r="E8" s="904"/>
      <c r="F8" s="905"/>
      <c r="G8" s="903"/>
      <c r="H8" s="906"/>
      <c r="I8" s="907"/>
      <c r="J8" s="908"/>
      <c r="K8" s="909"/>
      <c r="L8" s="910"/>
    </row>
    <row r="9" spans="1:12" s="557" customFormat="1" ht="45">
      <c r="A9" s="558">
        <v>2</v>
      </c>
      <c r="B9" s="561" t="s">
        <v>726</v>
      </c>
      <c r="C9" s="562" t="s">
        <v>727</v>
      </c>
      <c r="D9" s="701">
        <v>198663</v>
      </c>
      <c r="E9" s="702">
        <v>198663</v>
      </c>
      <c r="F9" s="703">
        <v>100</v>
      </c>
      <c r="G9" s="701"/>
      <c r="H9" s="704">
        <v>198663</v>
      </c>
      <c r="I9" s="705">
        <v>100</v>
      </c>
      <c r="J9" s="706">
        <v>0</v>
      </c>
      <c r="K9" s="559" t="s">
        <v>180</v>
      </c>
      <c r="L9" s="560"/>
    </row>
    <row r="10" spans="1:12" s="567" customFormat="1" ht="28.5">
      <c r="A10" s="563"/>
      <c r="B10" s="564"/>
      <c r="C10" s="565"/>
      <c r="D10" s="707"/>
      <c r="E10" s="708"/>
      <c r="F10" s="709"/>
      <c r="G10" s="707"/>
      <c r="H10" s="710"/>
      <c r="I10" s="711"/>
      <c r="J10" s="712"/>
      <c r="K10" s="566"/>
      <c r="L10" s="547"/>
    </row>
    <row r="11" spans="1:12" ht="26.25"/>
    <row r="12" spans="1:12" ht="26.25"/>
    <row r="13" spans="1:12" ht="26.25">
      <c r="D13" s="715"/>
    </row>
    <row r="14" spans="1:12" ht="26.25"/>
    <row r="15" spans="1:12" ht="26.25">
      <c r="G15" s="713" t="s">
        <v>407</v>
      </c>
    </row>
    <row r="16" spans="1:12" ht="26.25"/>
    <row r="17" ht="26.25"/>
    <row r="18" ht="26.25"/>
    <row r="19" ht="26.25"/>
    <row r="20" ht="26.25"/>
    <row r="21" ht="26.25"/>
  </sheetData>
  <mergeCells count="11">
    <mergeCell ref="A1:K1"/>
    <mergeCell ref="A3:A4"/>
    <mergeCell ref="B3:B4"/>
    <mergeCell ref="C3:C4"/>
    <mergeCell ref="D3:D4"/>
    <mergeCell ref="E3:F3"/>
    <mergeCell ref="G3:G4"/>
    <mergeCell ref="H3:I3"/>
    <mergeCell ref="J3:J4"/>
    <mergeCell ref="K3:K4"/>
    <mergeCell ref="A2:K2"/>
  </mergeCells>
  <pageMargins left="0.43307086614173229" right="0.31496062992125984" top="0.59055118110236227" bottom="0.51181102362204722" header="0.23622047244094491" footer="0.15748031496062992"/>
  <pageSetup paperSize="9" scale="6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DCFDE-E359-4FE3-B571-3DB0212B94E7}">
  <sheetPr>
    <tabColor theme="5" tint="0.39997558519241921"/>
  </sheetPr>
  <dimension ref="A1:Q15"/>
  <sheetViews>
    <sheetView tabSelected="1" zoomScale="80" zoomScaleNormal="80" workbookViewId="0">
      <selection activeCell="A9" sqref="A9"/>
    </sheetView>
  </sheetViews>
  <sheetFormatPr defaultColWidth="10.42578125" defaultRowHeight="27" customHeight="1"/>
  <cols>
    <col min="1" max="1" width="9.28515625" style="787" customWidth="1"/>
    <col min="2" max="2" width="49.7109375" style="548" customWidth="1"/>
    <col min="3" max="3" width="15.5703125" style="788" customWidth="1"/>
    <col min="4" max="4" width="20.85546875" style="789" bestFit="1" customWidth="1"/>
    <col min="5" max="5" width="18.7109375" style="789" customWidth="1"/>
    <col min="6" max="8" width="18.7109375" style="790" customWidth="1"/>
    <col min="9" max="9" width="12" style="791" customWidth="1"/>
    <col min="10" max="10" width="20" style="789" bestFit="1" customWidth="1"/>
    <col min="11" max="11" width="14.5703125" style="792" customWidth="1"/>
    <col min="12" max="12" width="28.28515625" style="833" bestFit="1" customWidth="1"/>
    <col min="13" max="13" width="19.42578125" style="793" customWidth="1"/>
    <col min="14" max="14" width="19" style="794" customWidth="1"/>
    <col min="15" max="16" width="10.42578125" style="793"/>
    <col min="17" max="17" width="26.7109375" style="795" bestFit="1" customWidth="1"/>
    <col min="18" max="18" width="14.5703125" style="793" bestFit="1" customWidth="1"/>
    <col min="19" max="16384" width="10.42578125" style="793"/>
  </cols>
  <sheetData>
    <row r="1" spans="1:17" s="768" customFormat="1" ht="32.1" customHeight="1">
      <c r="A1" s="1051" t="s">
        <v>601</v>
      </c>
      <c r="B1" s="1051"/>
      <c r="C1" s="1051"/>
      <c r="D1" s="1051"/>
      <c r="E1" s="1051"/>
      <c r="F1" s="1051"/>
      <c r="G1" s="1051"/>
      <c r="H1" s="1051"/>
      <c r="I1" s="1051"/>
      <c r="J1" s="1051"/>
      <c r="K1" s="1051"/>
      <c r="L1" s="833"/>
      <c r="N1" s="769"/>
      <c r="Q1" s="770"/>
    </row>
    <row r="2" spans="1:17" s="768" customFormat="1" ht="32.1" customHeight="1">
      <c r="A2" s="1051" t="s">
        <v>718</v>
      </c>
      <c r="B2" s="1051"/>
      <c r="C2" s="1051"/>
      <c r="D2" s="1051"/>
      <c r="E2" s="1051"/>
      <c r="F2" s="1051"/>
      <c r="G2" s="1051"/>
      <c r="H2" s="1051"/>
      <c r="I2" s="1051"/>
      <c r="J2" s="1051"/>
      <c r="K2" s="1051"/>
      <c r="L2" s="833"/>
      <c r="N2" s="769"/>
      <c r="Q2" s="770"/>
    </row>
    <row r="3" spans="1:17" s="768" customFormat="1" ht="27" customHeight="1">
      <c r="A3" s="771"/>
      <c r="B3" s="772"/>
      <c r="C3" s="773"/>
      <c r="D3" s="773"/>
      <c r="E3" s="773"/>
      <c r="F3" s="773"/>
      <c r="G3" s="773"/>
      <c r="H3" s="773"/>
      <c r="I3" s="774"/>
      <c r="J3" s="773"/>
      <c r="K3" s="773"/>
      <c r="L3" s="833"/>
      <c r="N3" s="769"/>
      <c r="Q3" s="770"/>
    </row>
    <row r="4" spans="1:17" s="775" customFormat="1" ht="27" customHeight="1">
      <c r="A4" s="1032" t="s">
        <v>112</v>
      </c>
      <c r="B4" s="1035" t="s">
        <v>3</v>
      </c>
      <c r="C4" s="1032" t="s">
        <v>177</v>
      </c>
      <c r="D4" s="1047" t="s">
        <v>719</v>
      </c>
      <c r="E4" s="1045" t="s">
        <v>9</v>
      </c>
      <c r="F4" s="1047" t="s">
        <v>25</v>
      </c>
      <c r="G4" s="1047" t="s">
        <v>24</v>
      </c>
      <c r="H4" s="1049" t="s">
        <v>669</v>
      </c>
      <c r="I4" s="1050"/>
      <c r="J4" s="1045" t="s">
        <v>4</v>
      </c>
      <c r="K4" s="1032" t="s">
        <v>26</v>
      </c>
      <c r="L4" s="545"/>
      <c r="N4" s="776"/>
      <c r="Q4" s="777"/>
    </row>
    <row r="5" spans="1:17" s="778" customFormat="1" ht="27" customHeight="1">
      <c r="A5" s="1043"/>
      <c r="B5" s="1052"/>
      <c r="C5" s="1043"/>
      <c r="D5" s="1048"/>
      <c r="E5" s="1046"/>
      <c r="F5" s="1048"/>
      <c r="G5" s="1048"/>
      <c r="H5" s="858" t="s">
        <v>110</v>
      </c>
      <c r="I5" s="875" t="s">
        <v>7</v>
      </c>
      <c r="J5" s="1046"/>
      <c r="K5" s="1043"/>
      <c r="L5" s="834"/>
      <c r="N5" s="779"/>
      <c r="Q5" s="780"/>
    </row>
    <row r="6" spans="1:17" s="782" customFormat="1" ht="27" customHeight="1" thickBot="1">
      <c r="A6" s="1044" t="s">
        <v>12</v>
      </c>
      <c r="B6" s="1044"/>
      <c r="C6" s="877"/>
      <c r="D6" s="878">
        <v>179641600</v>
      </c>
      <c r="E6" s="878">
        <v>17730078.34</v>
      </c>
      <c r="F6" s="878">
        <v>95870000</v>
      </c>
      <c r="G6" s="878">
        <v>59600000</v>
      </c>
      <c r="H6" s="878">
        <v>173200078.34</v>
      </c>
      <c r="I6" s="878">
        <v>96.414237203409456</v>
      </c>
      <c r="J6" s="878">
        <v>6441521.6600000001</v>
      </c>
      <c r="K6" s="876"/>
      <c r="L6" s="835"/>
      <c r="M6" s="781"/>
      <c r="N6" s="781"/>
      <c r="Q6" s="783"/>
    </row>
    <row r="7" spans="1:17" s="886" customFormat="1" ht="27" customHeight="1" thickTop="1">
      <c r="A7" s="879"/>
      <c r="B7" s="880" t="s">
        <v>384</v>
      </c>
      <c r="C7" s="881"/>
      <c r="D7" s="882">
        <v>5401200</v>
      </c>
      <c r="E7" s="882">
        <v>0</v>
      </c>
      <c r="F7" s="882">
        <v>0</v>
      </c>
      <c r="G7" s="882">
        <v>0</v>
      </c>
      <c r="H7" s="882">
        <v>0</v>
      </c>
      <c r="I7" s="882">
        <v>0</v>
      </c>
      <c r="J7" s="882">
        <v>5401200</v>
      </c>
      <c r="K7" s="883"/>
      <c r="L7" s="884"/>
      <c r="M7" s="885"/>
      <c r="N7" s="885"/>
      <c r="Q7" s="887"/>
    </row>
    <row r="8" spans="1:17" s="784" customFormat="1" ht="111.75" customHeight="1">
      <c r="A8" s="837">
        <v>1</v>
      </c>
      <c r="B8" s="838" t="s">
        <v>602</v>
      </c>
      <c r="C8" s="839" t="s">
        <v>603</v>
      </c>
      <c r="D8" s="840">
        <v>1081100</v>
      </c>
      <c r="E8" s="840">
        <v>111100</v>
      </c>
      <c r="F8" s="840">
        <v>970000</v>
      </c>
      <c r="G8" s="840"/>
      <c r="H8" s="840">
        <v>1081100</v>
      </c>
      <c r="I8" s="840">
        <v>100</v>
      </c>
      <c r="J8" s="840">
        <v>0</v>
      </c>
      <c r="K8" s="837" t="s">
        <v>604</v>
      </c>
      <c r="L8" s="836"/>
      <c r="N8" s="785"/>
      <c r="Q8" s="786"/>
    </row>
    <row r="9" spans="1:17" s="784" customFormat="1" ht="68.25" customHeight="1">
      <c r="A9" s="837">
        <v>2</v>
      </c>
      <c r="B9" s="838" t="s">
        <v>607</v>
      </c>
      <c r="C9" s="839" t="s">
        <v>608</v>
      </c>
      <c r="D9" s="840">
        <v>95257100</v>
      </c>
      <c r="E9" s="840">
        <v>357100</v>
      </c>
      <c r="F9" s="840">
        <v>94900000</v>
      </c>
      <c r="G9" s="840"/>
      <c r="H9" s="840">
        <v>95257100</v>
      </c>
      <c r="I9" s="840">
        <v>100</v>
      </c>
      <c r="J9" s="840">
        <v>0</v>
      </c>
      <c r="K9" s="837" t="s">
        <v>180</v>
      </c>
      <c r="L9" s="836"/>
      <c r="N9" s="785"/>
      <c r="Q9" s="786"/>
    </row>
    <row r="10" spans="1:17" s="784" customFormat="1" ht="84.95" customHeight="1">
      <c r="A10" s="837">
        <v>3</v>
      </c>
      <c r="B10" s="845" t="s">
        <v>621</v>
      </c>
      <c r="C10" s="846" t="s">
        <v>622</v>
      </c>
      <c r="D10" s="847">
        <v>44600000</v>
      </c>
      <c r="E10" s="847"/>
      <c r="F10" s="848"/>
      <c r="G10" s="848">
        <v>44600000</v>
      </c>
      <c r="H10" s="840">
        <v>44600000</v>
      </c>
      <c r="I10" s="840">
        <v>100</v>
      </c>
      <c r="J10" s="840">
        <v>0</v>
      </c>
      <c r="K10" s="837" t="s">
        <v>180</v>
      </c>
      <c r="L10" s="836"/>
      <c r="N10" s="849"/>
      <c r="Q10" s="850"/>
    </row>
    <row r="11" spans="1:17" s="784" customFormat="1" ht="84.95" customHeight="1">
      <c r="A11" s="862">
        <v>4</v>
      </c>
      <c r="B11" s="863" t="s">
        <v>656</v>
      </c>
      <c r="C11" s="864" t="s">
        <v>657</v>
      </c>
      <c r="D11" s="865">
        <v>15260000</v>
      </c>
      <c r="E11" s="865"/>
      <c r="F11" s="866"/>
      <c r="G11" s="866">
        <v>15000000</v>
      </c>
      <c r="H11" s="840">
        <v>15000000</v>
      </c>
      <c r="I11" s="840">
        <v>98.296199213630402</v>
      </c>
      <c r="J11" s="840">
        <v>260000</v>
      </c>
      <c r="K11" s="862" t="s">
        <v>180</v>
      </c>
      <c r="L11" s="836"/>
      <c r="N11" s="849"/>
      <c r="Q11" s="850"/>
    </row>
    <row r="12" spans="1:17" s="784" customFormat="1" ht="84.95" customHeight="1">
      <c r="A12" s="862">
        <v>5</v>
      </c>
      <c r="B12" s="863" t="s">
        <v>720</v>
      </c>
      <c r="C12" s="864" t="s">
        <v>721</v>
      </c>
      <c r="D12" s="865">
        <v>297100</v>
      </c>
      <c r="E12" s="865">
        <v>297100</v>
      </c>
      <c r="F12" s="866"/>
      <c r="G12" s="866"/>
      <c r="H12" s="840">
        <v>297100</v>
      </c>
      <c r="I12" s="840">
        <v>100</v>
      </c>
      <c r="J12" s="840">
        <v>0</v>
      </c>
      <c r="K12" s="862" t="s">
        <v>673</v>
      </c>
      <c r="L12" s="836"/>
      <c r="N12" s="849"/>
      <c r="Q12" s="850"/>
    </row>
    <row r="13" spans="1:17" s="784" customFormat="1" ht="40.5">
      <c r="A13" s="862">
        <v>6</v>
      </c>
      <c r="B13" s="863" t="s">
        <v>729</v>
      </c>
      <c r="C13" s="864" t="s">
        <v>723</v>
      </c>
      <c r="D13" s="865">
        <v>5690800</v>
      </c>
      <c r="E13" s="865">
        <v>5690800</v>
      </c>
      <c r="F13" s="866"/>
      <c r="G13" s="866"/>
      <c r="H13" s="888">
        <v>5690800</v>
      </c>
      <c r="I13" s="888">
        <v>100</v>
      </c>
      <c r="J13" s="888">
        <v>0</v>
      </c>
      <c r="K13" s="862" t="s">
        <v>132</v>
      </c>
      <c r="L13" s="836"/>
      <c r="N13" s="849"/>
      <c r="Q13" s="850"/>
    </row>
    <row r="14" spans="1:17" s="784" customFormat="1" ht="40.5">
      <c r="A14" s="862">
        <v>7</v>
      </c>
      <c r="B14" s="863" t="s">
        <v>722</v>
      </c>
      <c r="C14" s="864" t="s">
        <v>723</v>
      </c>
      <c r="D14" s="865">
        <v>12054300</v>
      </c>
      <c r="E14" s="865">
        <v>11273978.34</v>
      </c>
      <c r="F14" s="866"/>
      <c r="G14" s="866"/>
      <c r="H14" s="888">
        <v>11273978.34</v>
      </c>
      <c r="I14" s="888">
        <v>93.526611582588785</v>
      </c>
      <c r="J14" s="888">
        <v>780321.66000000015</v>
      </c>
      <c r="K14" s="862" t="s">
        <v>724</v>
      </c>
      <c r="L14" s="836"/>
      <c r="N14" s="849"/>
      <c r="Q14" s="850"/>
    </row>
    <row r="15" spans="1:17" ht="27" customHeight="1">
      <c r="A15" s="851"/>
      <c r="B15" s="852"/>
      <c r="C15" s="853"/>
      <c r="D15" s="854"/>
      <c r="E15" s="854"/>
      <c r="F15" s="855"/>
      <c r="G15" s="855"/>
      <c r="H15" s="855"/>
      <c r="I15" s="856"/>
      <c r="J15" s="854"/>
      <c r="K15" s="566"/>
    </row>
  </sheetData>
  <mergeCells count="13">
    <mergeCell ref="A1:K1"/>
    <mergeCell ref="A2:K2"/>
    <mergeCell ref="A4:A5"/>
    <mergeCell ref="B4:B5"/>
    <mergeCell ref="C4:C5"/>
    <mergeCell ref="D4:D5"/>
    <mergeCell ref="K4:K5"/>
    <mergeCell ref="A6:B6"/>
    <mergeCell ref="E4:E5"/>
    <mergeCell ref="F4:F5"/>
    <mergeCell ref="G4:G5"/>
    <mergeCell ref="H4:I4"/>
    <mergeCell ref="J4:J5"/>
  </mergeCells>
  <pageMargins left="0.31496062992125984" right="0.11811023622047245" top="0.74803149606299213" bottom="0.74803149606299213" header="0.31496062992125984" footer="0.31496062992125984"/>
  <pageSetup paperSize="9" scale="70" orientation="landscape" horizontalDpi="0" verticalDpi="0" r:id="rId1"/>
  <colBreaks count="1" manualBreakCount="1">
    <brk id="11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F98E4-A5FB-4EEC-8BFF-9826D3D3E4F9}">
  <sheetPr>
    <tabColor rgb="FF7030A0"/>
  </sheetPr>
  <dimension ref="A1:M363"/>
  <sheetViews>
    <sheetView zoomScale="60" zoomScaleNormal="60" workbookViewId="0">
      <selection activeCell="G11" sqref="G11"/>
    </sheetView>
  </sheetViews>
  <sheetFormatPr defaultColWidth="9.140625" defaultRowHeight="24"/>
  <cols>
    <col min="1" max="1" width="6.42578125" style="286" customWidth="1"/>
    <col min="2" max="2" width="54.85546875" style="284" customWidth="1"/>
    <col min="3" max="3" width="24" style="303" bestFit="1" customWidth="1"/>
    <col min="4" max="4" width="27.28515625" style="304" bestFit="1" customWidth="1"/>
    <col min="5" max="5" width="24.42578125" style="305" customWidth="1"/>
    <col min="6" max="6" width="25.85546875" style="305" bestFit="1" customWidth="1"/>
    <col min="7" max="7" width="24.7109375" style="305" customWidth="1"/>
    <col min="8" max="8" width="24.42578125" style="305" bestFit="1" customWidth="1"/>
    <col min="9" max="9" width="12.7109375" style="305" bestFit="1" customWidth="1"/>
    <col min="10" max="10" width="27.28515625" style="305" bestFit="1" customWidth="1"/>
    <col min="11" max="11" width="21.85546875" style="266" bestFit="1" customWidth="1"/>
    <col min="12" max="12" width="22.42578125" style="612" customWidth="1"/>
    <col min="13" max="13" width="11.28515625" style="285" bestFit="1" customWidth="1"/>
    <col min="14" max="16384" width="9.140625" style="285"/>
  </cols>
  <sheetData>
    <row r="1" spans="1:12" s="239" customFormat="1" ht="39.950000000000003" customHeight="1">
      <c r="A1" s="1053" t="str">
        <f>+[5]คีย์ข้อมูล!A1</f>
        <v>รายงานผลการเบิกจ่ายงบประมาณเงินกันไว้เบิกเหลื่อมปี ปีงบประมาณ พ.ศ. 2567</v>
      </c>
      <c r="B1" s="1053"/>
      <c r="C1" s="1053"/>
      <c r="D1" s="1053"/>
      <c r="E1" s="1053"/>
      <c r="F1" s="1053"/>
      <c r="G1" s="1053"/>
      <c r="H1" s="1053"/>
      <c r="I1" s="1053"/>
      <c r="J1" s="1053"/>
      <c r="K1" s="600"/>
      <c r="L1" s="601"/>
    </row>
    <row r="2" spans="1:12" s="239" customFormat="1" ht="39.950000000000003" customHeight="1">
      <c r="A2" s="1053" t="str">
        <f>+[5]คีย์ข้อมูล!A2</f>
        <v>กรมการพัฒนาชุมชน</v>
      </c>
      <c r="B2" s="1053"/>
      <c r="C2" s="1053"/>
      <c r="D2" s="1053"/>
      <c r="E2" s="1053"/>
      <c r="F2" s="1053"/>
      <c r="G2" s="1053"/>
      <c r="H2" s="1053"/>
      <c r="I2" s="1053"/>
      <c r="J2" s="1053"/>
      <c r="K2" s="602"/>
      <c r="L2" s="601"/>
    </row>
    <row r="3" spans="1:12" s="239" customFormat="1" ht="39.950000000000003" customHeight="1">
      <c r="A3" s="1054" t="str">
        <f>+[5]คีย์ข้อมูล!A3</f>
        <v xml:space="preserve">ข้อมูล ณ วันที่ 30 กันยายน 2568  </v>
      </c>
      <c r="B3" s="1054"/>
      <c r="C3" s="1054"/>
      <c r="D3" s="1054"/>
      <c r="E3" s="1054"/>
      <c r="F3" s="1054"/>
      <c r="G3" s="1054"/>
      <c r="H3" s="1054"/>
      <c r="I3" s="1054"/>
      <c r="J3" s="1054"/>
      <c r="K3" s="602"/>
      <c r="L3" s="601"/>
    </row>
    <row r="4" spans="1:12" s="239" customFormat="1" ht="39.950000000000003" customHeight="1">
      <c r="A4" s="1055"/>
      <c r="B4" s="1055"/>
      <c r="C4" s="1055"/>
      <c r="D4" s="1055"/>
      <c r="E4" s="1055"/>
      <c r="F4" s="1055"/>
      <c r="G4" s="1055"/>
      <c r="H4" s="1055"/>
      <c r="I4" s="1055"/>
      <c r="J4" s="1055"/>
      <c r="K4" s="600"/>
      <c r="L4" s="601"/>
    </row>
    <row r="5" spans="1:12" s="5" customFormat="1" ht="39.950000000000003" customHeight="1">
      <c r="A5" s="1056" t="s">
        <v>22</v>
      </c>
      <c r="B5" s="1056" t="s">
        <v>3</v>
      </c>
      <c r="C5" s="1061" t="s">
        <v>24</v>
      </c>
      <c r="D5" s="1057" t="s">
        <v>87</v>
      </c>
      <c r="E5" s="1058"/>
      <c r="F5" s="1059"/>
      <c r="G5" s="1060" t="s">
        <v>2</v>
      </c>
      <c r="H5" s="1060" t="s">
        <v>11</v>
      </c>
      <c r="I5" s="1062" t="s">
        <v>238</v>
      </c>
      <c r="J5" s="1063" t="s">
        <v>4</v>
      </c>
      <c r="K5" s="600"/>
      <c r="L5" s="603"/>
    </row>
    <row r="6" spans="1:12" s="243" customFormat="1" ht="39.950000000000003" customHeight="1">
      <c r="A6" s="1056"/>
      <c r="B6" s="1056"/>
      <c r="C6" s="1061"/>
      <c r="D6" s="240" t="s">
        <v>1</v>
      </c>
      <c r="E6" s="241" t="s">
        <v>6</v>
      </c>
      <c r="F6" s="242" t="s">
        <v>201</v>
      </c>
      <c r="G6" s="1060"/>
      <c r="H6" s="1060"/>
      <c r="I6" s="1056"/>
      <c r="J6" s="1064"/>
      <c r="K6" s="604"/>
      <c r="L6" s="605"/>
    </row>
    <row r="7" spans="1:12" s="168" customFormat="1" ht="54" customHeight="1" thickBot="1">
      <c r="A7" s="244"/>
      <c r="B7" s="245" t="s">
        <v>486</v>
      </c>
      <c r="C7" s="246">
        <v>31761646.690000001</v>
      </c>
      <c r="D7" s="246">
        <v>277156759.49000001</v>
      </c>
      <c r="E7" s="246">
        <v>309233954.18999994</v>
      </c>
      <c r="F7" s="246">
        <v>586390713.67999983</v>
      </c>
      <c r="G7" s="246">
        <v>618152360.36999989</v>
      </c>
      <c r="H7" s="246">
        <v>586390713.67999995</v>
      </c>
      <c r="I7" s="246">
        <v>94.861841719573988</v>
      </c>
      <c r="J7" s="246">
        <v>31761646.68999996</v>
      </c>
      <c r="K7" s="606">
        <f>H7/F7*100</f>
        <v>100.00000000000003</v>
      </c>
      <c r="L7" s="607"/>
    </row>
    <row r="8" spans="1:12" s="168" customFormat="1" ht="54" customHeight="1" thickTop="1">
      <c r="A8" s="247">
        <v>1</v>
      </c>
      <c r="B8" s="248" t="s">
        <v>487</v>
      </c>
      <c r="C8" s="249">
        <v>31761646.690000001</v>
      </c>
      <c r="D8" s="249">
        <v>222898759.48999998</v>
      </c>
      <c r="E8" s="249">
        <v>309233954.18999994</v>
      </c>
      <c r="F8" s="249">
        <v>532132713.67999989</v>
      </c>
      <c r="G8" s="249">
        <v>563894360.36999989</v>
      </c>
      <c r="H8" s="249">
        <v>532132713.67999995</v>
      </c>
      <c r="I8" s="249">
        <v>94.367447358551431</v>
      </c>
      <c r="J8" s="249">
        <v>31761646.68999996</v>
      </c>
      <c r="K8" s="606"/>
      <c r="L8" s="607"/>
    </row>
    <row r="9" spans="1:12" s="243" customFormat="1" ht="54" customHeight="1">
      <c r="A9" s="240"/>
      <c r="B9" s="250" t="s">
        <v>240</v>
      </c>
      <c r="C9" s="251">
        <v>31082407.220000003</v>
      </c>
      <c r="D9" s="251">
        <v>192044718.47999999</v>
      </c>
      <c r="E9" s="251">
        <v>283555474.98999995</v>
      </c>
      <c r="F9" s="252">
        <v>475600193.46999991</v>
      </c>
      <c r="G9" s="252">
        <v>506682600.68999994</v>
      </c>
      <c r="H9" s="252">
        <v>475600193.46999997</v>
      </c>
      <c r="I9" s="252">
        <v>93.865507286480351</v>
      </c>
      <c r="J9" s="252">
        <v>31082407.219999969</v>
      </c>
      <c r="K9" s="606">
        <f>H9/F9*100</f>
        <v>100.00000000000003</v>
      </c>
      <c r="L9" s="605"/>
    </row>
    <row r="10" spans="1:12" s="256" customFormat="1" ht="54" customHeight="1">
      <c r="A10" s="253"/>
      <c r="B10" s="254" t="s">
        <v>488</v>
      </c>
      <c r="C10" s="255">
        <v>679239.47000000009</v>
      </c>
      <c r="D10" s="255">
        <v>30279114.009999998</v>
      </c>
      <c r="E10" s="255">
        <v>24283699.199999999</v>
      </c>
      <c r="F10" s="252">
        <v>54562813.209999993</v>
      </c>
      <c r="G10" s="252">
        <v>55242052.679999992</v>
      </c>
      <c r="H10" s="255">
        <v>54562813.210000001</v>
      </c>
      <c r="I10" s="252">
        <v>98.770430429269865</v>
      </c>
      <c r="J10" s="252">
        <v>679239.46999999136</v>
      </c>
      <c r="K10" s="606">
        <f>H10/F10*100</f>
        <v>100.00000000000003</v>
      </c>
      <c r="L10" s="608"/>
    </row>
    <row r="11" spans="1:12" s="260" customFormat="1" ht="54" customHeight="1">
      <c r="A11" s="257"/>
      <c r="B11" s="250" t="s">
        <v>241</v>
      </c>
      <c r="C11" s="258">
        <v>0</v>
      </c>
      <c r="D11" s="258">
        <v>574927</v>
      </c>
      <c r="E11" s="258">
        <v>1394780</v>
      </c>
      <c r="F11" s="252">
        <v>1969707</v>
      </c>
      <c r="G11" s="252">
        <v>1969707</v>
      </c>
      <c r="H11" s="259">
        <v>1969707</v>
      </c>
      <c r="I11" s="252">
        <v>100</v>
      </c>
      <c r="J11" s="252">
        <v>0</v>
      </c>
      <c r="K11" s="606">
        <f>H11/F11*100</f>
        <v>100</v>
      </c>
      <c r="L11" s="609"/>
    </row>
    <row r="12" spans="1:12" s="260" customFormat="1" ht="54" customHeight="1">
      <c r="A12" s="257">
        <v>2</v>
      </c>
      <c r="B12" s="250" t="s">
        <v>242</v>
      </c>
      <c r="C12" s="258">
        <v>0</v>
      </c>
      <c r="D12" s="258">
        <v>54258000</v>
      </c>
      <c r="E12" s="258">
        <v>0</v>
      </c>
      <c r="F12" s="252">
        <v>54258000</v>
      </c>
      <c r="G12" s="252">
        <v>54258000</v>
      </c>
      <c r="H12" s="259">
        <v>54258000</v>
      </c>
      <c r="I12" s="252">
        <v>100</v>
      </c>
      <c r="J12" s="252">
        <v>0</v>
      </c>
      <c r="K12" s="606">
        <f t="shared" ref="K12" si="0">H12/F12*100</f>
        <v>100</v>
      </c>
      <c r="L12" s="609"/>
    </row>
    <row r="13" spans="1:12" s="267" customFormat="1">
      <c r="A13" s="261"/>
      <c r="B13" s="262"/>
      <c r="C13" s="263"/>
      <c r="D13" s="264"/>
      <c r="E13" s="265"/>
      <c r="F13" s="265"/>
      <c r="G13" s="265"/>
      <c r="H13" s="265"/>
      <c r="I13" s="265"/>
      <c r="J13" s="265"/>
      <c r="K13" s="266"/>
      <c r="L13" s="610"/>
    </row>
    <row r="14" spans="1:12" s="267" customFormat="1">
      <c r="A14" s="268"/>
      <c r="B14" s="262"/>
      <c r="C14" s="263"/>
      <c r="D14" s="264"/>
      <c r="E14" s="265"/>
      <c r="F14" s="265"/>
      <c r="G14" s="265"/>
      <c r="H14" s="265"/>
      <c r="I14" s="265"/>
      <c r="J14" s="265"/>
      <c r="K14" s="266"/>
      <c r="L14" s="610"/>
    </row>
    <row r="15" spans="1:12" s="267" customFormat="1">
      <c r="A15" s="261"/>
      <c r="B15" s="262"/>
      <c r="C15" s="263"/>
      <c r="D15" s="264"/>
      <c r="E15" s="265"/>
      <c r="F15" s="265"/>
      <c r="G15" s="265"/>
      <c r="H15" s="265"/>
      <c r="I15" s="265"/>
      <c r="J15" s="265"/>
      <c r="K15" s="266"/>
      <c r="L15" s="610"/>
    </row>
    <row r="16" spans="1:12" s="267" customFormat="1">
      <c r="A16" s="268"/>
      <c r="B16" s="262"/>
      <c r="C16" s="263"/>
      <c r="D16" s="264"/>
      <c r="E16" s="265"/>
      <c r="F16" s="265"/>
      <c r="G16" s="265"/>
      <c r="H16" s="265"/>
      <c r="I16" s="265"/>
      <c r="J16" s="265"/>
      <c r="K16" s="266"/>
      <c r="L16" s="610"/>
    </row>
    <row r="17" spans="1:12" s="267" customFormat="1">
      <c r="A17" s="261"/>
      <c r="B17" s="262"/>
      <c r="C17" s="263"/>
      <c r="D17" s="264"/>
      <c r="E17" s="265"/>
      <c r="F17" s="265"/>
      <c r="G17" s="265"/>
      <c r="H17" s="265"/>
      <c r="I17" s="265"/>
      <c r="J17" s="265"/>
      <c r="K17" s="266"/>
      <c r="L17" s="610"/>
    </row>
    <row r="18" spans="1:12" s="267" customFormat="1">
      <c r="A18" s="268"/>
      <c r="B18" s="262"/>
      <c r="C18" s="263"/>
      <c r="D18" s="264"/>
      <c r="E18" s="265"/>
      <c r="F18" s="265"/>
      <c r="G18" s="265"/>
      <c r="H18" s="265"/>
      <c r="I18" s="265"/>
      <c r="J18" s="265"/>
      <c r="K18" s="266"/>
      <c r="L18" s="610"/>
    </row>
    <row r="19" spans="1:12" s="267" customFormat="1">
      <c r="A19" s="261"/>
      <c r="B19" s="262"/>
      <c r="C19" s="263"/>
      <c r="D19" s="264"/>
      <c r="E19" s="265"/>
      <c r="F19" s="265"/>
      <c r="G19" s="265"/>
      <c r="H19" s="265"/>
      <c r="I19" s="265"/>
      <c r="J19" s="265"/>
      <c r="K19" s="266"/>
      <c r="L19" s="610"/>
    </row>
    <row r="20" spans="1:12" s="267" customFormat="1">
      <c r="A20" s="268"/>
      <c r="B20" s="262"/>
      <c r="C20" s="263"/>
      <c r="D20" s="264"/>
      <c r="E20" s="265"/>
      <c r="F20" s="265"/>
      <c r="G20" s="265"/>
      <c r="H20" s="265"/>
      <c r="I20" s="265"/>
      <c r="J20" s="265"/>
      <c r="K20" s="266"/>
      <c r="L20" s="610"/>
    </row>
    <row r="21" spans="1:12" s="267" customFormat="1">
      <c r="A21" s="261"/>
      <c r="B21" s="262"/>
      <c r="C21" s="263"/>
      <c r="D21" s="264"/>
      <c r="E21" s="265"/>
      <c r="F21" s="265"/>
      <c r="G21" s="265"/>
      <c r="H21" s="265"/>
      <c r="I21" s="265"/>
      <c r="J21" s="265"/>
      <c r="K21" s="266"/>
      <c r="L21" s="610"/>
    </row>
    <row r="22" spans="1:12" s="267" customFormat="1">
      <c r="A22" s="268"/>
      <c r="B22" s="262"/>
      <c r="C22" s="263"/>
      <c r="D22" s="264"/>
      <c r="E22" s="265"/>
      <c r="F22" s="265"/>
      <c r="G22" s="265"/>
      <c r="H22" s="265"/>
      <c r="I22" s="265"/>
      <c r="J22" s="265"/>
      <c r="K22" s="266"/>
      <c r="L22" s="610"/>
    </row>
    <row r="23" spans="1:12" s="267" customFormat="1">
      <c r="A23" s="261"/>
      <c r="B23" s="262"/>
      <c r="C23" s="263"/>
      <c r="D23" s="264"/>
      <c r="E23" s="265"/>
      <c r="F23" s="265"/>
      <c r="G23" s="265"/>
      <c r="H23" s="265"/>
      <c r="I23" s="265"/>
      <c r="J23" s="265"/>
      <c r="K23" s="266"/>
      <c r="L23" s="610"/>
    </row>
    <row r="24" spans="1:12" s="267" customFormat="1">
      <c r="A24" s="268"/>
      <c r="B24" s="262"/>
      <c r="C24" s="263"/>
      <c r="D24" s="264"/>
      <c r="E24" s="265"/>
      <c r="F24" s="265"/>
      <c r="G24" s="265"/>
      <c r="H24" s="265"/>
      <c r="I24" s="265"/>
      <c r="J24" s="265"/>
      <c r="K24" s="266"/>
      <c r="L24" s="610"/>
    </row>
    <row r="25" spans="1:12" s="267" customFormat="1">
      <c r="A25" s="261"/>
      <c r="B25" s="262"/>
      <c r="C25" s="263"/>
      <c r="D25" s="264"/>
      <c r="E25" s="265"/>
      <c r="F25" s="265"/>
      <c r="G25" s="265"/>
      <c r="H25" s="265"/>
      <c r="I25" s="265"/>
      <c r="J25" s="265"/>
      <c r="K25" s="266"/>
      <c r="L25" s="610"/>
    </row>
    <row r="26" spans="1:12" s="267" customFormat="1">
      <c r="A26" s="268"/>
      <c r="B26" s="262"/>
      <c r="C26" s="263"/>
      <c r="D26" s="264"/>
      <c r="E26" s="265"/>
      <c r="F26" s="265"/>
      <c r="G26" s="265"/>
      <c r="H26" s="265"/>
      <c r="I26" s="265"/>
      <c r="J26" s="265"/>
      <c r="K26" s="266"/>
      <c r="L26" s="610"/>
    </row>
    <row r="27" spans="1:12" s="267" customFormat="1">
      <c r="A27" s="261"/>
      <c r="B27" s="262"/>
      <c r="C27" s="263"/>
      <c r="D27" s="264"/>
      <c r="E27" s="265"/>
      <c r="F27" s="265"/>
      <c r="G27" s="265"/>
      <c r="H27" s="265"/>
      <c r="I27" s="265"/>
      <c r="J27" s="265"/>
      <c r="K27" s="266"/>
      <c r="L27" s="610"/>
    </row>
    <row r="28" spans="1:12" s="267" customFormat="1">
      <c r="A28" s="268"/>
      <c r="B28" s="262"/>
      <c r="C28" s="263"/>
      <c r="D28" s="264"/>
      <c r="E28" s="265"/>
      <c r="F28" s="265"/>
      <c r="G28" s="265"/>
      <c r="H28" s="265"/>
      <c r="I28" s="265"/>
      <c r="J28" s="265"/>
      <c r="K28" s="266"/>
      <c r="L28" s="610"/>
    </row>
    <row r="29" spans="1:12" s="267" customFormat="1">
      <c r="A29" s="261"/>
      <c r="B29" s="262"/>
      <c r="C29" s="263"/>
      <c r="D29" s="264"/>
      <c r="E29" s="265"/>
      <c r="F29" s="265"/>
      <c r="G29" s="265"/>
      <c r="H29" s="265"/>
      <c r="I29" s="265"/>
      <c r="J29" s="265"/>
      <c r="K29" s="266"/>
      <c r="L29" s="610"/>
    </row>
    <row r="30" spans="1:12" s="267" customFormat="1">
      <c r="A30" s="268"/>
      <c r="B30" s="262"/>
      <c r="C30" s="263"/>
      <c r="D30" s="264"/>
      <c r="E30" s="265"/>
      <c r="F30" s="265"/>
      <c r="G30" s="265"/>
      <c r="H30" s="265"/>
      <c r="I30" s="265"/>
      <c r="J30" s="265"/>
      <c r="K30" s="266"/>
      <c r="L30" s="610"/>
    </row>
    <row r="31" spans="1:12" s="267" customFormat="1">
      <c r="A31" s="261"/>
      <c r="B31" s="262"/>
      <c r="C31" s="263"/>
      <c r="D31" s="264"/>
      <c r="E31" s="265"/>
      <c r="F31" s="265"/>
      <c r="G31" s="265"/>
      <c r="H31" s="265"/>
      <c r="I31" s="265"/>
      <c r="J31" s="265"/>
      <c r="K31" s="266"/>
      <c r="L31" s="610"/>
    </row>
    <row r="32" spans="1:12" s="267" customFormat="1">
      <c r="A32" s="268"/>
      <c r="B32" s="262"/>
      <c r="C32" s="263"/>
      <c r="D32" s="264"/>
      <c r="E32" s="265"/>
      <c r="F32" s="265"/>
      <c r="G32" s="265"/>
      <c r="H32" s="265"/>
      <c r="I32" s="265"/>
      <c r="J32" s="265"/>
      <c r="K32" s="266"/>
      <c r="L32" s="610"/>
    </row>
    <row r="33" spans="1:12" s="267" customFormat="1">
      <c r="A33" s="261"/>
      <c r="B33" s="262"/>
      <c r="C33" s="263"/>
      <c r="D33" s="264"/>
      <c r="E33" s="265"/>
      <c r="F33" s="265"/>
      <c r="G33" s="265"/>
      <c r="H33" s="265"/>
      <c r="I33" s="265"/>
      <c r="J33" s="265"/>
      <c r="K33" s="266"/>
      <c r="L33" s="610"/>
    </row>
    <row r="34" spans="1:12" s="267" customFormat="1">
      <c r="A34" s="268"/>
      <c r="B34" s="262"/>
      <c r="C34" s="263"/>
      <c r="D34" s="264"/>
      <c r="E34" s="265"/>
      <c r="F34" s="265"/>
      <c r="G34" s="265"/>
      <c r="H34" s="265"/>
      <c r="I34" s="265"/>
      <c r="J34" s="265"/>
      <c r="K34" s="266"/>
      <c r="L34" s="610"/>
    </row>
    <row r="35" spans="1:12" s="267" customFormat="1">
      <c r="A35" s="261"/>
      <c r="B35" s="262"/>
      <c r="C35" s="263"/>
      <c r="D35" s="264"/>
      <c r="E35" s="265"/>
      <c r="F35" s="265"/>
      <c r="G35" s="265"/>
      <c r="H35" s="265"/>
      <c r="I35" s="265"/>
      <c r="J35" s="265"/>
      <c r="K35" s="266"/>
      <c r="L35" s="610"/>
    </row>
    <row r="36" spans="1:12" s="267" customFormat="1" ht="73.5" customHeight="1">
      <c r="A36" s="268"/>
      <c r="B36" s="262"/>
      <c r="C36" s="263"/>
      <c r="D36" s="264"/>
      <c r="E36" s="265"/>
      <c r="F36" s="265"/>
      <c r="G36" s="265"/>
      <c r="H36" s="265"/>
      <c r="I36" s="265"/>
      <c r="J36" s="265"/>
      <c r="K36" s="266"/>
      <c r="L36" s="610"/>
    </row>
    <row r="37" spans="1:12" s="267" customFormat="1">
      <c r="A37" s="261"/>
      <c r="B37" s="262"/>
      <c r="C37" s="263"/>
      <c r="D37" s="264"/>
      <c r="E37" s="265"/>
      <c r="F37" s="265"/>
      <c r="G37" s="265"/>
      <c r="H37" s="265"/>
      <c r="I37" s="265"/>
      <c r="J37" s="265"/>
      <c r="K37" s="266"/>
      <c r="L37" s="610"/>
    </row>
    <row r="38" spans="1:12" s="267" customFormat="1">
      <c r="A38" s="268"/>
      <c r="B38" s="262"/>
      <c r="C38" s="263"/>
      <c r="D38" s="264"/>
      <c r="E38" s="265"/>
      <c r="F38" s="265"/>
      <c r="G38" s="265"/>
      <c r="H38" s="265"/>
      <c r="I38" s="265"/>
      <c r="J38" s="265"/>
      <c r="K38" s="266"/>
      <c r="L38" s="610"/>
    </row>
    <row r="39" spans="1:12" s="267" customFormat="1">
      <c r="A39" s="261"/>
      <c r="B39" s="262"/>
      <c r="C39" s="263"/>
      <c r="D39" s="264"/>
      <c r="E39" s="265"/>
      <c r="F39" s="265"/>
      <c r="G39" s="265"/>
      <c r="H39" s="265"/>
      <c r="I39" s="265"/>
      <c r="J39" s="265"/>
      <c r="K39" s="266"/>
      <c r="L39" s="610"/>
    </row>
    <row r="40" spans="1:12" s="267" customFormat="1">
      <c r="A40" s="268"/>
      <c r="B40" s="262"/>
      <c r="C40" s="263"/>
      <c r="D40" s="264"/>
      <c r="E40" s="265"/>
      <c r="F40" s="265"/>
      <c r="G40" s="265"/>
      <c r="H40" s="265"/>
      <c r="I40" s="265"/>
      <c r="J40" s="265"/>
      <c r="K40" s="266"/>
      <c r="L40" s="610"/>
    </row>
    <row r="41" spans="1:12" s="267" customFormat="1">
      <c r="A41" s="261"/>
      <c r="B41" s="262"/>
      <c r="C41" s="263"/>
      <c r="D41" s="264"/>
      <c r="E41" s="265"/>
      <c r="F41" s="265"/>
      <c r="G41" s="265"/>
      <c r="H41" s="265"/>
      <c r="I41" s="265"/>
      <c r="J41" s="265"/>
      <c r="K41" s="266"/>
      <c r="L41" s="610"/>
    </row>
    <row r="42" spans="1:12" s="267" customFormat="1">
      <c r="A42" s="268"/>
      <c r="B42" s="262"/>
      <c r="C42" s="263"/>
      <c r="D42" s="264"/>
      <c r="E42" s="265"/>
      <c r="F42" s="265"/>
      <c r="G42" s="265"/>
      <c r="H42" s="265"/>
      <c r="I42" s="265"/>
      <c r="J42" s="265"/>
      <c r="K42" s="266"/>
      <c r="L42" s="610"/>
    </row>
    <row r="43" spans="1:12" s="267" customFormat="1">
      <c r="A43" s="261"/>
      <c r="B43" s="262"/>
      <c r="C43" s="263"/>
      <c r="D43" s="264"/>
      <c r="E43" s="265"/>
      <c r="F43" s="265"/>
      <c r="G43" s="265"/>
      <c r="H43" s="265"/>
      <c r="I43" s="265"/>
      <c r="J43" s="265"/>
      <c r="K43" s="266"/>
      <c r="L43" s="610"/>
    </row>
    <row r="44" spans="1:12" s="267" customFormat="1">
      <c r="A44" s="268"/>
      <c r="B44" s="262"/>
      <c r="C44" s="263"/>
      <c r="D44" s="264"/>
      <c r="E44" s="265"/>
      <c r="F44" s="265"/>
      <c r="G44" s="265"/>
      <c r="H44" s="265"/>
      <c r="I44" s="265"/>
      <c r="J44" s="265"/>
      <c r="K44" s="266"/>
      <c r="L44" s="610"/>
    </row>
    <row r="45" spans="1:12" s="267" customFormat="1">
      <c r="A45" s="261"/>
      <c r="B45" s="262"/>
      <c r="C45" s="263"/>
      <c r="D45" s="264"/>
      <c r="E45" s="265"/>
      <c r="F45" s="265"/>
      <c r="G45" s="265"/>
      <c r="H45" s="265"/>
      <c r="I45" s="265"/>
      <c r="J45" s="265"/>
      <c r="K45" s="266"/>
      <c r="L45" s="610"/>
    </row>
    <row r="46" spans="1:12" s="272" customFormat="1">
      <c r="A46" s="268"/>
      <c r="B46" s="262"/>
      <c r="C46" s="269"/>
      <c r="D46" s="270"/>
      <c r="E46" s="271"/>
      <c r="F46" s="271"/>
      <c r="G46" s="271"/>
      <c r="H46" s="271"/>
      <c r="I46" s="271"/>
      <c r="J46" s="271"/>
      <c r="K46" s="266"/>
      <c r="L46" s="610"/>
    </row>
    <row r="47" spans="1:12" s="267" customFormat="1">
      <c r="A47" s="261"/>
      <c r="B47" s="273"/>
      <c r="C47" s="263"/>
      <c r="D47" s="264"/>
      <c r="E47" s="265"/>
      <c r="F47" s="265"/>
      <c r="G47" s="265"/>
      <c r="H47" s="265"/>
      <c r="I47" s="265"/>
      <c r="J47" s="265"/>
      <c r="K47" s="266"/>
      <c r="L47" s="610"/>
    </row>
    <row r="48" spans="1:12" s="267" customFormat="1">
      <c r="A48" s="268"/>
      <c r="B48" s="262"/>
      <c r="C48" s="263"/>
      <c r="D48" s="264"/>
      <c r="E48" s="265"/>
      <c r="F48" s="265"/>
      <c r="G48" s="265"/>
      <c r="H48" s="265"/>
      <c r="I48" s="265"/>
      <c r="J48" s="265"/>
      <c r="K48" s="266"/>
      <c r="L48" s="610"/>
    </row>
    <row r="49" spans="1:12" s="267" customFormat="1">
      <c r="A49" s="261"/>
      <c r="B49" s="262"/>
      <c r="C49" s="263"/>
      <c r="D49" s="264"/>
      <c r="E49" s="265"/>
      <c r="F49" s="265"/>
      <c r="G49" s="265"/>
      <c r="H49" s="265"/>
      <c r="I49" s="265"/>
      <c r="J49" s="265"/>
      <c r="K49" s="266"/>
      <c r="L49" s="610"/>
    </row>
    <row r="50" spans="1:12" s="267" customFormat="1">
      <c r="A50" s="268"/>
      <c r="B50" s="262"/>
      <c r="C50" s="263"/>
      <c r="D50" s="264"/>
      <c r="E50" s="265"/>
      <c r="F50" s="265"/>
      <c r="G50" s="265"/>
      <c r="H50" s="265"/>
      <c r="I50" s="265"/>
      <c r="J50" s="265"/>
      <c r="K50" s="266"/>
      <c r="L50" s="610"/>
    </row>
    <row r="51" spans="1:12" s="267" customFormat="1">
      <c r="A51" s="261"/>
      <c r="B51" s="262"/>
      <c r="C51" s="263"/>
      <c r="D51" s="264"/>
      <c r="E51" s="265"/>
      <c r="F51" s="265"/>
      <c r="G51" s="265"/>
      <c r="H51" s="265"/>
      <c r="I51" s="265"/>
      <c r="J51" s="265"/>
      <c r="K51" s="266"/>
      <c r="L51" s="610"/>
    </row>
    <row r="52" spans="1:12" s="267" customFormat="1">
      <c r="A52" s="268"/>
      <c r="B52" s="262"/>
      <c r="C52" s="263"/>
      <c r="D52" s="264"/>
      <c r="E52" s="265"/>
      <c r="F52" s="265"/>
      <c r="G52" s="265"/>
      <c r="H52" s="265"/>
      <c r="I52" s="265"/>
      <c r="J52" s="265"/>
      <c r="K52" s="266"/>
      <c r="L52" s="610"/>
    </row>
    <row r="53" spans="1:12" s="267" customFormat="1">
      <c r="A53" s="261"/>
      <c r="B53" s="262"/>
      <c r="C53" s="263"/>
      <c r="D53" s="264"/>
      <c r="E53" s="265"/>
      <c r="F53" s="265"/>
      <c r="G53" s="265"/>
      <c r="H53" s="265"/>
      <c r="I53" s="265"/>
      <c r="J53" s="265"/>
      <c r="K53" s="266"/>
      <c r="L53" s="610"/>
    </row>
    <row r="54" spans="1:12" s="267" customFormat="1" ht="69.75" customHeight="1">
      <c r="A54" s="268"/>
      <c r="B54" s="262"/>
      <c r="C54" s="263"/>
      <c r="D54" s="264"/>
      <c r="E54" s="265"/>
      <c r="F54" s="265"/>
      <c r="G54" s="265"/>
      <c r="H54" s="265"/>
      <c r="I54" s="265"/>
      <c r="J54" s="265"/>
      <c r="K54" s="266"/>
      <c r="L54" s="610"/>
    </row>
    <row r="55" spans="1:12" s="267" customFormat="1">
      <c r="A55" s="261"/>
      <c r="B55" s="262"/>
      <c r="C55" s="263"/>
      <c r="D55" s="264"/>
      <c r="E55" s="265"/>
      <c r="F55" s="265"/>
      <c r="G55" s="265"/>
      <c r="H55" s="265"/>
      <c r="I55" s="265"/>
      <c r="J55" s="265"/>
      <c r="K55" s="266"/>
      <c r="L55" s="610"/>
    </row>
    <row r="56" spans="1:12" s="267" customFormat="1">
      <c r="A56" s="268"/>
      <c r="B56" s="262"/>
      <c r="C56" s="263"/>
      <c r="D56" s="264"/>
      <c r="E56" s="265"/>
      <c r="F56" s="265"/>
      <c r="G56" s="265"/>
      <c r="H56" s="265"/>
      <c r="I56" s="265"/>
      <c r="J56" s="265"/>
      <c r="K56" s="266"/>
      <c r="L56" s="610"/>
    </row>
    <row r="57" spans="1:12" s="267" customFormat="1">
      <c r="A57" s="261"/>
      <c r="B57" s="262"/>
      <c r="C57" s="263"/>
      <c r="D57" s="264"/>
      <c r="E57" s="265"/>
      <c r="F57" s="265"/>
      <c r="G57" s="265"/>
      <c r="H57" s="265"/>
      <c r="I57" s="265"/>
      <c r="J57" s="265"/>
      <c r="K57" s="266"/>
      <c r="L57" s="610"/>
    </row>
    <row r="58" spans="1:12" s="267" customFormat="1">
      <c r="A58" s="268"/>
      <c r="B58" s="262"/>
      <c r="C58" s="263"/>
      <c r="D58" s="264"/>
      <c r="E58" s="265"/>
      <c r="F58" s="265"/>
      <c r="G58" s="265"/>
      <c r="H58" s="265"/>
      <c r="I58" s="265"/>
      <c r="J58" s="265"/>
      <c r="K58" s="266"/>
      <c r="L58" s="610"/>
    </row>
    <row r="59" spans="1:12" s="267" customFormat="1">
      <c r="A59" s="261"/>
      <c r="B59" s="262"/>
      <c r="C59" s="263"/>
      <c r="D59" s="264"/>
      <c r="E59" s="265"/>
      <c r="F59" s="265"/>
      <c r="G59" s="265"/>
      <c r="H59" s="265"/>
      <c r="I59" s="265"/>
      <c r="J59" s="265"/>
      <c r="K59" s="266"/>
      <c r="L59" s="610"/>
    </row>
    <row r="60" spans="1:12" s="267" customFormat="1">
      <c r="A60" s="268"/>
      <c r="B60" s="262"/>
      <c r="C60" s="263"/>
      <c r="D60" s="264"/>
      <c r="E60" s="265"/>
      <c r="F60" s="265"/>
      <c r="G60" s="265"/>
      <c r="H60" s="265"/>
      <c r="I60" s="265"/>
      <c r="J60" s="265"/>
      <c r="K60" s="266"/>
      <c r="L60" s="610"/>
    </row>
    <row r="61" spans="1:12" s="267" customFormat="1">
      <c r="A61" s="261"/>
      <c r="B61" s="262"/>
      <c r="C61" s="263"/>
      <c r="D61" s="264"/>
      <c r="E61" s="265"/>
      <c r="F61" s="265"/>
      <c r="G61" s="265"/>
      <c r="H61" s="265"/>
      <c r="I61" s="265"/>
      <c r="J61" s="265"/>
      <c r="K61" s="266"/>
      <c r="L61" s="610"/>
    </row>
    <row r="62" spans="1:12" s="267" customFormat="1">
      <c r="A62" s="268"/>
      <c r="B62" s="262"/>
      <c r="C62" s="263"/>
      <c r="D62" s="264"/>
      <c r="E62" s="265"/>
      <c r="F62" s="265"/>
      <c r="G62" s="265"/>
      <c r="H62" s="265"/>
      <c r="I62" s="265"/>
      <c r="J62" s="265"/>
      <c r="K62" s="266"/>
      <c r="L62" s="610"/>
    </row>
    <row r="63" spans="1:12" s="267" customFormat="1">
      <c r="A63" s="261"/>
      <c r="B63" s="262"/>
      <c r="C63" s="263"/>
      <c r="D63" s="264"/>
      <c r="E63" s="265"/>
      <c r="F63" s="265"/>
      <c r="G63" s="265"/>
      <c r="H63" s="265"/>
      <c r="I63" s="265"/>
      <c r="J63" s="265"/>
      <c r="K63" s="266"/>
      <c r="L63" s="610"/>
    </row>
    <row r="64" spans="1:12" s="267" customFormat="1" ht="66.75" customHeight="1">
      <c r="A64" s="268"/>
      <c r="B64" s="262"/>
      <c r="C64" s="263"/>
      <c r="D64" s="264"/>
      <c r="E64" s="265"/>
      <c r="F64" s="265"/>
      <c r="G64" s="265"/>
      <c r="H64" s="265"/>
      <c r="I64" s="265"/>
      <c r="J64" s="265"/>
      <c r="K64" s="266"/>
      <c r="L64" s="610"/>
    </row>
    <row r="65" spans="1:12" s="267" customFormat="1">
      <c r="A65" s="261"/>
      <c r="B65" s="262"/>
      <c r="C65" s="263"/>
      <c r="D65" s="264"/>
      <c r="E65" s="265"/>
      <c r="F65" s="265"/>
      <c r="G65" s="265"/>
      <c r="H65" s="265"/>
      <c r="I65" s="265"/>
      <c r="J65" s="265"/>
      <c r="K65" s="266"/>
      <c r="L65" s="610"/>
    </row>
    <row r="66" spans="1:12" s="267" customFormat="1">
      <c r="A66" s="268"/>
      <c r="B66" s="262"/>
      <c r="C66" s="263"/>
      <c r="D66" s="264"/>
      <c r="E66" s="265"/>
      <c r="F66" s="265"/>
      <c r="G66" s="265"/>
      <c r="H66" s="265"/>
      <c r="I66" s="265"/>
      <c r="J66" s="265"/>
      <c r="K66" s="266"/>
      <c r="L66" s="610"/>
    </row>
    <row r="67" spans="1:12" s="267" customFormat="1">
      <c r="A67" s="261"/>
      <c r="B67" s="262"/>
      <c r="C67" s="263"/>
      <c r="D67" s="264"/>
      <c r="E67" s="265"/>
      <c r="F67" s="265"/>
      <c r="G67" s="265"/>
      <c r="H67" s="265"/>
      <c r="I67" s="265"/>
      <c r="J67" s="265"/>
      <c r="K67" s="266"/>
      <c r="L67" s="610"/>
    </row>
    <row r="68" spans="1:12" s="267" customFormat="1">
      <c r="A68" s="268"/>
      <c r="B68" s="262"/>
      <c r="C68" s="263"/>
      <c r="D68" s="264"/>
      <c r="E68" s="265"/>
      <c r="F68" s="265"/>
      <c r="G68" s="265"/>
      <c r="H68" s="265"/>
      <c r="I68" s="265"/>
      <c r="J68" s="265"/>
      <c r="K68" s="266"/>
      <c r="L68" s="610"/>
    </row>
    <row r="69" spans="1:12" s="267" customFormat="1">
      <c r="A69" s="261"/>
      <c r="B69" s="262"/>
      <c r="C69" s="263"/>
      <c r="D69" s="264"/>
      <c r="E69" s="265"/>
      <c r="F69" s="265"/>
      <c r="G69" s="265"/>
      <c r="H69" s="265"/>
      <c r="I69" s="265"/>
      <c r="J69" s="265"/>
      <c r="K69" s="266"/>
      <c r="L69" s="610"/>
    </row>
    <row r="70" spans="1:12" s="274" customFormat="1">
      <c r="A70" s="268"/>
      <c r="B70" s="262"/>
      <c r="C70" s="275"/>
      <c r="D70" s="275"/>
      <c r="E70" s="276"/>
      <c r="F70" s="276"/>
      <c r="G70" s="277"/>
      <c r="H70" s="276"/>
      <c r="I70" s="276"/>
      <c r="J70" s="276"/>
      <c r="K70" s="266"/>
      <c r="L70" s="611"/>
    </row>
    <row r="71" spans="1:12" s="5" customFormat="1">
      <c r="A71" s="278"/>
      <c r="B71" s="262"/>
      <c r="C71" s="279"/>
      <c r="D71" s="279"/>
      <c r="E71" s="280"/>
      <c r="F71" s="280"/>
      <c r="G71" s="280"/>
      <c r="H71" s="280"/>
      <c r="I71" s="280"/>
      <c r="J71" s="280"/>
      <c r="K71" s="600"/>
      <c r="L71" s="603"/>
    </row>
    <row r="72" spans="1:12" s="267" customFormat="1">
      <c r="A72" s="281"/>
      <c r="B72" s="278"/>
      <c r="C72" s="275"/>
      <c r="D72" s="275"/>
      <c r="E72" s="282"/>
      <c r="F72" s="282"/>
      <c r="G72" s="282"/>
      <c r="H72" s="282"/>
      <c r="I72" s="282"/>
      <c r="J72" s="282"/>
      <c r="K72" s="266"/>
      <c r="L72" s="610"/>
    </row>
    <row r="73" spans="1:12" s="267" customFormat="1">
      <c r="A73" s="281"/>
      <c r="B73" s="283"/>
      <c r="C73" s="275"/>
      <c r="D73" s="275"/>
      <c r="E73" s="282"/>
      <c r="F73" s="282"/>
      <c r="G73" s="282"/>
      <c r="H73" s="282"/>
      <c r="I73" s="282"/>
      <c r="J73" s="282"/>
      <c r="K73" s="266"/>
      <c r="L73" s="610"/>
    </row>
    <row r="74" spans="1:12" s="267" customFormat="1">
      <c r="A74" s="281"/>
      <c r="B74" s="284"/>
      <c r="C74" s="275"/>
      <c r="D74" s="275"/>
      <c r="E74" s="282"/>
      <c r="F74" s="282"/>
      <c r="G74" s="282"/>
      <c r="H74" s="282"/>
      <c r="I74" s="282"/>
      <c r="J74" s="282"/>
      <c r="K74" s="266"/>
      <c r="L74" s="610"/>
    </row>
    <row r="75" spans="1:12" s="267" customFormat="1">
      <c r="A75" s="281"/>
      <c r="B75" s="284"/>
      <c r="C75" s="275"/>
      <c r="D75" s="275"/>
      <c r="E75" s="282"/>
      <c r="F75" s="282"/>
      <c r="G75" s="282"/>
      <c r="H75" s="282"/>
      <c r="I75" s="282"/>
      <c r="J75" s="282"/>
      <c r="K75" s="266"/>
      <c r="L75" s="610"/>
    </row>
    <row r="76" spans="1:12" s="267" customFormat="1">
      <c r="A76" s="281"/>
      <c r="B76" s="283"/>
      <c r="C76" s="275"/>
      <c r="D76" s="275"/>
      <c r="E76" s="282"/>
      <c r="F76" s="282"/>
      <c r="G76" s="282"/>
      <c r="H76" s="282"/>
      <c r="I76" s="282"/>
      <c r="J76" s="282"/>
      <c r="K76" s="266"/>
      <c r="L76" s="610"/>
    </row>
    <row r="77" spans="1:12" s="267" customFormat="1">
      <c r="A77" s="281"/>
      <c r="B77" s="283"/>
      <c r="C77" s="275"/>
      <c r="D77" s="275"/>
      <c r="E77" s="282"/>
      <c r="F77" s="282"/>
      <c r="G77" s="282"/>
      <c r="H77" s="282"/>
      <c r="I77" s="282"/>
      <c r="J77" s="282"/>
      <c r="K77" s="266"/>
      <c r="L77" s="610"/>
    </row>
    <row r="78" spans="1:12">
      <c r="C78" s="275"/>
      <c r="D78" s="275"/>
      <c r="E78" s="287"/>
      <c r="F78" s="287"/>
      <c r="G78" s="287"/>
      <c r="H78" s="287"/>
      <c r="I78" s="287"/>
      <c r="J78" s="287"/>
    </row>
    <row r="79" spans="1:12" s="288" customFormat="1">
      <c r="A79" s="289"/>
      <c r="B79" s="284"/>
      <c r="C79" s="279"/>
      <c r="D79" s="279"/>
      <c r="E79" s="280"/>
      <c r="F79" s="280"/>
      <c r="G79" s="280"/>
      <c r="H79" s="280"/>
      <c r="I79" s="280"/>
      <c r="J79" s="280"/>
      <c r="K79" s="290"/>
      <c r="L79" s="613"/>
    </row>
    <row r="80" spans="1:12" ht="52.5" customHeight="1">
      <c r="A80" s="291"/>
      <c r="B80" s="292"/>
      <c r="C80" s="290"/>
      <c r="D80" s="266"/>
      <c r="E80" s="266"/>
      <c r="F80" s="293"/>
      <c r="G80" s="294"/>
      <c r="H80" s="295"/>
      <c r="I80" s="294"/>
      <c r="J80" s="294"/>
    </row>
    <row r="81" spans="1:13">
      <c r="A81" s="296"/>
      <c r="B81" s="297"/>
      <c r="C81" s="293"/>
      <c r="D81" s="293"/>
      <c r="E81" s="83"/>
      <c r="F81" s="83"/>
      <c r="G81" s="83"/>
      <c r="H81" s="83"/>
      <c r="I81" s="83"/>
      <c r="J81" s="83"/>
    </row>
    <row r="82" spans="1:13">
      <c r="A82" s="296"/>
      <c r="B82" s="298"/>
      <c r="C82" s="293"/>
      <c r="D82" s="293"/>
      <c r="E82" s="83"/>
      <c r="F82" s="83"/>
      <c r="G82" s="83"/>
      <c r="H82" s="83"/>
      <c r="I82" s="83"/>
      <c r="J82" s="83"/>
    </row>
    <row r="83" spans="1:13">
      <c r="B83" s="298"/>
      <c r="C83" s="290"/>
      <c r="D83" s="290"/>
      <c r="E83" s="299"/>
      <c r="F83" s="299"/>
      <c r="G83" s="299"/>
      <c r="H83" s="299"/>
      <c r="I83" s="299"/>
      <c r="J83" s="299"/>
    </row>
    <row r="84" spans="1:13">
      <c r="B84" s="300"/>
      <c r="C84" s="290"/>
      <c r="D84" s="290"/>
      <c r="E84" s="299"/>
      <c r="F84" s="299"/>
      <c r="G84" s="299"/>
      <c r="H84" s="299"/>
      <c r="I84" s="299"/>
      <c r="J84" s="299"/>
    </row>
    <row r="85" spans="1:13">
      <c r="B85" s="300"/>
      <c r="C85" s="290"/>
      <c r="D85" s="290"/>
      <c r="E85" s="299"/>
      <c r="F85" s="299"/>
      <c r="G85" s="299"/>
      <c r="H85" s="299"/>
      <c r="I85" s="299"/>
      <c r="J85" s="299"/>
    </row>
    <row r="86" spans="1:13">
      <c r="B86" s="300"/>
      <c r="C86" s="290"/>
      <c r="D86" s="290"/>
      <c r="E86" s="299"/>
      <c r="F86" s="299"/>
      <c r="G86" s="299"/>
      <c r="H86" s="299"/>
      <c r="I86" s="299"/>
      <c r="J86" s="299"/>
    </row>
    <row r="87" spans="1:13">
      <c r="B87" s="300"/>
      <c r="C87" s="290"/>
      <c r="D87" s="290"/>
      <c r="E87" s="299"/>
      <c r="F87" s="299"/>
      <c r="G87" s="299"/>
      <c r="H87" s="299"/>
      <c r="I87" s="299"/>
      <c r="J87" s="299"/>
    </row>
    <row r="88" spans="1:13">
      <c r="B88" s="300"/>
      <c r="C88" s="290"/>
      <c r="D88" s="290"/>
      <c r="E88" s="299"/>
      <c r="F88" s="299"/>
      <c r="G88" s="299"/>
      <c r="H88" s="299"/>
      <c r="I88" s="299"/>
      <c r="J88" s="299"/>
    </row>
    <row r="89" spans="1:13">
      <c r="B89" s="300"/>
      <c r="C89" s="290"/>
      <c r="D89" s="290"/>
      <c r="E89" s="299"/>
      <c r="F89" s="299"/>
      <c r="G89" s="299"/>
      <c r="H89" s="299"/>
      <c r="I89" s="299"/>
      <c r="J89" s="299"/>
    </row>
    <row r="90" spans="1:13" s="301" customFormat="1">
      <c r="A90" s="286"/>
      <c r="B90" s="300"/>
      <c r="C90" s="290"/>
      <c r="D90" s="290"/>
      <c r="E90" s="299"/>
      <c r="F90" s="299"/>
      <c r="G90" s="299"/>
      <c r="H90" s="299"/>
      <c r="I90" s="299"/>
      <c r="J90" s="299"/>
      <c r="K90" s="266"/>
      <c r="L90" s="612"/>
      <c r="M90" s="285"/>
    </row>
    <row r="91" spans="1:13" s="301" customFormat="1">
      <c r="A91" s="286"/>
      <c r="B91" s="300"/>
      <c r="C91" s="275"/>
      <c r="D91" s="275"/>
      <c r="E91" s="287"/>
      <c r="F91" s="287"/>
      <c r="G91" s="287"/>
      <c r="H91" s="287"/>
      <c r="I91" s="287"/>
      <c r="J91" s="287"/>
      <c r="K91" s="266"/>
      <c r="L91" s="612"/>
      <c r="M91" s="285"/>
    </row>
    <row r="92" spans="1:13" s="301" customFormat="1">
      <c r="A92" s="286"/>
      <c r="B92" s="284"/>
      <c r="C92" s="275"/>
      <c r="D92" s="275"/>
      <c r="E92" s="287"/>
      <c r="F92" s="287"/>
      <c r="G92" s="287"/>
      <c r="H92" s="287"/>
      <c r="I92" s="287"/>
      <c r="J92" s="287"/>
      <c r="K92" s="266"/>
      <c r="L92" s="612"/>
      <c r="M92" s="285"/>
    </row>
    <row r="93" spans="1:13" s="301" customFormat="1">
      <c r="A93" s="286"/>
      <c r="B93" s="284"/>
      <c r="C93" s="275"/>
      <c r="D93" s="275"/>
      <c r="E93" s="287"/>
      <c r="F93" s="287"/>
      <c r="G93" s="287"/>
      <c r="H93" s="287"/>
      <c r="I93" s="287"/>
      <c r="J93" s="287"/>
      <c r="K93" s="266"/>
      <c r="L93" s="612"/>
      <c r="M93" s="285"/>
    </row>
    <row r="94" spans="1:13" s="301" customFormat="1">
      <c r="A94" s="286"/>
      <c r="B94" s="284"/>
      <c r="C94" s="275"/>
      <c r="D94" s="275"/>
      <c r="E94" s="287"/>
      <c r="F94" s="287"/>
      <c r="G94" s="287"/>
      <c r="H94" s="287"/>
      <c r="I94" s="287"/>
      <c r="J94" s="287"/>
      <c r="K94" s="266"/>
      <c r="L94" s="612"/>
      <c r="M94" s="285"/>
    </row>
    <row r="95" spans="1:13" s="301" customFormat="1">
      <c r="A95" s="286"/>
      <c r="B95" s="284"/>
      <c r="C95" s="275"/>
      <c r="D95" s="275"/>
      <c r="E95" s="287"/>
      <c r="F95" s="287"/>
      <c r="G95" s="287"/>
      <c r="H95" s="287"/>
      <c r="I95" s="287"/>
      <c r="J95" s="287"/>
      <c r="K95" s="266"/>
      <c r="L95" s="612"/>
      <c r="M95" s="285"/>
    </row>
    <row r="96" spans="1:13" s="301" customFormat="1">
      <c r="A96" s="286"/>
      <c r="B96" s="284"/>
      <c r="C96" s="275"/>
      <c r="D96" s="275"/>
      <c r="E96" s="287"/>
      <c r="F96" s="287"/>
      <c r="G96" s="287"/>
      <c r="H96" s="287"/>
      <c r="I96" s="287"/>
      <c r="J96" s="287"/>
      <c r="K96" s="266"/>
      <c r="L96" s="612"/>
      <c r="M96" s="285"/>
    </row>
    <row r="97" spans="1:13" s="301" customFormat="1">
      <c r="A97" s="286"/>
      <c r="B97" s="284"/>
      <c r="C97" s="275"/>
      <c r="D97" s="275"/>
      <c r="E97" s="287"/>
      <c r="F97" s="287"/>
      <c r="G97" s="287"/>
      <c r="H97" s="287"/>
      <c r="I97" s="287"/>
      <c r="J97" s="287"/>
      <c r="K97" s="266"/>
      <c r="L97" s="612"/>
      <c r="M97" s="285"/>
    </row>
    <row r="98" spans="1:13" s="301" customFormat="1">
      <c r="A98" s="286"/>
      <c r="B98" s="284"/>
      <c r="C98" s="275"/>
      <c r="D98" s="275"/>
      <c r="E98" s="287"/>
      <c r="F98" s="287"/>
      <c r="G98" s="287"/>
      <c r="H98" s="287"/>
      <c r="I98" s="287"/>
      <c r="J98" s="287"/>
      <c r="K98" s="266"/>
      <c r="L98" s="612"/>
      <c r="M98" s="285"/>
    </row>
    <row r="99" spans="1:13" s="301" customFormat="1">
      <c r="A99" s="286"/>
      <c r="B99" s="284"/>
      <c r="C99" s="275"/>
      <c r="D99" s="275"/>
      <c r="E99" s="287"/>
      <c r="F99" s="287"/>
      <c r="G99" s="287"/>
      <c r="H99" s="287"/>
      <c r="I99" s="287"/>
      <c r="J99" s="287"/>
      <c r="K99" s="266"/>
      <c r="L99" s="612"/>
      <c r="M99" s="285"/>
    </row>
    <row r="100" spans="1:13" s="301" customFormat="1">
      <c r="A100" s="286"/>
      <c r="B100" s="284"/>
      <c r="C100" s="275"/>
      <c r="D100" s="275"/>
      <c r="E100" s="287"/>
      <c r="F100" s="287"/>
      <c r="G100" s="287"/>
      <c r="H100" s="287"/>
      <c r="I100" s="287"/>
      <c r="J100" s="287"/>
      <c r="K100" s="266"/>
      <c r="L100" s="612"/>
      <c r="M100" s="285"/>
    </row>
    <row r="101" spans="1:13" s="301" customFormat="1">
      <c r="A101" s="286"/>
      <c r="B101" s="284"/>
      <c r="C101" s="275"/>
      <c r="D101" s="275"/>
      <c r="E101" s="287"/>
      <c r="F101" s="287"/>
      <c r="G101" s="287"/>
      <c r="H101" s="287"/>
      <c r="I101" s="287"/>
      <c r="J101" s="287"/>
      <c r="K101" s="266"/>
      <c r="L101" s="612"/>
      <c r="M101" s="285"/>
    </row>
    <row r="102" spans="1:13" s="301" customFormat="1">
      <c r="A102" s="286"/>
      <c r="B102" s="284"/>
      <c r="C102" s="275"/>
      <c r="D102" s="275"/>
      <c r="E102" s="287"/>
      <c r="F102" s="287"/>
      <c r="G102" s="287"/>
      <c r="H102" s="287"/>
      <c r="I102" s="287"/>
      <c r="J102" s="287"/>
      <c r="K102" s="266"/>
      <c r="L102" s="612"/>
      <c r="M102" s="285"/>
    </row>
    <row r="103" spans="1:13" s="301" customFormat="1">
      <c r="A103" s="286"/>
      <c r="B103" s="284"/>
      <c r="C103" s="275"/>
      <c r="D103" s="275"/>
      <c r="E103" s="287"/>
      <c r="F103" s="287"/>
      <c r="G103" s="287"/>
      <c r="H103" s="287"/>
      <c r="I103" s="287"/>
      <c r="J103" s="287"/>
      <c r="K103" s="266"/>
      <c r="L103" s="612"/>
      <c r="M103" s="285"/>
    </row>
    <row r="104" spans="1:13" s="301" customFormat="1">
      <c r="A104" s="286"/>
      <c r="B104" s="284"/>
      <c r="C104" s="275"/>
      <c r="D104" s="275"/>
      <c r="E104" s="287"/>
      <c r="F104" s="287"/>
      <c r="G104" s="287"/>
      <c r="H104" s="287"/>
      <c r="I104" s="287"/>
      <c r="J104" s="287"/>
      <c r="K104" s="266"/>
      <c r="L104" s="612"/>
      <c r="M104" s="285"/>
    </row>
    <row r="105" spans="1:13" s="301" customFormat="1">
      <c r="A105" s="286"/>
      <c r="B105" s="284"/>
      <c r="C105" s="275"/>
      <c r="D105" s="275"/>
      <c r="E105" s="287"/>
      <c r="F105" s="287"/>
      <c r="G105" s="287"/>
      <c r="H105" s="287"/>
      <c r="I105" s="287"/>
      <c r="J105" s="287"/>
      <c r="K105" s="266"/>
      <c r="L105" s="612"/>
      <c r="M105" s="285"/>
    </row>
    <row r="106" spans="1:13" s="302" customFormat="1">
      <c r="A106" s="286"/>
      <c r="B106" s="284"/>
      <c r="C106" s="275"/>
      <c r="D106" s="275"/>
      <c r="E106" s="287"/>
      <c r="F106" s="287"/>
      <c r="G106" s="287"/>
      <c r="H106" s="287"/>
      <c r="I106" s="287"/>
      <c r="J106" s="287"/>
      <c r="K106" s="266"/>
      <c r="L106" s="612"/>
      <c r="M106" s="285"/>
    </row>
    <row r="107" spans="1:13" s="302" customFormat="1">
      <c r="A107" s="286"/>
      <c r="B107" s="284"/>
      <c r="C107" s="275"/>
      <c r="D107" s="275"/>
      <c r="E107" s="287"/>
      <c r="F107" s="287"/>
      <c r="G107" s="287"/>
      <c r="H107" s="287"/>
      <c r="I107" s="287"/>
      <c r="J107" s="287"/>
      <c r="K107" s="266"/>
      <c r="L107" s="612"/>
      <c r="M107" s="285"/>
    </row>
    <row r="108" spans="1:13" s="302" customFormat="1">
      <c r="A108" s="286"/>
      <c r="B108" s="284"/>
      <c r="C108" s="275"/>
      <c r="D108" s="275"/>
      <c r="E108" s="287"/>
      <c r="F108" s="287"/>
      <c r="G108" s="287"/>
      <c r="H108" s="287"/>
      <c r="I108" s="287"/>
      <c r="J108" s="287"/>
      <c r="K108" s="266"/>
      <c r="L108" s="612"/>
      <c r="M108" s="285"/>
    </row>
    <row r="109" spans="1:13" s="302" customFormat="1">
      <c r="A109" s="286"/>
      <c r="B109" s="284"/>
      <c r="C109" s="275"/>
      <c r="D109" s="275"/>
      <c r="E109" s="287"/>
      <c r="F109" s="287"/>
      <c r="G109" s="287"/>
      <c r="H109" s="287"/>
      <c r="I109" s="287"/>
      <c r="J109" s="287"/>
      <c r="K109" s="266"/>
      <c r="L109" s="612"/>
      <c r="M109" s="285"/>
    </row>
    <row r="110" spans="1:13" s="302" customFormat="1">
      <c r="A110" s="286"/>
      <c r="B110" s="284"/>
      <c r="C110" s="275"/>
      <c r="D110" s="275"/>
      <c r="E110" s="287"/>
      <c r="F110" s="287"/>
      <c r="G110" s="287"/>
      <c r="H110" s="287"/>
      <c r="I110" s="287"/>
      <c r="J110" s="287"/>
      <c r="K110" s="266"/>
      <c r="L110" s="612"/>
      <c r="M110" s="285"/>
    </row>
    <row r="111" spans="1:13" s="302" customFormat="1">
      <c r="A111" s="286"/>
      <c r="B111" s="284"/>
      <c r="C111" s="275"/>
      <c r="D111" s="275"/>
      <c r="E111" s="287"/>
      <c r="F111" s="287"/>
      <c r="G111" s="287"/>
      <c r="H111" s="287"/>
      <c r="I111" s="287"/>
      <c r="J111" s="287"/>
      <c r="K111" s="266"/>
      <c r="L111" s="612"/>
      <c r="M111" s="285"/>
    </row>
    <row r="112" spans="1:13" s="302" customFormat="1">
      <c r="A112" s="286"/>
      <c r="B112" s="284"/>
      <c r="C112" s="275"/>
      <c r="D112" s="275"/>
      <c r="E112" s="287"/>
      <c r="F112" s="287"/>
      <c r="G112" s="287"/>
      <c r="H112" s="287"/>
      <c r="I112" s="287"/>
      <c r="J112" s="287"/>
      <c r="K112" s="266"/>
      <c r="L112" s="612"/>
      <c r="M112" s="285"/>
    </row>
    <row r="113" spans="1:13" s="302" customFormat="1">
      <c r="A113" s="286"/>
      <c r="B113" s="284"/>
      <c r="C113" s="275"/>
      <c r="D113" s="275"/>
      <c r="E113" s="287"/>
      <c r="F113" s="287"/>
      <c r="G113" s="287"/>
      <c r="H113" s="287"/>
      <c r="I113" s="287"/>
      <c r="J113" s="287"/>
      <c r="K113" s="266"/>
      <c r="L113" s="612"/>
      <c r="M113" s="285"/>
    </row>
    <row r="114" spans="1:13" s="302" customFormat="1">
      <c r="A114" s="286"/>
      <c r="B114" s="284"/>
      <c r="C114" s="275"/>
      <c r="D114" s="275"/>
      <c r="E114" s="287"/>
      <c r="F114" s="287"/>
      <c r="G114" s="287"/>
      <c r="H114" s="287"/>
      <c r="I114" s="287"/>
      <c r="J114" s="287"/>
      <c r="K114" s="266"/>
      <c r="L114" s="612"/>
      <c r="M114" s="285"/>
    </row>
    <row r="115" spans="1:13" s="302" customFormat="1">
      <c r="A115" s="286"/>
      <c r="B115" s="284"/>
      <c r="C115" s="275"/>
      <c r="D115" s="275"/>
      <c r="E115" s="287"/>
      <c r="F115" s="287"/>
      <c r="G115" s="287"/>
      <c r="H115" s="287"/>
      <c r="I115" s="287"/>
      <c r="J115" s="287"/>
      <c r="K115" s="266"/>
      <c r="L115" s="612"/>
      <c r="M115" s="285"/>
    </row>
    <row r="116" spans="1:13" s="302" customFormat="1">
      <c r="A116" s="286"/>
      <c r="B116" s="284"/>
      <c r="C116" s="275"/>
      <c r="D116" s="275"/>
      <c r="E116" s="287"/>
      <c r="F116" s="287"/>
      <c r="G116" s="287"/>
      <c r="H116" s="287"/>
      <c r="I116" s="287"/>
      <c r="J116" s="287"/>
      <c r="K116" s="266"/>
      <c r="L116" s="612"/>
      <c r="M116" s="285"/>
    </row>
    <row r="117" spans="1:13" s="302" customFormat="1">
      <c r="A117" s="286"/>
      <c r="B117" s="284"/>
      <c r="C117" s="275"/>
      <c r="D117" s="275"/>
      <c r="E117" s="287"/>
      <c r="F117" s="287"/>
      <c r="G117" s="287"/>
      <c r="H117" s="287"/>
      <c r="I117" s="287"/>
      <c r="J117" s="287"/>
      <c r="K117" s="266"/>
      <c r="L117" s="612"/>
      <c r="M117" s="285"/>
    </row>
    <row r="118" spans="1:13" s="302" customFormat="1">
      <c r="A118" s="286"/>
      <c r="B118" s="284"/>
      <c r="C118" s="275"/>
      <c r="D118" s="275"/>
      <c r="E118" s="287"/>
      <c r="F118" s="287"/>
      <c r="G118" s="287"/>
      <c r="H118" s="287"/>
      <c r="I118" s="287"/>
      <c r="J118" s="287"/>
      <c r="K118" s="266"/>
      <c r="L118" s="612"/>
      <c r="M118" s="285"/>
    </row>
    <row r="119" spans="1:13" s="302" customFormat="1">
      <c r="A119" s="286"/>
      <c r="B119" s="284"/>
      <c r="C119" s="275"/>
      <c r="D119" s="275"/>
      <c r="E119" s="287"/>
      <c r="F119" s="287"/>
      <c r="G119" s="287"/>
      <c r="H119" s="287"/>
      <c r="I119" s="287"/>
      <c r="J119" s="287"/>
      <c r="K119" s="266"/>
      <c r="L119" s="612"/>
      <c r="M119" s="285"/>
    </row>
    <row r="120" spans="1:13" s="302" customFormat="1">
      <c r="A120" s="286"/>
      <c r="B120" s="284"/>
      <c r="C120" s="275"/>
      <c r="D120" s="275"/>
      <c r="E120" s="287"/>
      <c r="F120" s="287"/>
      <c r="G120" s="287"/>
      <c r="H120" s="287"/>
      <c r="I120" s="287"/>
      <c r="J120" s="287"/>
      <c r="K120" s="266"/>
      <c r="L120" s="612"/>
      <c r="M120" s="285"/>
    </row>
    <row r="121" spans="1:13" s="302" customFormat="1">
      <c r="A121" s="286"/>
      <c r="B121" s="284"/>
      <c r="C121" s="275"/>
      <c r="D121" s="275"/>
      <c r="E121" s="287"/>
      <c r="F121" s="287"/>
      <c r="G121" s="287"/>
      <c r="H121" s="287"/>
      <c r="I121" s="287"/>
      <c r="J121" s="287"/>
      <c r="K121" s="266"/>
      <c r="L121" s="612"/>
      <c r="M121" s="285"/>
    </row>
    <row r="122" spans="1:13">
      <c r="C122" s="275"/>
      <c r="D122" s="275"/>
      <c r="E122" s="287"/>
      <c r="F122" s="287"/>
      <c r="G122" s="287"/>
      <c r="H122" s="287"/>
      <c r="I122" s="287"/>
      <c r="J122" s="287"/>
    </row>
    <row r="123" spans="1:13">
      <c r="C123" s="275"/>
      <c r="D123" s="275"/>
      <c r="E123" s="287"/>
      <c r="F123" s="287"/>
      <c r="G123" s="287"/>
      <c r="H123" s="287"/>
      <c r="I123" s="287"/>
      <c r="J123" s="287"/>
    </row>
    <row r="124" spans="1:13">
      <c r="C124" s="275"/>
      <c r="D124" s="275"/>
      <c r="E124" s="287"/>
      <c r="F124" s="287"/>
      <c r="G124" s="287"/>
      <c r="H124" s="287"/>
      <c r="I124" s="287"/>
      <c r="J124" s="287"/>
    </row>
    <row r="125" spans="1:13">
      <c r="C125" s="275"/>
      <c r="D125" s="275"/>
      <c r="E125" s="287"/>
      <c r="F125" s="287"/>
      <c r="G125" s="287"/>
      <c r="H125" s="287"/>
      <c r="I125" s="287"/>
      <c r="J125" s="287"/>
    </row>
    <row r="126" spans="1:13">
      <c r="C126" s="275"/>
      <c r="D126" s="275"/>
      <c r="E126" s="287"/>
      <c r="F126" s="287"/>
      <c r="G126" s="287"/>
      <c r="H126" s="287"/>
      <c r="I126" s="287"/>
      <c r="J126" s="287"/>
    </row>
    <row r="127" spans="1:13">
      <c r="C127" s="275"/>
      <c r="D127" s="275"/>
      <c r="E127" s="287"/>
      <c r="F127" s="287"/>
      <c r="G127" s="287"/>
      <c r="H127" s="287"/>
      <c r="I127" s="287"/>
      <c r="J127" s="287"/>
    </row>
    <row r="128" spans="1:13">
      <c r="C128" s="275"/>
      <c r="D128" s="275"/>
      <c r="E128" s="287"/>
      <c r="F128" s="287"/>
      <c r="G128" s="287"/>
      <c r="H128" s="287"/>
      <c r="I128" s="287"/>
      <c r="J128" s="287"/>
    </row>
    <row r="129" spans="3:10">
      <c r="C129" s="275"/>
      <c r="D129" s="275"/>
      <c r="E129" s="287"/>
      <c r="F129" s="287"/>
      <c r="G129" s="287"/>
      <c r="H129" s="287"/>
      <c r="I129" s="287"/>
      <c r="J129" s="287"/>
    </row>
    <row r="130" spans="3:10">
      <c r="C130" s="275"/>
      <c r="D130" s="275"/>
      <c r="E130" s="287"/>
      <c r="F130" s="287"/>
      <c r="G130" s="287"/>
      <c r="H130" s="287"/>
      <c r="I130" s="287"/>
      <c r="J130" s="287"/>
    </row>
    <row r="131" spans="3:10">
      <c r="C131" s="275"/>
      <c r="D131" s="275"/>
      <c r="E131" s="287"/>
      <c r="F131" s="287"/>
      <c r="G131" s="287"/>
      <c r="H131" s="287"/>
      <c r="I131" s="287"/>
      <c r="J131" s="287"/>
    </row>
    <row r="132" spans="3:10">
      <c r="C132" s="275"/>
      <c r="D132" s="275"/>
      <c r="E132" s="287"/>
      <c r="F132" s="287"/>
      <c r="G132" s="287"/>
      <c r="H132" s="287"/>
      <c r="I132" s="287"/>
      <c r="J132" s="287"/>
    </row>
    <row r="133" spans="3:10">
      <c r="C133" s="275"/>
      <c r="D133" s="275"/>
      <c r="E133" s="287"/>
      <c r="F133" s="287"/>
      <c r="G133" s="287"/>
      <c r="H133" s="287"/>
      <c r="I133" s="287"/>
      <c r="J133" s="287"/>
    </row>
    <row r="134" spans="3:10">
      <c r="C134" s="275"/>
      <c r="D134" s="275"/>
      <c r="E134" s="287"/>
      <c r="F134" s="287"/>
      <c r="G134" s="287"/>
      <c r="H134" s="287"/>
      <c r="I134" s="287"/>
      <c r="J134" s="287"/>
    </row>
    <row r="135" spans="3:10">
      <c r="C135" s="275"/>
      <c r="D135" s="275"/>
      <c r="E135" s="287"/>
      <c r="F135" s="287"/>
      <c r="G135" s="287"/>
      <c r="H135" s="287"/>
      <c r="I135" s="287"/>
      <c r="J135" s="287"/>
    </row>
    <row r="136" spans="3:10">
      <c r="C136" s="275"/>
      <c r="D136" s="275"/>
      <c r="E136" s="287"/>
      <c r="F136" s="287"/>
      <c r="G136" s="287"/>
      <c r="H136" s="287"/>
      <c r="I136" s="287"/>
      <c r="J136" s="287"/>
    </row>
    <row r="137" spans="3:10">
      <c r="C137" s="275"/>
      <c r="D137" s="275"/>
      <c r="E137" s="287"/>
      <c r="F137" s="287"/>
      <c r="G137" s="287"/>
      <c r="H137" s="287"/>
      <c r="I137" s="287"/>
      <c r="J137" s="287"/>
    </row>
    <row r="138" spans="3:10">
      <c r="C138" s="275"/>
      <c r="D138" s="275"/>
      <c r="E138" s="287"/>
      <c r="F138" s="287"/>
      <c r="G138" s="287"/>
      <c r="H138" s="287"/>
      <c r="I138" s="287"/>
      <c r="J138" s="287"/>
    </row>
    <row r="139" spans="3:10">
      <c r="C139" s="275"/>
      <c r="D139" s="275"/>
      <c r="E139" s="287"/>
      <c r="F139" s="287"/>
      <c r="G139" s="287"/>
      <c r="H139" s="287"/>
      <c r="I139" s="287"/>
      <c r="J139" s="287"/>
    </row>
    <row r="140" spans="3:10">
      <c r="C140" s="275"/>
      <c r="D140" s="275"/>
      <c r="E140" s="287"/>
      <c r="F140" s="287"/>
      <c r="G140" s="287"/>
      <c r="H140" s="287"/>
      <c r="I140" s="287"/>
      <c r="J140" s="287"/>
    </row>
    <row r="141" spans="3:10">
      <c r="C141" s="275"/>
      <c r="D141" s="275"/>
      <c r="E141" s="287"/>
      <c r="F141" s="287"/>
      <c r="G141" s="287"/>
      <c r="H141" s="287"/>
      <c r="I141" s="287"/>
      <c r="J141" s="287"/>
    </row>
    <row r="142" spans="3:10">
      <c r="C142" s="275"/>
      <c r="D142" s="275"/>
      <c r="E142" s="287"/>
      <c r="F142" s="287"/>
      <c r="G142" s="287"/>
      <c r="H142" s="287"/>
      <c r="I142" s="287"/>
      <c r="J142" s="287"/>
    </row>
    <row r="143" spans="3:10">
      <c r="C143" s="275"/>
      <c r="D143" s="275"/>
      <c r="E143" s="287"/>
      <c r="F143" s="287"/>
      <c r="G143" s="287"/>
      <c r="H143" s="287"/>
      <c r="I143" s="287"/>
      <c r="J143" s="287"/>
    </row>
    <row r="144" spans="3:10">
      <c r="C144" s="275"/>
      <c r="D144" s="275"/>
      <c r="E144" s="287"/>
      <c r="F144" s="287"/>
      <c r="G144" s="287"/>
      <c r="H144" s="287"/>
      <c r="I144" s="287"/>
      <c r="J144" s="287"/>
    </row>
    <row r="145" spans="3:10">
      <c r="C145" s="275"/>
      <c r="D145" s="275"/>
      <c r="E145" s="287"/>
      <c r="F145" s="287"/>
      <c r="G145" s="287"/>
      <c r="H145" s="287"/>
      <c r="I145" s="287"/>
      <c r="J145" s="287"/>
    </row>
    <row r="146" spans="3:10">
      <c r="C146" s="275"/>
      <c r="D146" s="275"/>
      <c r="E146" s="287"/>
      <c r="F146" s="287"/>
      <c r="G146" s="287"/>
      <c r="H146" s="287"/>
      <c r="I146" s="287"/>
      <c r="J146" s="287"/>
    </row>
    <row r="147" spans="3:10">
      <c r="C147" s="275"/>
      <c r="D147" s="275"/>
      <c r="E147" s="287"/>
      <c r="F147" s="287"/>
      <c r="G147" s="287"/>
      <c r="H147" s="287"/>
      <c r="I147" s="287"/>
      <c r="J147" s="287"/>
    </row>
    <row r="148" spans="3:10">
      <c r="C148" s="275"/>
      <c r="D148" s="275"/>
      <c r="E148" s="287"/>
      <c r="F148" s="287"/>
      <c r="G148" s="287"/>
      <c r="H148" s="287"/>
      <c r="I148" s="287"/>
      <c r="J148" s="287"/>
    </row>
    <row r="149" spans="3:10">
      <c r="C149" s="275"/>
      <c r="D149" s="275"/>
      <c r="E149" s="287"/>
      <c r="F149" s="287"/>
      <c r="G149" s="287"/>
      <c r="H149" s="287"/>
      <c r="I149" s="287"/>
      <c r="J149" s="287"/>
    </row>
    <row r="150" spans="3:10">
      <c r="C150" s="275"/>
      <c r="D150" s="275"/>
      <c r="E150" s="287"/>
      <c r="F150" s="287"/>
      <c r="G150" s="287"/>
      <c r="H150" s="287"/>
      <c r="I150" s="287"/>
      <c r="J150" s="287"/>
    </row>
    <row r="151" spans="3:10">
      <c r="C151" s="275"/>
      <c r="D151" s="275"/>
      <c r="E151" s="287"/>
      <c r="F151" s="287"/>
      <c r="G151" s="287"/>
      <c r="H151" s="287"/>
      <c r="I151" s="287"/>
      <c r="J151" s="287"/>
    </row>
    <row r="152" spans="3:10">
      <c r="C152" s="275"/>
      <c r="D152" s="275"/>
      <c r="E152" s="287"/>
      <c r="F152" s="287"/>
      <c r="G152" s="287"/>
      <c r="H152" s="287"/>
      <c r="I152" s="287"/>
      <c r="J152" s="287"/>
    </row>
    <row r="153" spans="3:10">
      <c r="C153" s="275"/>
      <c r="D153" s="275"/>
      <c r="E153" s="287"/>
      <c r="F153" s="287"/>
      <c r="G153" s="287"/>
      <c r="H153" s="287"/>
      <c r="I153" s="287"/>
      <c r="J153" s="287"/>
    </row>
    <row r="154" spans="3:10">
      <c r="C154" s="275"/>
      <c r="D154" s="275"/>
      <c r="E154" s="287"/>
      <c r="F154" s="287"/>
      <c r="G154" s="287"/>
      <c r="H154" s="287"/>
      <c r="I154" s="287"/>
      <c r="J154" s="287"/>
    </row>
    <row r="155" spans="3:10">
      <c r="C155" s="275"/>
      <c r="D155" s="275"/>
      <c r="E155" s="287"/>
      <c r="F155" s="287"/>
      <c r="G155" s="287"/>
      <c r="H155" s="287"/>
      <c r="I155" s="287"/>
      <c r="J155" s="287"/>
    </row>
    <row r="156" spans="3:10">
      <c r="C156" s="275"/>
      <c r="D156" s="275"/>
      <c r="E156" s="287"/>
      <c r="F156" s="287"/>
      <c r="G156" s="287"/>
      <c r="H156" s="287"/>
      <c r="I156" s="287"/>
      <c r="J156" s="287"/>
    </row>
    <row r="157" spans="3:10">
      <c r="C157" s="275"/>
      <c r="D157" s="275"/>
      <c r="E157" s="287"/>
      <c r="F157" s="287"/>
      <c r="G157" s="287"/>
      <c r="H157" s="287"/>
      <c r="I157" s="287"/>
      <c r="J157" s="287"/>
    </row>
    <row r="158" spans="3:10">
      <c r="C158" s="275"/>
      <c r="D158" s="275"/>
      <c r="E158" s="287"/>
      <c r="F158" s="287"/>
      <c r="G158" s="287"/>
      <c r="H158" s="287"/>
      <c r="I158" s="287"/>
      <c r="J158" s="287"/>
    </row>
    <row r="159" spans="3:10">
      <c r="C159" s="275"/>
      <c r="D159" s="275"/>
      <c r="E159" s="287"/>
      <c r="F159" s="287"/>
      <c r="G159" s="287"/>
      <c r="H159" s="287"/>
      <c r="I159" s="287"/>
      <c r="J159" s="287"/>
    </row>
    <row r="160" spans="3:10">
      <c r="C160" s="275"/>
      <c r="D160" s="275"/>
      <c r="E160" s="287"/>
      <c r="F160" s="287"/>
      <c r="G160" s="287"/>
      <c r="H160" s="287"/>
      <c r="I160" s="287"/>
      <c r="J160" s="287"/>
    </row>
    <row r="161" spans="3:10">
      <c r="C161" s="275"/>
      <c r="D161" s="275"/>
      <c r="E161" s="287"/>
      <c r="F161" s="287"/>
      <c r="G161" s="287"/>
      <c r="H161" s="287"/>
      <c r="I161" s="287"/>
      <c r="J161" s="287"/>
    </row>
    <row r="162" spans="3:10">
      <c r="C162" s="275"/>
      <c r="D162" s="275"/>
      <c r="E162" s="287"/>
      <c r="F162" s="287"/>
      <c r="G162" s="287"/>
      <c r="H162" s="287"/>
      <c r="I162" s="287"/>
      <c r="J162" s="287"/>
    </row>
    <row r="163" spans="3:10">
      <c r="C163" s="275"/>
      <c r="D163" s="275"/>
      <c r="E163" s="287"/>
      <c r="F163" s="287"/>
      <c r="G163" s="287"/>
      <c r="H163" s="287"/>
      <c r="I163" s="287"/>
      <c r="J163" s="287"/>
    </row>
    <row r="164" spans="3:10">
      <c r="C164" s="275"/>
      <c r="D164" s="275"/>
      <c r="E164" s="287"/>
      <c r="F164" s="287"/>
      <c r="G164" s="287"/>
      <c r="H164" s="287"/>
      <c r="I164" s="287"/>
      <c r="J164" s="287"/>
    </row>
    <row r="165" spans="3:10">
      <c r="C165" s="275"/>
      <c r="D165" s="275"/>
      <c r="E165" s="287"/>
      <c r="F165" s="287"/>
      <c r="G165" s="287"/>
      <c r="H165" s="287"/>
      <c r="I165" s="287"/>
      <c r="J165" s="287"/>
    </row>
    <row r="166" spans="3:10">
      <c r="C166" s="275"/>
      <c r="D166" s="275"/>
      <c r="E166" s="287"/>
      <c r="F166" s="287"/>
      <c r="G166" s="287"/>
      <c r="H166" s="287"/>
      <c r="I166" s="287"/>
      <c r="J166" s="287"/>
    </row>
    <row r="167" spans="3:10">
      <c r="C167" s="275"/>
      <c r="D167" s="275"/>
      <c r="E167" s="287"/>
      <c r="F167" s="287"/>
      <c r="G167" s="287"/>
      <c r="H167" s="287"/>
      <c r="I167" s="287"/>
      <c r="J167" s="287"/>
    </row>
    <row r="168" spans="3:10">
      <c r="C168" s="275"/>
      <c r="D168" s="275"/>
      <c r="E168" s="287"/>
      <c r="F168" s="287"/>
      <c r="G168" s="287"/>
      <c r="H168" s="287"/>
      <c r="I168" s="287"/>
      <c r="J168" s="287"/>
    </row>
    <row r="169" spans="3:10">
      <c r="C169" s="275"/>
      <c r="D169" s="275"/>
      <c r="E169" s="287"/>
      <c r="F169" s="287"/>
      <c r="G169" s="287"/>
      <c r="H169" s="287"/>
      <c r="I169" s="287"/>
      <c r="J169" s="287"/>
    </row>
    <row r="170" spans="3:10">
      <c r="C170" s="275"/>
      <c r="D170" s="275"/>
      <c r="E170" s="287"/>
      <c r="F170" s="287"/>
      <c r="G170" s="287"/>
      <c r="H170" s="287"/>
      <c r="I170" s="287"/>
      <c r="J170" s="287"/>
    </row>
    <row r="171" spans="3:10">
      <c r="C171" s="275"/>
      <c r="D171" s="275"/>
      <c r="E171" s="287"/>
      <c r="F171" s="287"/>
      <c r="G171" s="287"/>
      <c r="H171" s="287"/>
      <c r="I171" s="287"/>
      <c r="J171" s="287"/>
    </row>
    <row r="172" spans="3:10">
      <c r="C172" s="275"/>
      <c r="D172" s="275"/>
      <c r="E172" s="287"/>
      <c r="F172" s="287"/>
      <c r="G172" s="287"/>
      <c r="H172" s="287"/>
      <c r="I172" s="287"/>
      <c r="J172" s="287"/>
    </row>
    <row r="173" spans="3:10">
      <c r="C173" s="275"/>
      <c r="D173" s="275"/>
      <c r="E173" s="287"/>
      <c r="F173" s="287"/>
      <c r="G173" s="287"/>
      <c r="H173" s="287"/>
      <c r="I173" s="287"/>
      <c r="J173" s="287"/>
    </row>
    <row r="174" spans="3:10">
      <c r="C174" s="275"/>
      <c r="D174" s="275"/>
      <c r="E174" s="287"/>
      <c r="F174" s="287"/>
      <c r="G174" s="287"/>
      <c r="H174" s="287"/>
      <c r="I174" s="287"/>
      <c r="J174" s="287"/>
    </row>
    <row r="175" spans="3:10">
      <c r="C175" s="275"/>
      <c r="D175" s="275"/>
      <c r="E175" s="287"/>
      <c r="F175" s="287"/>
      <c r="G175" s="287"/>
      <c r="H175" s="287"/>
      <c r="I175" s="287"/>
      <c r="J175" s="287"/>
    </row>
    <row r="176" spans="3:10">
      <c r="C176" s="275"/>
      <c r="D176" s="275"/>
      <c r="E176" s="287"/>
      <c r="F176" s="287"/>
      <c r="G176" s="287"/>
      <c r="H176" s="287"/>
      <c r="I176" s="287"/>
      <c r="J176" s="287"/>
    </row>
    <row r="177" spans="3:10">
      <c r="C177" s="275"/>
      <c r="D177" s="275"/>
      <c r="E177" s="287"/>
      <c r="F177" s="287"/>
      <c r="G177" s="287"/>
      <c r="H177" s="287"/>
      <c r="I177" s="287"/>
      <c r="J177" s="287"/>
    </row>
    <row r="178" spans="3:10">
      <c r="C178" s="275"/>
      <c r="D178" s="275"/>
      <c r="E178" s="287"/>
      <c r="F178" s="287"/>
      <c r="G178" s="287"/>
      <c r="H178" s="287"/>
      <c r="I178" s="287"/>
      <c r="J178" s="287"/>
    </row>
    <row r="179" spans="3:10">
      <c r="C179" s="275"/>
      <c r="D179" s="275"/>
      <c r="E179" s="287"/>
      <c r="F179" s="287"/>
      <c r="G179" s="287"/>
      <c r="H179" s="287"/>
      <c r="I179" s="287"/>
      <c r="J179" s="287"/>
    </row>
    <row r="180" spans="3:10">
      <c r="C180" s="275"/>
      <c r="D180" s="275"/>
      <c r="E180" s="287"/>
      <c r="F180" s="287"/>
      <c r="G180" s="287"/>
      <c r="H180" s="287"/>
      <c r="I180" s="287"/>
      <c r="J180" s="287"/>
    </row>
    <row r="181" spans="3:10">
      <c r="C181" s="275"/>
      <c r="D181" s="275"/>
      <c r="E181" s="287"/>
      <c r="F181" s="287"/>
      <c r="G181" s="287"/>
      <c r="H181" s="287"/>
      <c r="I181" s="287"/>
      <c r="J181" s="287"/>
    </row>
    <row r="182" spans="3:10">
      <c r="C182" s="275"/>
      <c r="D182" s="275"/>
      <c r="E182" s="287"/>
      <c r="F182" s="287"/>
      <c r="G182" s="287"/>
      <c r="H182" s="287"/>
      <c r="I182" s="287"/>
      <c r="J182" s="287"/>
    </row>
    <row r="183" spans="3:10">
      <c r="C183" s="275"/>
      <c r="D183" s="275"/>
      <c r="E183" s="287"/>
      <c r="F183" s="287"/>
      <c r="G183" s="287"/>
      <c r="H183" s="287"/>
      <c r="I183" s="287"/>
      <c r="J183" s="287"/>
    </row>
    <row r="184" spans="3:10">
      <c r="C184" s="275"/>
      <c r="D184" s="275"/>
      <c r="E184" s="287"/>
      <c r="F184" s="287"/>
      <c r="G184" s="287"/>
      <c r="H184" s="287"/>
      <c r="I184" s="287"/>
      <c r="J184" s="287"/>
    </row>
    <row r="185" spans="3:10">
      <c r="C185" s="275"/>
      <c r="D185" s="275"/>
      <c r="E185" s="287"/>
      <c r="F185" s="287"/>
      <c r="G185" s="287"/>
      <c r="H185" s="287"/>
      <c r="I185" s="287"/>
      <c r="J185" s="287"/>
    </row>
    <row r="186" spans="3:10">
      <c r="C186" s="275"/>
      <c r="D186" s="275"/>
      <c r="E186" s="287"/>
      <c r="F186" s="287"/>
      <c r="G186" s="287"/>
      <c r="H186" s="287"/>
      <c r="I186" s="287"/>
      <c r="J186" s="287"/>
    </row>
    <row r="187" spans="3:10">
      <c r="C187" s="275"/>
      <c r="D187" s="275"/>
      <c r="E187" s="287"/>
      <c r="F187" s="287"/>
      <c r="G187" s="287"/>
      <c r="H187" s="287"/>
      <c r="I187" s="287"/>
      <c r="J187" s="287"/>
    </row>
    <row r="188" spans="3:10">
      <c r="C188" s="275"/>
      <c r="D188" s="275"/>
      <c r="E188" s="287"/>
      <c r="F188" s="287"/>
      <c r="G188" s="287"/>
      <c r="H188" s="287"/>
      <c r="I188" s="287"/>
      <c r="J188" s="287"/>
    </row>
    <row r="189" spans="3:10">
      <c r="C189" s="275"/>
      <c r="D189" s="275"/>
      <c r="E189" s="287"/>
      <c r="F189" s="287"/>
      <c r="G189" s="287"/>
      <c r="H189" s="287"/>
      <c r="I189" s="287"/>
      <c r="J189" s="287"/>
    </row>
    <row r="190" spans="3:10">
      <c r="C190" s="275"/>
      <c r="D190" s="275"/>
      <c r="E190" s="287"/>
      <c r="F190" s="287"/>
      <c r="G190" s="287"/>
      <c r="H190" s="287"/>
      <c r="I190" s="287"/>
      <c r="J190" s="287"/>
    </row>
    <row r="191" spans="3:10">
      <c r="C191" s="275"/>
      <c r="D191" s="275"/>
      <c r="E191" s="287"/>
      <c r="F191" s="287"/>
      <c r="G191" s="287"/>
      <c r="H191" s="287"/>
      <c r="I191" s="287"/>
      <c r="J191" s="287"/>
    </row>
    <row r="192" spans="3:10">
      <c r="C192" s="275"/>
      <c r="D192" s="275"/>
      <c r="E192" s="287"/>
      <c r="F192" s="287"/>
      <c r="G192" s="287"/>
      <c r="H192" s="287"/>
      <c r="I192" s="287"/>
      <c r="J192" s="287"/>
    </row>
    <row r="193" spans="3:10">
      <c r="C193" s="275"/>
      <c r="D193" s="275"/>
      <c r="E193" s="287"/>
      <c r="F193" s="287"/>
      <c r="G193" s="287"/>
      <c r="H193" s="287"/>
      <c r="I193" s="287"/>
      <c r="J193" s="287"/>
    </row>
    <row r="194" spans="3:10">
      <c r="C194" s="275"/>
      <c r="D194" s="275"/>
      <c r="E194" s="287"/>
      <c r="F194" s="287"/>
      <c r="G194" s="287"/>
      <c r="H194" s="287"/>
      <c r="I194" s="287"/>
      <c r="J194" s="287"/>
    </row>
    <row r="195" spans="3:10">
      <c r="C195" s="275"/>
      <c r="D195" s="275"/>
      <c r="E195" s="287"/>
      <c r="F195" s="287"/>
      <c r="G195" s="287"/>
      <c r="H195" s="287"/>
      <c r="I195" s="287"/>
      <c r="J195" s="287"/>
    </row>
    <row r="196" spans="3:10">
      <c r="C196" s="275"/>
      <c r="D196" s="275"/>
      <c r="E196" s="287"/>
      <c r="F196" s="287"/>
      <c r="G196" s="287"/>
      <c r="H196" s="287"/>
      <c r="I196" s="287"/>
      <c r="J196" s="287"/>
    </row>
    <row r="197" spans="3:10">
      <c r="C197" s="275"/>
      <c r="D197" s="275"/>
      <c r="E197" s="287"/>
      <c r="F197" s="287"/>
      <c r="G197" s="287"/>
      <c r="H197" s="287"/>
      <c r="I197" s="287"/>
      <c r="J197" s="287"/>
    </row>
    <row r="198" spans="3:10">
      <c r="C198" s="275"/>
      <c r="D198" s="275"/>
      <c r="E198" s="287"/>
      <c r="F198" s="287"/>
      <c r="G198" s="287"/>
      <c r="H198" s="287"/>
      <c r="I198" s="287"/>
      <c r="J198" s="287"/>
    </row>
    <row r="199" spans="3:10">
      <c r="C199" s="275"/>
      <c r="D199" s="275"/>
      <c r="E199" s="287"/>
      <c r="F199" s="287"/>
      <c r="G199" s="287"/>
      <c r="H199" s="287"/>
      <c r="I199" s="287"/>
      <c r="J199" s="287"/>
    </row>
    <row r="200" spans="3:10">
      <c r="C200" s="275"/>
      <c r="D200" s="275"/>
      <c r="E200" s="287"/>
      <c r="F200" s="287"/>
      <c r="G200" s="287"/>
      <c r="H200" s="287"/>
      <c r="I200" s="287"/>
      <c r="J200" s="287"/>
    </row>
    <row r="201" spans="3:10">
      <c r="C201" s="275"/>
      <c r="D201" s="275"/>
      <c r="E201" s="287"/>
      <c r="F201" s="287"/>
      <c r="G201" s="287"/>
      <c r="H201" s="287"/>
      <c r="I201" s="287"/>
      <c r="J201" s="287"/>
    </row>
    <row r="202" spans="3:10">
      <c r="C202" s="275"/>
      <c r="D202" s="275"/>
      <c r="E202" s="287"/>
      <c r="F202" s="287"/>
      <c r="G202" s="287"/>
      <c r="H202" s="287"/>
      <c r="I202" s="287"/>
      <c r="J202" s="287"/>
    </row>
    <row r="203" spans="3:10">
      <c r="C203" s="275"/>
      <c r="D203" s="275"/>
      <c r="E203" s="287"/>
      <c r="F203" s="287"/>
      <c r="G203" s="287"/>
      <c r="H203" s="287"/>
      <c r="I203" s="287"/>
      <c r="J203" s="287"/>
    </row>
    <row r="204" spans="3:10">
      <c r="C204" s="275"/>
      <c r="D204" s="275"/>
      <c r="E204" s="287"/>
      <c r="F204" s="287"/>
      <c r="G204" s="287"/>
      <c r="H204" s="287"/>
      <c r="I204" s="287"/>
      <c r="J204" s="287"/>
    </row>
    <row r="205" spans="3:10">
      <c r="C205" s="275"/>
      <c r="D205" s="275"/>
      <c r="E205" s="287"/>
      <c r="F205" s="287"/>
      <c r="G205" s="287"/>
      <c r="H205" s="287"/>
      <c r="I205" s="287"/>
      <c r="J205" s="287"/>
    </row>
    <row r="206" spans="3:10">
      <c r="C206" s="275"/>
      <c r="D206" s="275"/>
      <c r="E206" s="287"/>
      <c r="F206" s="287"/>
      <c r="G206" s="287"/>
      <c r="H206" s="287"/>
      <c r="I206" s="287"/>
      <c r="J206" s="287"/>
    </row>
    <row r="207" spans="3:10">
      <c r="C207" s="275"/>
      <c r="D207" s="275"/>
      <c r="E207" s="287"/>
      <c r="F207" s="287"/>
      <c r="G207" s="287"/>
      <c r="H207" s="287"/>
      <c r="I207" s="287"/>
      <c r="J207" s="287"/>
    </row>
    <row r="208" spans="3:10">
      <c r="C208" s="275"/>
      <c r="D208" s="275"/>
      <c r="E208" s="287"/>
      <c r="F208" s="287"/>
      <c r="G208" s="287"/>
      <c r="H208" s="287"/>
      <c r="I208" s="287"/>
      <c r="J208" s="287"/>
    </row>
    <row r="209" spans="3:10">
      <c r="C209" s="275"/>
      <c r="D209" s="275"/>
      <c r="E209" s="287"/>
      <c r="F209" s="287"/>
      <c r="G209" s="287"/>
      <c r="H209" s="287"/>
      <c r="I209" s="287"/>
      <c r="J209" s="287"/>
    </row>
    <row r="210" spans="3:10">
      <c r="C210" s="275"/>
      <c r="D210" s="275"/>
      <c r="E210" s="287"/>
      <c r="F210" s="287"/>
      <c r="G210" s="287"/>
      <c r="H210" s="287"/>
      <c r="I210" s="287"/>
      <c r="J210" s="287"/>
    </row>
    <row r="211" spans="3:10">
      <c r="C211" s="275"/>
      <c r="D211" s="275"/>
      <c r="E211" s="287"/>
      <c r="F211" s="287"/>
      <c r="G211" s="287"/>
      <c r="H211" s="287"/>
      <c r="I211" s="287"/>
      <c r="J211" s="287"/>
    </row>
    <row r="212" spans="3:10">
      <c r="C212" s="275"/>
      <c r="D212" s="275"/>
      <c r="E212" s="287"/>
      <c r="F212" s="287"/>
      <c r="G212" s="287"/>
      <c r="H212" s="287"/>
      <c r="I212" s="287"/>
      <c r="J212" s="287"/>
    </row>
    <row r="213" spans="3:10">
      <c r="C213" s="275"/>
      <c r="D213" s="275"/>
      <c r="E213" s="287"/>
      <c r="F213" s="287"/>
      <c r="G213" s="287"/>
      <c r="H213" s="287"/>
      <c r="I213" s="287"/>
      <c r="J213" s="287"/>
    </row>
    <row r="214" spans="3:10">
      <c r="C214" s="275"/>
      <c r="D214" s="275"/>
      <c r="E214" s="287"/>
      <c r="F214" s="287"/>
      <c r="G214" s="287"/>
      <c r="H214" s="287"/>
      <c r="I214" s="287"/>
      <c r="J214" s="287"/>
    </row>
    <row r="215" spans="3:10">
      <c r="C215" s="275"/>
      <c r="D215" s="275"/>
      <c r="E215" s="287"/>
      <c r="F215" s="287"/>
      <c r="G215" s="287"/>
      <c r="H215" s="287"/>
      <c r="I215" s="287"/>
      <c r="J215" s="287"/>
    </row>
    <row r="216" spans="3:10">
      <c r="C216" s="275"/>
      <c r="D216" s="275"/>
      <c r="E216" s="287"/>
      <c r="F216" s="287"/>
      <c r="G216" s="287"/>
      <c r="H216" s="287"/>
      <c r="I216" s="287"/>
      <c r="J216" s="287"/>
    </row>
    <row r="217" spans="3:10">
      <c r="C217" s="275"/>
      <c r="D217" s="275"/>
      <c r="E217" s="287"/>
      <c r="F217" s="287"/>
      <c r="G217" s="287"/>
      <c r="H217" s="287"/>
      <c r="I217" s="287"/>
      <c r="J217" s="287"/>
    </row>
    <row r="218" spans="3:10">
      <c r="C218" s="275"/>
      <c r="D218" s="275"/>
      <c r="E218" s="287"/>
      <c r="F218" s="287"/>
      <c r="G218" s="287"/>
      <c r="H218" s="287"/>
      <c r="I218" s="287"/>
      <c r="J218" s="287"/>
    </row>
    <row r="219" spans="3:10">
      <c r="C219" s="275"/>
      <c r="D219" s="275"/>
      <c r="E219" s="287"/>
      <c r="F219" s="287"/>
      <c r="G219" s="287"/>
      <c r="H219" s="287"/>
      <c r="I219" s="287"/>
      <c r="J219" s="287"/>
    </row>
    <row r="220" spans="3:10">
      <c r="C220" s="275"/>
      <c r="D220" s="275"/>
      <c r="E220" s="287"/>
      <c r="F220" s="287"/>
      <c r="G220" s="287"/>
      <c r="H220" s="287"/>
      <c r="I220" s="287"/>
      <c r="J220" s="287"/>
    </row>
    <row r="221" spans="3:10">
      <c r="C221" s="275"/>
      <c r="D221" s="275"/>
      <c r="E221" s="287"/>
      <c r="F221" s="287"/>
      <c r="G221" s="287"/>
      <c r="H221" s="287"/>
      <c r="I221" s="287"/>
      <c r="J221" s="287"/>
    </row>
    <row r="222" spans="3:10">
      <c r="C222" s="275"/>
      <c r="D222" s="275"/>
      <c r="E222" s="287"/>
      <c r="F222" s="287"/>
      <c r="G222" s="287"/>
      <c r="H222" s="287"/>
      <c r="I222" s="287"/>
      <c r="J222" s="287"/>
    </row>
    <row r="223" spans="3:10">
      <c r="C223" s="275"/>
      <c r="D223" s="275"/>
      <c r="E223" s="287"/>
      <c r="F223" s="287"/>
      <c r="G223" s="287"/>
      <c r="H223" s="287"/>
      <c r="I223" s="287"/>
      <c r="J223" s="287"/>
    </row>
    <row r="224" spans="3:10">
      <c r="C224" s="275"/>
      <c r="D224" s="275"/>
      <c r="E224" s="287"/>
      <c r="F224" s="287"/>
      <c r="G224" s="287"/>
      <c r="H224" s="287"/>
      <c r="I224" s="287"/>
      <c r="J224" s="287"/>
    </row>
    <row r="225" spans="3:10">
      <c r="C225" s="275"/>
      <c r="D225" s="275"/>
      <c r="E225" s="287"/>
      <c r="F225" s="287"/>
      <c r="G225" s="287"/>
      <c r="H225" s="287"/>
      <c r="I225" s="287"/>
      <c r="J225" s="287"/>
    </row>
    <row r="226" spans="3:10">
      <c r="C226" s="275"/>
      <c r="D226" s="275"/>
      <c r="E226" s="287"/>
      <c r="F226" s="287"/>
      <c r="G226" s="287"/>
      <c r="H226" s="287"/>
      <c r="I226" s="287"/>
      <c r="J226" s="287"/>
    </row>
    <row r="227" spans="3:10">
      <c r="C227" s="275"/>
      <c r="D227" s="275"/>
      <c r="E227" s="287"/>
      <c r="F227" s="287"/>
      <c r="G227" s="287"/>
      <c r="H227" s="287"/>
      <c r="I227" s="287"/>
      <c r="J227" s="287"/>
    </row>
    <row r="228" spans="3:10">
      <c r="C228" s="275"/>
      <c r="D228" s="275"/>
      <c r="E228" s="287"/>
      <c r="F228" s="287"/>
      <c r="G228" s="287"/>
      <c r="H228" s="287"/>
      <c r="I228" s="287"/>
      <c r="J228" s="287"/>
    </row>
    <row r="229" spans="3:10">
      <c r="C229" s="275"/>
      <c r="D229" s="275"/>
      <c r="E229" s="287"/>
      <c r="F229" s="287"/>
      <c r="G229" s="287"/>
      <c r="H229" s="287"/>
      <c r="I229" s="287"/>
      <c r="J229" s="287"/>
    </row>
    <row r="230" spans="3:10">
      <c r="C230" s="275"/>
      <c r="D230" s="275"/>
      <c r="E230" s="287"/>
      <c r="F230" s="287"/>
      <c r="G230" s="287"/>
      <c r="H230" s="287"/>
      <c r="I230" s="287"/>
      <c r="J230" s="287"/>
    </row>
    <row r="231" spans="3:10">
      <c r="C231" s="275"/>
      <c r="D231" s="275"/>
      <c r="E231" s="287"/>
      <c r="F231" s="287"/>
      <c r="G231" s="287"/>
      <c r="H231" s="287"/>
      <c r="I231" s="287"/>
      <c r="J231" s="287"/>
    </row>
    <row r="232" spans="3:10">
      <c r="C232" s="275"/>
      <c r="D232" s="275"/>
      <c r="E232" s="287"/>
      <c r="F232" s="287"/>
      <c r="G232" s="287"/>
      <c r="H232" s="287"/>
      <c r="I232" s="287"/>
      <c r="J232" s="287"/>
    </row>
    <row r="233" spans="3:10">
      <c r="C233" s="275"/>
      <c r="D233" s="275"/>
      <c r="E233" s="287"/>
      <c r="F233" s="287"/>
      <c r="G233" s="287"/>
      <c r="H233" s="287"/>
      <c r="I233" s="287"/>
      <c r="J233" s="287"/>
    </row>
    <row r="234" spans="3:10">
      <c r="C234" s="275"/>
      <c r="D234" s="275"/>
      <c r="E234" s="287"/>
      <c r="F234" s="287"/>
      <c r="G234" s="287"/>
      <c r="H234" s="287"/>
      <c r="I234" s="287"/>
      <c r="J234" s="287"/>
    </row>
    <row r="235" spans="3:10">
      <c r="C235" s="275"/>
      <c r="D235" s="275"/>
      <c r="E235" s="287"/>
      <c r="F235" s="287"/>
      <c r="G235" s="287"/>
      <c r="H235" s="287"/>
      <c r="I235" s="287"/>
      <c r="J235" s="287"/>
    </row>
    <row r="236" spans="3:10">
      <c r="C236" s="275"/>
      <c r="D236" s="275"/>
      <c r="E236" s="287"/>
      <c r="F236" s="287"/>
      <c r="G236" s="287"/>
      <c r="H236" s="287"/>
      <c r="I236" s="287"/>
      <c r="J236" s="287"/>
    </row>
    <row r="237" spans="3:10">
      <c r="C237" s="275"/>
      <c r="D237" s="275"/>
      <c r="E237" s="287"/>
      <c r="F237" s="287"/>
      <c r="G237" s="287"/>
      <c r="H237" s="287"/>
      <c r="I237" s="287"/>
      <c r="J237" s="287"/>
    </row>
    <row r="238" spans="3:10">
      <c r="C238" s="275"/>
      <c r="D238" s="275"/>
      <c r="E238" s="287"/>
      <c r="F238" s="287"/>
      <c r="G238" s="287"/>
      <c r="H238" s="287"/>
      <c r="I238" s="287"/>
      <c r="J238" s="287"/>
    </row>
    <row r="239" spans="3:10">
      <c r="C239" s="275"/>
      <c r="D239" s="275"/>
      <c r="E239" s="287"/>
      <c r="F239" s="287"/>
      <c r="G239" s="287"/>
      <c r="H239" s="287"/>
      <c r="I239" s="287"/>
      <c r="J239" s="287"/>
    </row>
    <row r="240" spans="3:10">
      <c r="C240" s="275"/>
      <c r="D240" s="275"/>
      <c r="E240" s="287"/>
      <c r="F240" s="287"/>
      <c r="G240" s="287"/>
      <c r="H240" s="287"/>
      <c r="I240" s="287"/>
      <c r="J240" s="287"/>
    </row>
    <row r="241" spans="3:10">
      <c r="C241" s="275"/>
      <c r="D241" s="275"/>
      <c r="E241" s="287"/>
      <c r="F241" s="287"/>
      <c r="G241" s="287"/>
      <c r="H241" s="287"/>
      <c r="I241" s="287"/>
      <c r="J241" s="287"/>
    </row>
    <row r="242" spans="3:10">
      <c r="C242" s="275"/>
      <c r="D242" s="275"/>
      <c r="E242" s="287"/>
      <c r="F242" s="287"/>
      <c r="G242" s="287"/>
      <c r="H242" s="287"/>
      <c r="I242" s="287"/>
      <c r="J242" s="287"/>
    </row>
    <row r="243" spans="3:10">
      <c r="C243" s="275"/>
      <c r="D243" s="275"/>
      <c r="E243" s="287"/>
      <c r="F243" s="287"/>
      <c r="G243" s="287"/>
      <c r="H243" s="287"/>
      <c r="I243" s="287"/>
      <c r="J243" s="287"/>
    </row>
    <row r="244" spans="3:10">
      <c r="C244" s="275"/>
      <c r="D244" s="275"/>
      <c r="E244" s="287"/>
      <c r="F244" s="287"/>
      <c r="G244" s="287"/>
      <c r="H244" s="287"/>
      <c r="I244" s="287"/>
      <c r="J244" s="287"/>
    </row>
    <row r="245" spans="3:10">
      <c r="C245" s="275"/>
      <c r="D245" s="275"/>
      <c r="E245" s="287"/>
      <c r="F245" s="287"/>
      <c r="G245" s="287"/>
      <c r="H245" s="287"/>
      <c r="I245" s="287"/>
      <c r="J245" s="287"/>
    </row>
    <row r="246" spans="3:10">
      <c r="C246" s="275"/>
      <c r="D246" s="275"/>
      <c r="E246" s="287"/>
      <c r="F246" s="287"/>
      <c r="G246" s="287"/>
      <c r="H246" s="287"/>
      <c r="I246" s="287"/>
      <c r="J246" s="287"/>
    </row>
    <row r="247" spans="3:10">
      <c r="C247" s="275"/>
      <c r="D247" s="275"/>
      <c r="E247" s="287"/>
      <c r="F247" s="287"/>
      <c r="G247" s="287"/>
      <c r="H247" s="287"/>
      <c r="I247" s="287"/>
      <c r="J247" s="287"/>
    </row>
    <row r="248" spans="3:10">
      <c r="C248" s="275"/>
      <c r="D248" s="275"/>
      <c r="E248" s="287"/>
      <c r="F248" s="287"/>
      <c r="G248" s="287"/>
      <c r="H248" s="287"/>
      <c r="I248" s="287"/>
      <c r="J248" s="287"/>
    </row>
    <row r="249" spans="3:10">
      <c r="C249" s="275"/>
      <c r="D249" s="275"/>
      <c r="E249" s="287"/>
      <c r="F249" s="287"/>
      <c r="G249" s="287"/>
      <c r="H249" s="287"/>
      <c r="I249" s="287"/>
      <c r="J249" s="287"/>
    </row>
    <row r="250" spans="3:10">
      <c r="C250" s="275"/>
      <c r="D250" s="275"/>
      <c r="E250" s="287"/>
      <c r="F250" s="287"/>
      <c r="G250" s="287"/>
      <c r="H250" s="287"/>
      <c r="I250" s="287"/>
      <c r="J250" s="287"/>
    </row>
    <row r="251" spans="3:10">
      <c r="C251" s="275"/>
      <c r="D251" s="275"/>
      <c r="E251" s="287"/>
      <c r="F251" s="287"/>
      <c r="G251" s="287"/>
      <c r="H251" s="287"/>
      <c r="I251" s="287"/>
      <c r="J251" s="287"/>
    </row>
    <row r="252" spans="3:10">
      <c r="C252" s="275"/>
      <c r="D252" s="275"/>
      <c r="E252" s="287"/>
      <c r="F252" s="287"/>
      <c r="G252" s="287"/>
      <c r="H252" s="287"/>
      <c r="I252" s="287"/>
      <c r="J252" s="287"/>
    </row>
    <row r="253" spans="3:10">
      <c r="C253" s="275"/>
      <c r="D253" s="275"/>
      <c r="E253" s="287"/>
      <c r="F253" s="287"/>
      <c r="G253" s="287"/>
      <c r="H253" s="287"/>
      <c r="I253" s="287"/>
      <c r="J253" s="287"/>
    </row>
    <row r="254" spans="3:10">
      <c r="C254" s="275"/>
      <c r="D254" s="275"/>
      <c r="E254" s="287"/>
      <c r="F254" s="287"/>
      <c r="G254" s="287"/>
      <c r="H254" s="287"/>
      <c r="I254" s="287"/>
      <c r="J254" s="287"/>
    </row>
    <row r="255" spans="3:10">
      <c r="C255" s="275"/>
      <c r="D255" s="275"/>
      <c r="E255" s="287"/>
      <c r="F255" s="287"/>
      <c r="G255" s="287"/>
      <c r="H255" s="287"/>
      <c r="I255" s="287"/>
      <c r="J255" s="287"/>
    </row>
    <row r="256" spans="3:10">
      <c r="C256" s="275"/>
      <c r="D256" s="275"/>
      <c r="E256" s="287"/>
      <c r="F256" s="287"/>
      <c r="G256" s="287"/>
      <c r="H256" s="287"/>
      <c r="I256" s="287"/>
      <c r="J256" s="287"/>
    </row>
    <row r="257" spans="3:10">
      <c r="C257" s="275"/>
      <c r="D257" s="275"/>
      <c r="E257" s="287"/>
      <c r="F257" s="287"/>
      <c r="G257" s="287"/>
      <c r="H257" s="287"/>
      <c r="I257" s="287"/>
      <c r="J257" s="287"/>
    </row>
    <row r="258" spans="3:10">
      <c r="C258" s="275"/>
      <c r="D258" s="275"/>
      <c r="E258" s="287"/>
      <c r="F258" s="287"/>
      <c r="G258" s="287"/>
      <c r="H258" s="287"/>
      <c r="I258" s="287"/>
      <c r="J258" s="287"/>
    </row>
    <row r="259" spans="3:10">
      <c r="C259" s="275"/>
      <c r="D259" s="275"/>
      <c r="E259" s="287"/>
      <c r="F259" s="287"/>
      <c r="G259" s="287"/>
      <c r="H259" s="287"/>
      <c r="I259" s="287"/>
      <c r="J259" s="287"/>
    </row>
    <row r="260" spans="3:10">
      <c r="C260" s="275"/>
      <c r="D260" s="275"/>
      <c r="E260" s="287"/>
      <c r="F260" s="287"/>
      <c r="G260" s="287"/>
      <c r="H260" s="287"/>
      <c r="I260" s="287"/>
      <c r="J260" s="287"/>
    </row>
    <row r="261" spans="3:10">
      <c r="C261" s="275"/>
      <c r="D261" s="275"/>
      <c r="E261" s="287"/>
      <c r="F261" s="287"/>
      <c r="G261" s="287"/>
      <c r="H261" s="287"/>
      <c r="I261" s="287"/>
      <c r="J261" s="287"/>
    </row>
    <row r="262" spans="3:10">
      <c r="C262" s="275"/>
      <c r="D262" s="275"/>
      <c r="E262" s="287"/>
      <c r="F262" s="287"/>
      <c r="G262" s="287"/>
      <c r="H262" s="287"/>
      <c r="I262" s="287"/>
      <c r="J262" s="287"/>
    </row>
    <row r="263" spans="3:10">
      <c r="C263" s="275"/>
      <c r="D263" s="275"/>
      <c r="E263" s="287"/>
      <c r="F263" s="287"/>
      <c r="G263" s="287"/>
      <c r="H263" s="287"/>
      <c r="I263" s="287"/>
      <c r="J263" s="287"/>
    </row>
    <row r="264" spans="3:10">
      <c r="C264" s="275"/>
      <c r="D264" s="275"/>
      <c r="E264" s="287"/>
      <c r="F264" s="287"/>
      <c r="G264" s="287"/>
      <c r="H264" s="287"/>
      <c r="I264" s="287"/>
      <c r="J264" s="287"/>
    </row>
    <row r="265" spans="3:10">
      <c r="C265" s="275"/>
      <c r="D265" s="275"/>
      <c r="E265" s="287"/>
      <c r="F265" s="287"/>
      <c r="G265" s="287"/>
      <c r="H265" s="287"/>
      <c r="I265" s="287"/>
      <c r="J265" s="287"/>
    </row>
    <row r="266" spans="3:10">
      <c r="C266" s="275"/>
      <c r="D266" s="275"/>
      <c r="E266" s="287"/>
      <c r="F266" s="287"/>
      <c r="G266" s="287"/>
      <c r="H266" s="287"/>
      <c r="I266" s="287"/>
      <c r="J266" s="287"/>
    </row>
    <row r="267" spans="3:10">
      <c r="C267" s="275"/>
      <c r="D267" s="275"/>
      <c r="E267" s="287"/>
      <c r="F267" s="287"/>
      <c r="G267" s="287"/>
      <c r="H267" s="287"/>
      <c r="I267" s="287"/>
      <c r="J267" s="287"/>
    </row>
    <row r="268" spans="3:10">
      <c r="C268" s="275"/>
      <c r="D268" s="275"/>
      <c r="E268" s="287"/>
      <c r="F268" s="287"/>
      <c r="G268" s="287"/>
      <c r="H268" s="287"/>
      <c r="I268" s="287"/>
      <c r="J268" s="287"/>
    </row>
    <row r="269" spans="3:10">
      <c r="C269" s="275"/>
      <c r="D269" s="275"/>
      <c r="E269" s="287"/>
      <c r="F269" s="287"/>
      <c r="G269" s="287"/>
      <c r="H269" s="287"/>
      <c r="I269" s="287"/>
      <c r="J269" s="287"/>
    </row>
    <row r="270" spans="3:10">
      <c r="C270" s="275"/>
      <c r="D270" s="275"/>
      <c r="E270" s="287"/>
      <c r="F270" s="287"/>
      <c r="G270" s="287"/>
      <c r="H270" s="287"/>
      <c r="I270" s="287"/>
      <c r="J270" s="287"/>
    </row>
    <row r="271" spans="3:10">
      <c r="C271" s="275"/>
      <c r="D271" s="275"/>
      <c r="E271" s="287"/>
      <c r="F271" s="287"/>
      <c r="G271" s="287"/>
      <c r="H271" s="287"/>
      <c r="I271" s="287"/>
      <c r="J271" s="287"/>
    </row>
    <row r="272" spans="3:10">
      <c r="C272" s="275"/>
      <c r="D272" s="275"/>
      <c r="E272" s="287"/>
      <c r="F272" s="287"/>
      <c r="G272" s="287"/>
      <c r="H272" s="287"/>
      <c r="I272" s="287"/>
      <c r="J272" s="287"/>
    </row>
    <row r="273" spans="3:10">
      <c r="C273" s="275"/>
      <c r="D273" s="275"/>
      <c r="E273" s="287"/>
      <c r="F273" s="287"/>
      <c r="G273" s="287"/>
      <c r="H273" s="287"/>
      <c r="I273" s="287"/>
      <c r="J273" s="287"/>
    </row>
    <row r="274" spans="3:10">
      <c r="C274" s="275"/>
      <c r="D274" s="275"/>
      <c r="E274" s="287"/>
      <c r="F274" s="287"/>
      <c r="G274" s="287"/>
      <c r="H274" s="287"/>
      <c r="I274" s="287"/>
      <c r="J274" s="287"/>
    </row>
    <row r="275" spans="3:10">
      <c r="C275" s="275"/>
      <c r="D275" s="275"/>
      <c r="E275" s="287"/>
      <c r="F275" s="287"/>
      <c r="G275" s="287"/>
      <c r="H275" s="287"/>
      <c r="I275" s="287"/>
      <c r="J275" s="287"/>
    </row>
    <row r="276" spans="3:10">
      <c r="C276" s="275"/>
      <c r="D276" s="275"/>
      <c r="E276" s="287"/>
      <c r="F276" s="287"/>
      <c r="G276" s="287"/>
      <c r="H276" s="287"/>
      <c r="I276" s="287"/>
      <c r="J276" s="287"/>
    </row>
    <row r="277" spans="3:10">
      <c r="C277" s="275"/>
      <c r="D277" s="275"/>
      <c r="E277" s="287"/>
      <c r="F277" s="287"/>
      <c r="G277" s="287"/>
      <c r="H277" s="287"/>
      <c r="I277" s="287"/>
      <c r="J277" s="287"/>
    </row>
    <row r="278" spans="3:10">
      <c r="C278" s="275"/>
      <c r="D278" s="275"/>
      <c r="E278" s="287"/>
      <c r="F278" s="287"/>
      <c r="G278" s="287"/>
      <c r="H278" s="287"/>
      <c r="I278" s="287"/>
      <c r="J278" s="287"/>
    </row>
    <row r="279" spans="3:10">
      <c r="C279" s="275"/>
      <c r="D279" s="275"/>
      <c r="E279" s="287"/>
      <c r="F279" s="287"/>
      <c r="G279" s="287"/>
      <c r="H279" s="287"/>
      <c r="I279" s="287"/>
      <c r="J279" s="287"/>
    </row>
    <row r="280" spans="3:10">
      <c r="C280" s="275"/>
      <c r="D280" s="275"/>
      <c r="E280" s="287"/>
      <c r="F280" s="287"/>
      <c r="G280" s="287"/>
      <c r="H280" s="287"/>
      <c r="I280" s="287"/>
      <c r="J280" s="287"/>
    </row>
    <row r="281" spans="3:10">
      <c r="C281" s="275"/>
      <c r="D281" s="275"/>
      <c r="E281" s="287"/>
      <c r="F281" s="287"/>
      <c r="G281" s="287"/>
      <c r="H281" s="287"/>
      <c r="I281" s="287"/>
      <c r="J281" s="287"/>
    </row>
    <row r="282" spans="3:10">
      <c r="C282" s="275"/>
      <c r="D282" s="275"/>
      <c r="E282" s="287"/>
      <c r="F282" s="287"/>
      <c r="G282" s="287"/>
      <c r="H282" s="287"/>
      <c r="I282" s="287"/>
      <c r="J282" s="287"/>
    </row>
    <row r="283" spans="3:10">
      <c r="C283" s="275"/>
      <c r="D283" s="275"/>
      <c r="E283" s="287"/>
      <c r="F283" s="287"/>
      <c r="G283" s="287"/>
      <c r="H283" s="287"/>
      <c r="I283" s="287"/>
      <c r="J283" s="287"/>
    </row>
    <row r="284" spans="3:10">
      <c r="C284" s="275"/>
      <c r="D284" s="275"/>
      <c r="E284" s="287"/>
      <c r="F284" s="287"/>
      <c r="G284" s="287"/>
      <c r="H284" s="287"/>
      <c r="I284" s="287"/>
      <c r="J284" s="287"/>
    </row>
    <row r="285" spans="3:10">
      <c r="C285" s="275"/>
      <c r="D285" s="275"/>
      <c r="E285" s="287"/>
      <c r="F285" s="287"/>
      <c r="G285" s="287"/>
      <c r="H285" s="287"/>
      <c r="I285" s="287"/>
      <c r="J285" s="287"/>
    </row>
    <row r="286" spans="3:10">
      <c r="C286" s="275"/>
      <c r="D286" s="275"/>
      <c r="E286" s="287"/>
      <c r="F286" s="287"/>
      <c r="G286" s="287"/>
      <c r="H286" s="287"/>
      <c r="I286" s="287"/>
      <c r="J286" s="287"/>
    </row>
    <row r="287" spans="3:10">
      <c r="C287" s="275"/>
      <c r="D287" s="275"/>
      <c r="E287" s="287"/>
      <c r="F287" s="287"/>
      <c r="G287" s="287"/>
      <c r="H287" s="287"/>
      <c r="I287" s="287"/>
      <c r="J287" s="287"/>
    </row>
    <row r="288" spans="3:10">
      <c r="C288" s="275"/>
      <c r="D288" s="275"/>
      <c r="E288" s="287"/>
      <c r="F288" s="287"/>
      <c r="G288" s="287"/>
      <c r="H288" s="287"/>
      <c r="I288" s="287"/>
      <c r="J288" s="287"/>
    </row>
    <row r="289" spans="3:10">
      <c r="C289" s="275"/>
      <c r="D289" s="275"/>
      <c r="E289" s="287"/>
      <c r="F289" s="287"/>
      <c r="G289" s="287"/>
      <c r="H289" s="287"/>
      <c r="I289" s="287"/>
      <c r="J289" s="287"/>
    </row>
    <row r="290" spans="3:10">
      <c r="C290" s="275"/>
      <c r="D290" s="275"/>
      <c r="E290" s="287"/>
      <c r="F290" s="287"/>
      <c r="G290" s="287"/>
      <c r="H290" s="287"/>
      <c r="I290" s="287"/>
      <c r="J290" s="287"/>
    </row>
    <row r="291" spans="3:10">
      <c r="C291" s="275"/>
      <c r="D291" s="275"/>
      <c r="E291" s="287"/>
      <c r="F291" s="287"/>
      <c r="G291" s="287"/>
      <c r="H291" s="287"/>
      <c r="I291" s="287"/>
      <c r="J291" s="287"/>
    </row>
    <row r="292" spans="3:10">
      <c r="C292" s="275"/>
      <c r="D292" s="275"/>
      <c r="E292" s="287"/>
      <c r="F292" s="287"/>
      <c r="G292" s="287"/>
      <c r="H292" s="287"/>
      <c r="I292" s="287"/>
      <c r="J292" s="287"/>
    </row>
    <row r="293" spans="3:10">
      <c r="C293" s="275"/>
      <c r="D293" s="275"/>
      <c r="E293" s="287"/>
      <c r="F293" s="287"/>
      <c r="G293" s="287"/>
      <c r="H293" s="287"/>
      <c r="I293" s="287"/>
      <c r="J293" s="287"/>
    </row>
    <row r="294" spans="3:10">
      <c r="C294" s="275"/>
      <c r="D294" s="275"/>
      <c r="E294" s="287"/>
      <c r="F294" s="287"/>
      <c r="G294" s="287"/>
      <c r="H294" s="287"/>
      <c r="I294" s="287"/>
      <c r="J294" s="287"/>
    </row>
    <row r="295" spans="3:10">
      <c r="C295" s="275"/>
      <c r="D295" s="275"/>
      <c r="E295" s="287"/>
      <c r="F295" s="287"/>
      <c r="G295" s="287"/>
      <c r="H295" s="287"/>
      <c r="I295" s="287"/>
      <c r="J295" s="287"/>
    </row>
    <row r="296" spans="3:10">
      <c r="C296" s="275"/>
      <c r="D296" s="275"/>
      <c r="E296" s="287"/>
      <c r="F296" s="287"/>
      <c r="G296" s="287"/>
      <c r="H296" s="287"/>
      <c r="I296" s="287"/>
      <c r="J296" s="287"/>
    </row>
    <row r="297" spans="3:10">
      <c r="C297" s="275"/>
      <c r="D297" s="275"/>
      <c r="E297" s="287"/>
      <c r="F297" s="287"/>
      <c r="G297" s="287"/>
      <c r="H297" s="287"/>
      <c r="I297" s="287"/>
      <c r="J297" s="287"/>
    </row>
    <row r="298" spans="3:10">
      <c r="C298" s="275"/>
      <c r="D298" s="275"/>
      <c r="E298" s="287"/>
      <c r="F298" s="287"/>
      <c r="G298" s="287"/>
      <c r="H298" s="287"/>
      <c r="I298" s="287"/>
      <c r="J298" s="287"/>
    </row>
    <row r="299" spans="3:10">
      <c r="C299" s="275"/>
      <c r="D299" s="275"/>
      <c r="E299" s="287"/>
      <c r="F299" s="287"/>
      <c r="G299" s="287"/>
      <c r="H299" s="287"/>
      <c r="I299" s="287"/>
      <c r="J299" s="287"/>
    </row>
    <row r="300" spans="3:10">
      <c r="C300" s="275"/>
      <c r="D300" s="275"/>
      <c r="E300" s="287"/>
      <c r="F300" s="287"/>
      <c r="G300" s="287"/>
      <c r="H300" s="287"/>
      <c r="I300" s="287"/>
      <c r="J300" s="287"/>
    </row>
    <row r="301" spans="3:10">
      <c r="C301" s="275"/>
      <c r="D301" s="275"/>
      <c r="E301" s="287"/>
      <c r="F301" s="287"/>
      <c r="G301" s="287"/>
      <c r="H301" s="287"/>
      <c r="I301" s="287"/>
      <c r="J301" s="287"/>
    </row>
    <row r="302" spans="3:10">
      <c r="C302" s="275"/>
      <c r="D302" s="275"/>
      <c r="E302" s="287"/>
      <c r="F302" s="287"/>
      <c r="G302" s="287"/>
      <c r="H302" s="287"/>
      <c r="I302" s="287"/>
      <c r="J302" s="287"/>
    </row>
    <row r="303" spans="3:10">
      <c r="C303" s="275"/>
      <c r="D303" s="275"/>
      <c r="E303" s="287"/>
      <c r="F303" s="287"/>
      <c r="G303" s="287"/>
      <c r="H303" s="287"/>
      <c r="I303" s="287"/>
      <c r="J303" s="287"/>
    </row>
    <row r="304" spans="3:10">
      <c r="C304" s="275"/>
      <c r="D304" s="275"/>
      <c r="E304" s="287"/>
      <c r="F304" s="287"/>
      <c r="G304" s="287"/>
      <c r="H304" s="287"/>
      <c r="I304" s="287"/>
      <c r="J304" s="287"/>
    </row>
    <row r="305" spans="3:10">
      <c r="C305" s="275"/>
      <c r="D305" s="275"/>
      <c r="E305" s="287"/>
      <c r="F305" s="287"/>
      <c r="G305" s="287"/>
      <c r="H305" s="287"/>
      <c r="I305" s="287"/>
      <c r="J305" s="287"/>
    </row>
    <row r="306" spans="3:10">
      <c r="C306" s="275"/>
      <c r="D306" s="275"/>
      <c r="E306" s="287"/>
      <c r="F306" s="287"/>
      <c r="G306" s="287"/>
      <c r="H306" s="287"/>
      <c r="I306" s="287"/>
      <c r="J306" s="287"/>
    </row>
    <row r="307" spans="3:10">
      <c r="C307" s="275"/>
      <c r="D307" s="275"/>
      <c r="E307" s="287"/>
      <c r="F307" s="287"/>
      <c r="G307" s="287"/>
      <c r="H307" s="287"/>
      <c r="I307" s="287"/>
      <c r="J307" s="287"/>
    </row>
    <row r="308" spans="3:10">
      <c r="C308" s="275"/>
      <c r="D308" s="275"/>
      <c r="E308" s="287"/>
      <c r="F308" s="287"/>
      <c r="G308" s="287"/>
      <c r="H308" s="287"/>
      <c r="I308" s="287"/>
      <c r="J308" s="287"/>
    </row>
    <row r="309" spans="3:10">
      <c r="C309" s="275"/>
      <c r="D309" s="275"/>
      <c r="E309" s="287"/>
      <c r="F309" s="287"/>
      <c r="G309" s="287"/>
      <c r="H309" s="287"/>
      <c r="I309" s="287"/>
      <c r="J309" s="287"/>
    </row>
    <row r="310" spans="3:10">
      <c r="C310" s="275"/>
      <c r="D310" s="275"/>
      <c r="E310" s="287"/>
      <c r="F310" s="287"/>
      <c r="G310" s="287"/>
      <c r="H310" s="287"/>
      <c r="I310" s="287"/>
      <c r="J310" s="287"/>
    </row>
    <row r="311" spans="3:10">
      <c r="C311" s="275"/>
      <c r="D311" s="275"/>
      <c r="E311" s="287"/>
      <c r="F311" s="287"/>
      <c r="G311" s="287"/>
      <c r="H311" s="287"/>
      <c r="I311" s="287"/>
      <c r="J311" s="287"/>
    </row>
    <row r="312" spans="3:10">
      <c r="C312" s="275"/>
      <c r="D312" s="275"/>
      <c r="E312" s="287"/>
      <c r="F312" s="287"/>
      <c r="G312" s="287"/>
      <c r="H312" s="287"/>
      <c r="I312" s="287"/>
      <c r="J312" s="287"/>
    </row>
    <row r="313" spans="3:10">
      <c r="C313" s="275"/>
      <c r="D313" s="275"/>
      <c r="E313" s="287"/>
      <c r="F313" s="287"/>
      <c r="G313" s="287"/>
      <c r="H313" s="287"/>
      <c r="I313" s="287"/>
      <c r="J313" s="287"/>
    </row>
    <row r="314" spans="3:10">
      <c r="C314" s="275"/>
      <c r="D314" s="275"/>
      <c r="E314" s="287"/>
      <c r="F314" s="287"/>
      <c r="G314" s="287"/>
      <c r="H314" s="287"/>
      <c r="I314" s="287"/>
      <c r="J314" s="287"/>
    </row>
    <row r="315" spans="3:10">
      <c r="C315" s="275"/>
      <c r="D315" s="275"/>
      <c r="E315" s="287"/>
      <c r="F315" s="287"/>
      <c r="G315" s="287"/>
      <c r="H315" s="287"/>
      <c r="I315" s="287"/>
      <c r="J315" s="287"/>
    </row>
    <row r="316" spans="3:10">
      <c r="C316" s="275"/>
      <c r="D316" s="275"/>
      <c r="E316" s="287"/>
      <c r="F316" s="287"/>
      <c r="G316" s="287"/>
      <c r="H316" s="287"/>
      <c r="I316" s="287"/>
      <c r="J316" s="287"/>
    </row>
    <row r="317" spans="3:10">
      <c r="C317" s="275"/>
      <c r="D317" s="275"/>
      <c r="E317" s="287"/>
      <c r="F317" s="287"/>
      <c r="G317" s="287"/>
      <c r="H317" s="287"/>
      <c r="I317" s="287"/>
      <c r="J317" s="287"/>
    </row>
    <row r="318" spans="3:10">
      <c r="C318" s="275"/>
      <c r="D318" s="275"/>
      <c r="E318" s="287"/>
      <c r="F318" s="287"/>
      <c r="G318" s="287"/>
      <c r="H318" s="287"/>
      <c r="I318" s="287"/>
      <c r="J318" s="287"/>
    </row>
    <row r="319" spans="3:10">
      <c r="C319" s="275"/>
      <c r="D319" s="275"/>
      <c r="E319" s="287"/>
      <c r="F319" s="287"/>
      <c r="G319" s="287"/>
      <c r="H319" s="287"/>
      <c r="I319" s="287"/>
      <c r="J319" s="287"/>
    </row>
    <row r="320" spans="3:10">
      <c r="C320" s="275"/>
      <c r="D320" s="275"/>
      <c r="E320" s="287"/>
      <c r="F320" s="287"/>
      <c r="G320" s="287"/>
      <c r="H320" s="287"/>
      <c r="I320" s="287"/>
      <c r="J320" s="287"/>
    </row>
    <row r="321" spans="3:10">
      <c r="C321" s="275"/>
      <c r="D321" s="275"/>
      <c r="E321" s="287"/>
      <c r="F321" s="287"/>
      <c r="G321" s="287"/>
      <c r="H321" s="287"/>
      <c r="I321" s="287"/>
      <c r="J321" s="287"/>
    </row>
    <row r="322" spans="3:10">
      <c r="C322" s="275"/>
      <c r="D322" s="275"/>
      <c r="E322" s="287"/>
      <c r="F322" s="287"/>
      <c r="G322" s="287"/>
      <c r="H322" s="287"/>
      <c r="I322" s="287"/>
      <c r="J322" s="287"/>
    </row>
    <row r="323" spans="3:10">
      <c r="C323" s="275"/>
      <c r="D323" s="275"/>
      <c r="E323" s="287"/>
      <c r="F323" s="287"/>
      <c r="G323" s="287"/>
      <c r="H323" s="287"/>
      <c r="I323" s="287"/>
      <c r="J323" s="287"/>
    </row>
    <row r="324" spans="3:10">
      <c r="C324" s="275"/>
      <c r="D324" s="275"/>
      <c r="E324" s="287"/>
      <c r="F324" s="287"/>
      <c r="G324" s="287"/>
      <c r="H324" s="287"/>
      <c r="I324" s="287"/>
      <c r="J324" s="287"/>
    </row>
    <row r="325" spans="3:10">
      <c r="C325" s="275"/>
      <c r="D325" s="275"/>
      <c r="E325" s="287"/>
      <c r="F325" s="287"/>
      <c r="G325" s="287"/>
      <c r="H325" s="287"/>
      <c r="I325" s="287"/>
      <c r="J325" s="287"/>
    </row>
    <row r="326" spans="3:10">
      <c r="C326" s="275"/>
      <c r="D326" s="275"/>
      <c r="E326" s="287"/>
      <c r="F326" s="287"/>
      <c r="G326" s="287"/>
      <c r="H326" s="287"/>
      <c r="I326" s="287"/>
      <c r="J326" s="287"/>
    </row>
    <row r="327" spans="3:10">
      <c r="C327" s="275"/>
      <c r="D327" s="275"/>
      <c r="E327" s="287"/>
      <c r="F327" s="287"/>
      <c r="G327" s="287"/>
      <c r="H327" s="287"/>
      <c r="I327" s="287"/>
      <c r="J327" s="287"/>
    </row>
    <row r="328" spans="3:10">
      <c r="C328" s="275"/>
      <c r="D328" s="275"/>
      <c r="E328" s="287"/>
      <c r="F328" s="287"/>
      <c r="G328" s="287"/>
      <c r="H328" s="287"/>
      <c r="I328" s="287"/>
      <c r="J328" s="287"/>
    </row>
    <row r="329" spans="3:10">
      <c r="C329" s="275"/>
      <c r="D329" s="275"/>
      <c r="E329" s="287"/>
      <c r="F329" s="287"/>
      <c r="G329" s="287"/>
      <c r="H329" s="287"/>
      <c r="I329" s="287"/>
      <c r="J329" s="287"/>
    </row>
    <row r="330" spans="3:10">
      <c r="C330" s="275"/>
      <c r="D330" s="275"/>
      <c r="E330" s="287"/>
      <c r="F330" s="287"/>
      <c r="G330" s="287"/>
      <c r="H330" s="287"/>
      <c r="I330" s="287"/>
      <c r="J330" s="287"/>
    </row>
    <row r="331" spans="3:10">
      <c r="C331" s="275"/>
      <c r="D331" s="275"/>
      <c r="E331" s="287"/>
      <c r="F331" s="287"/>
      <c r="G331" s="287"/>
      <c r="H331" s="287"/>
      <c r="I331" s="287"/>
      <c r="J331" s="287"/>
    </row>
    <row r="332" spans="3:10">
      <c r="C332" s="275"/>
      <c r="D332" s="275"/>
      <c r="E332" s="287"/>
      <c r="F332" s="287"/>
      <c r="G332" s="287"/>
      <c r="H332" s="287"/>
      <c r="I332" s="287"/>
      <c r="J332" s="287"/>
    </row>
    <row r="333" spans="3:10">
      <c r="C333" s="275"/>
      <c r="D333" s="275"/>
      <c r="E333" s="287"/>
      <c r="F333" s="287"/>
      <c r="G333" s="287"/>
      <c r="H333" s="287"/>
      <c r="I333" s="287"/>
      <c r="J333" s="287"/>
    </row>
    <row r="334" spans="3:10">
      <c r="C334" s="275"/>
      <c r="D334" s="275"/>
      <c r="E334" s="287"/>
      <c r="F334" s="287"/>
      <c r="G334" s="287"/>
      <c r="H334" s="287"/>
      <c r="I334" s="287"/>
      <c r="J334" s="287"/>
    </row>
    <row r="335" spans="3:10">
      <c r="C335" s="275"/>
      <c r="D335" s="275"/>
      <c r="E335" s="287"/>
      <c r="F335" s="287"/>
      <c r="G335" s="287"/>
      <c r="H335" s="287"/>
      <c r="I335" s="287"/>
      <c r="J335" s="287"/>
    </row>
    <row r="336" spans="3:10">
      <c r="C336" s="275"/>
      <c r="D336" s="275"/>
      <c r="E336" s="287"/>
      <c r="F336" s="287"/>
      <c r="G336" s="287"/>
      <c r="H336" s="287"/>
      <c r="I336" s="287"/>
      <c r="J336" s="287"/>
    </row>
    <row r="337" spans="3:10">
      <c r="C337" s="275"/>
      <c r="D337" s="275"/>
      <c r="E337" s="287"/>
      <c r="F337" s="287"/>
      <c r="G337" s="287"/>
      <c r="H337" s="287"/>
      <c r="I337" s="287"/>
      <c r="J337" s="287"/>
    </row>
    <row r="338" spans="3:10">
      <c r="C338" s="275"/>
      <c r="D338" s="275"/>
      <c r="E338" s="287"/>
      <c r="F338" s="287"/>
      <c r="G338" s="287"/>
      <c r="H338" s="287"/>
      <c r="I338" s="287"/>
      <c r="J338" s="287"/>
    </row>
    <row r="339" spans="3:10">
      <c r="C339" s="275"/>
      <c r="D339" s="275"/>
      <c r="E339" s="287"/>
      <c r="F339" s="287"/>
      <c r="G339" s="287"/>
      <c r="H339" s="287"/>
      <c r="I339" s="287"/>
      <c r="J339" s="287"/>
    </row>
    <row r="340" spans="3:10">
      <c r="C340" s="275"/>
      <c r="D340" s="275"/>
      <c r="E340" s="287"/>
      <c r="F340" s="287"/>
      <c r="G340" s="287"/>
      <c r="H340" s="287"/>
      <c r="I340" s="287"/>
      <c r="J340" s="287"/>
    </row>
    <row r="341" spans="3:10">
      <c r="C341" s="275"/>
      <c r="D341" s="275"/>
      <c r="E341" s="287"/>
      <c r="F341" s="287"/>
      <c r="G341" s="287"/>
      <c r="H341" s="287"/>
      <c r="I341" s="287"/>
      <c r="J341" s="287"/>
    </row>
    <row r="342" spans="3:10">
      <c r="C342" s="275"/>
      <c r="D342" s="275"/>
      <c r="E342" s="287"/>
      <c r="F342" s="287"/>
      <c r="G342" s="287"/>
      <c r="H342" s="287"/>
      <c r="I342" s="287"/>
      <c r="J342" s="287"/>
    </row>
    <row r="343" spans="3:10">
      <c r="C343" s="275"/>
      <c r="D343" s="275"/>
      <c r="E343" s="287"/>
      <c r="F343" s="287"/>
      <c r="G343" s="287"/>
      <c r="H343" s="287"/>
      <c r="I343" s="287"/>
      <c r="J343" s="287"/>
    </row>
    <row r="344" spans="3:10">
      <c r="C344" s="275"/>
      <c r="D344" s="275"/>
      <c r="E344" s="287"/>
      <c r="F344" s="287"/>
      <c r="G344" s="287"/>
      <c r="H344" s="287"/>
      <c r="I344" s="287"/>
      <c r="J344" s="287"/>
    </row>
    <row r="345" spans="3:10">
      <c r="C345" s="275"/>
      <c r="D345" s="275"/>
      <c r="E345" s="287"/>
      <c r="F345" s="287"/>
      <c r="G345" s="287"/>
      <c r="H345" s="287"/>
      <c r="I345" s="287"/>
      <c r="J345" s="287"/>
    </row>
    <row r="346" spans="3:10">
      <c r="C346" s="275"/>
      <c r="D346" s="275"/>
      <c r="E346" s="287"/>
      <c r="F346" s="287"/>
      <c r="G346" s="287"/>
      <c r="H346" s="287"/>
      <c r="I346" s="287"/>
      <c r="J346" s="287"/>
    </row>
    <row r="347" spans="3:10">
      <c r="C347" s="275"/>
      <c r="D347" s="275"/>
      <c r="E347" s="287"/>
      <c r="F347" s="287"/>
      <c r="G347" s="287"/>
      <c r="H347" s="287"/>
      <c r="I347" s="287"/>
      <c r="J347" s="287"/>
    </row>
    <row r="348" spans="3:10">
      <c r="C348" s="275"/>
      <c r="D348" s="275"/>
      <c r="E348" s="287"/>
      <c r="F348" s="287"/>
      <c r="G348" s="287"/>
      <c r="H348" s="287"/>
      <c r="I348" s="287"/>
      <c r="J348" s="287"/>
    </row>
    <row r="349" spans="3:10">
      <c r="C349" s="275"/>
      <c r="D349" s="275"/>
      <c r="E349" s="287"/>
      <c r="F349" s="287"/>
      <c r="G349" s="287"/>
      <c r="H349" s="287"/>
      <c r="I349" s="287"/>
      <c r="J349" s="287"/>
    </row>
    <row r="350" spans="3:10">
      <c r="C350" s="275"/>
      <c r="D350" s="275"/>
      <c r="E350" s="287"/>
      <c r="F350" s="287"/>
      <c r="G350" s="287"/>
      <c r="H350" s="287"/>
      <c r="I350" s="287"/>
      <c r="J350" s="287"/>
    </row>
    <row r="351" spans="3:10">
      <c r="C351" s="275"/>
      <c r="D351" s="275"/>
      <c r="E351" s="287"/>
      <c r="F351" s="287"/>
      <c r="G351" s="287"/>
      <c r="H351" s="287"/>
      <c r="I351" s="287"/>
      <c r="J351" s="287"/>
    </row>
    <row r="352" spans="3:10">
      <c r="C352" s="275"/>
      <c r="D352" s="275"/>
      <c r="E352" s="287"/>
      <c r="F352" s="287"/>
      <c r="G352" s="287"/>
      <c r="H352" s="287"/>
      <c r="I352" s="287"/>
      <c r="J352" s="287"/>
    </row>
    <row r="353" spans="3:10">
      <c r="C353" s="275"/>
      <c r="D353" s="275"/>
      <c r="E353" s="287"/>
      <c r="F353" s="287"/>
      <c r="G353" s="287"/>
      <c r="H353" s="287"/>
      <c r="I353" s="287"/>
      <c r="J353" s="287"/>
    </row>
    <row r="354" spans="3:10">
      <c r="C354" s="275"/>
      <c r="D354" s="275"/>
      <c r="E354" s="287"/>
      <c r="F354" s="287"/>
      <c r="G354" s="287"/>
      <c r="H354" s="287"/>
      <c r="I354" s="287"/>
      <c r="J354" s="287"/>
    </row>
    <row r="355" spans="3:10">
      <c r="C355" s="275"/>
      <c r="D355" s="275"/>
      <c r="E355" s="287"/>
      <c r="F355" s="287"/>
      <c r="G355" s="287"/>
      <c r="H355" s="287"/>
      <c r="I355" s="287"/>
      <c r="J355" s="287"/>
    </row>
    <row r="356" spans="3:10">
      <c r="C356" s="275"/>
      <c r="D356" s="275"/>
      <c r="E356" s="287"/>
      <c r="F356" s="287"/>
      <c r="G356" s="287"/>
      <c r="H356" s="287"/>
      <c r="I356" s="287"/>
      <c r="J356" s="287"/>
    </row>
    <row r="357" spans="3:10">
      <c r="C357" s="275"/>
      <c r="D357" s="275"/>
      <c r="E357" s="287"/>
      <c r="F357" s="287"/>
      <c r="G357" s="287"/>
      <c r="H357" s="287"/>
      <c r="I357" s="287"/>
      <c r="J357" s="287"/>
    </row>
    <row r="358" spans="3:10">
      <c r="C358" s="275"/>
      <c r="D358" s="275"/>
      <c r="E358" s="287"/>
      <c r="F358" s="287"/>
      <c r="G358" s="287"/>
      <c r="H358" s="287"/>
      <c r="I358" s="287"/>
      <c r="J358" s="287"/>
    </row>
    <row r="359" spans="3:10">
      <c r="C359" s="275"/>
      <c r="D359" s="275"/>
      <c r="E359" s="287"/>
      <c r="F359" s="287"/>
      <c r="G359" s="287"/>
      <c r="H359" s="287"/>
      <c r="I359" s="287"/>
      <c r="J359" s="287"/>
    </row>
    <row r="360" spans="3:10">
      <c r="C360" s="275"/>
      <c r="D360" s="275"/>
      <c r="E360" s="287"/>
      <c r="F360" s="287"/>
      <c r="G360" s="287"/>
      <c r="H360" s="287"/>
      <c r="I360" s="287"/>
      <c r="J360" s="287"/>
    </row>
    <row r="361" spans="3:10">
      <c r="C361" s="275"/>
      <c r="D361" s="275"/>
      <c r="E361" s="287"/>
      <c r="F361" s="287"/>
      <c r="G361" s="287"/>
      <c r="H361" s="287"/>
      <c r="I361" s="287"/>
      <c r="J361" s="287"/>
    </row>
    <row r="362" spans="3:10">
      <c r="C362" s="275"/>
      <c r="D362" s="275"/>
      <c r="E362" s="287"/>
      <c r="F362" s="287"/>
      <c r="G362" s="287"/>
      <c r="H362" s="287"/>
      <c r="I362" s="287"/>
      <c r="J362" s="287"/>
    </row>
    <row r="363" spans="3:10">
      <c r="C363" s="275"/>
      <c r="D363" s="275"/>
      <c r="E363" s="287"/>
      <c r="F363" s="287"/>
      <c r="G363" s="287"/>
      <c r="H363" s="287"/>
      <c r="I363" s="287"/>
      <c r="J363" s="287"/>
    </row>
  </sheetData>
  <mergeCells count="12">
    <mergeCell ref="A1:J1"/>
    <mergeCell ref="A2:J2"/>
    <mergeCell ref="A3:J3"/>
    <mergeCell ref="A4:J4"/>
    <mergeCell ref="A5:A6"/>
    <mergeCell ref="D5:F5"/>
    <mergeCell ref="G5:G6"/>
    <mergeCell ref="H5:H6"/>
    <mergeCell ref="B5:B6"/>
    <mergeCell ref="C5:C6"/>
    <mergeCell ref="I5:I6"/>
    <mergeCell ref="J5:J6"/>
  </mergeCells>
  <pageMargins left="0.31496062992125984" right="0.11811023622047245" top="0.74803149606299213" bottom="0.74803149606299213" header="0.31496062992125984" footer="0.31496062992125984"/>
  <pageSetup paperSize="9" scale="57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4AEDF-11FC-46EF-85B0-202C3C2D7C52}">
  <sheetPr>
    <tabColor rgb="FF7030A0"/>
  </sheetPr>
  <dimension ref="A1:P423"/>
  <sheetViews>
    <sheetView zoomScale="80" zoomScaleNormal="80" workbookViewId="0">
      <selection activeCell="O9" sqref="O9"/>
    </sheetView>
  </sheetViews>
  <sheetFormatPr defaultColWidth="9.140625" defaultRowHeight="24"/>
  <cols>
    <col min="1" max="1" width="5.5703125" style="357" customWidth="1"/>
    <col min="2" max="2" width="54.42578125" style="358" customWidth="1"/>
    <col min="3" max="3" width="18.5703125" style="361" customWidth="1"/>
    <col min="4" max="4" width="19.42578125" style="362" customWidth="1"/>
    <col min="5" max="5" width="19" style="363" customWidth="1"/>
    <col min="6" max="6" width="19.85546875" style="363" bestFit="1" customWidth="1"/>
    <col min="7" max="7" width="19.42578125" style="363" bestFit="1" customWidth="1"/>
    <col min="8" max="8" width="10.42578125" style="363" customWidth="1"/>
    <col min="9" max="9" width="19.42578125" style="363" bestFit="1" customWidth="1"/>
    <col min="10" max="10" width="13.42578125" style="312" customWidth="1"/>
    <col min="11" max="11" width="13.5703125" style="360" customWidth="1"/>
    <col min="12" max="12" width="10" style="357" customWidth="1"/>
    <col min="13" max="14" width="10" style="358" customWidth="1"/>
    <col min="15" max="15" width="22.42578125" style="651" customWidth="1"/>
    <col min="16" max="16" width="11.28515625" style="189" bestFit="1" customWidth="1"/>
    <col min="17" max="16384" width="9.140625" style="189"/>
  </cols>
  <sheetData>
    <row r="1" spans="1:16" s="306" customFormat="1" ht="33" customHeight="1">
      <c r="A1" s="922" t="s">
        <v>599</v>
      </c>
      <c r="B1" s="922"/>
      <c r="C1" s="922"/>
      <c r="D1" s="922"/>
      <c r="E1" s="922"/>
      <c r="F1" s="922"/>
      <c r="G1" s="922"/>
      <c r="H1" s="922"/>
      <c r="I1" s="922"/>
      <c r="J1" s="922"/>
      <c r="K1" s="922"/>
      <c r="L1" s="796"/>
      <c r="M1" s="797"/>
      <c r="N1" s="797"/>
      <c r="O1" s="640"/>
    </row>
    <row r="2" spans="1:16" s="306" customFormat="1" ht="33" customHeight="1">
      <c r="A2" s="922" t="str">
        <f>+[6]คีย์ข้อมูล!A2</f>
        <v>กรมการพัฒนาชุมชน</v>
      </c>
      <c r="B2" s="922"/>
      <c r="C2" s="922"/>
      <c r="D2" s="922"/>
      <c r="E2" s="922"/>
      <c r="F2" s="922"/>
      <c r="G2" s="922"/>
      <c r="H2" s="922"/>
      <c r="I2" s="922"/>
      <c r="J2" s="922"/>
      <c r="K2" s="922"/>
      <c r="L2" s="798"/>
      <c r="M2" s="799"/>
      <c r="N2" s="799"/>
      <c r="O2" s="640"/>
    </row>
    <row r="3" spans="1:16" s="306" customFormat="1" ht="33" customHeight="1">
      <c r="A3" s="923" t="str">
        <f>+[5]คีย์ข้อมูล!A3</f>
        <v xml:space="preserve">ข้อมูล ณ วันที่ 30 กันยายน 2568  </v>
      </c>
      <c r="B3" s="923"/>
      <c r="C3" s="923"/>
      <c r="D3" s="923"/>
      <c r="E3" s="923"/>
      <c r="F3" s="923"/>
      <c r="G3" s="923"/>
      <c r="H3" s="923"/>
      <c r="I3" s="923"/>
      <c r="J3" s="923"/>
      <c r="K3" s="923"/>
      <c r="L3" s="798"/>
      <c r="M3" s="799"/>
      <c r="N3" s="799"/>
      <c r="O3" s="641"/>
    </row>
    <row r="4" spans="1:16" s="307" customFormat="1" ht="33" customHeight="1">
      <c r="A4" s="1070" t="s">
        <v>22</v>
      </c>
      <c r="B4" s="1071" t="s">
        <v>3</v>
      </c>
      <c r="C4" s="1073" t="s">
        <v>24</v>
      </c>
      <c r="D4" s="1075" t="s">
        <v>87</v>
      </c>
      <c r="E4" s="1076"/>
      <c r="F4" s="1065" t="s">
        <v>12</v>
      </c>
      <c r="G4" s="1065" t="s">
        <v>11</v>
      </c>
      <c r="H4" s="1066" t="s">
        <v>238</v>
      </c>
      <c r="I4" s="1068" t="s">
        <v>4</v>
      </c>
      <c r="J4" s="1070" t="s">
        <v>239</v>
      </c>
      <c r="K4" s="1070" t="s">
        <v>75</v>
      </c>
      <c r="L4" s="312"/>
      <c r="M4" s="308"/>
      <c r="N4" s="308"/>
      <c r="O4" s="642"/>
    </row>
    <row r="5" spans="1:16" s="309" customFormat="1" ht="33" customHeight="1">
      <c r="A5" s="1070"/>
      <c r="B5" s="1072"/>
      <c r="C5" s="1074"/>
      <c r="D5" s="310" t="s">
        <v>1</v>
      </c>
      <c r="E5" s="311" t="s">
        <v>6</v>
      </c>
      <c r="F5" s="1065"/>
      <c r="G5" s="1065"/>
      <c r="H5" s="1067"/>
      <c r="I5" s="1069"/>
      <c r="J5" s="1070"/>
      <c r="K5" s="1070"/>
      <c r="L5" s="312"/>
      <c r="M5" s="312"/>
      <c r="N5" s="312"/>
      <c r="O5" s="643"/>
    </row>
    <row r="6" spans="1:16" s="309" customFormat="1" ht="33" customHeight="1" thickBot="1">
      <c r="A6" s="313"/>
      <c r="B6" s="313" t="s">
        <v>486</v>
      </c>
      <c r="C6" s="314">
        <v>31761646.690000001</v>
      </c>
      <c r="D6" s="314">
        <v>277156759.49000001</v>
      </c>
      <c r="E6" s="314">
        <v>309233954.18999994</v>
      </c>
      <c r="F6" s="314">
        <v>618152360.37</v>
      </c>
      <c r="G6" s="314">
        <v>586390713.67999995</v>
      </c>
      <c r="H6" s="314">
        <v>94.861841719573974</v>
      </c>
      <c r="I6" s="314">
        <v>31761646.690000001</v>
      </c>
      <c r="J6" s="313"/>
      <c r="K6" s="313"/>
      <c r="L6" s="800"/>
      <c r="M6" s="800"/>
      <c r="N6" s="801"/>
      <c r="O6" s="643"/>
    </row>
    <row r="7" spans="1:16" s="309" customFormat="1" ht="33" customHeight="1" thickTop="1">
      <c r="A7" s="315">
        <v>1</v>
      </c>
      <c r="B7" s="315" t="s">
        <v>240</v>
      </c>
      <c r="C7" s="316">
        <v>31082407.220000003</v>
      </c>
      <c r="D7" s="316">
        <v>192044718.47999999</v>
      </c>
      <c r="E7" s="316">
        <v>283555474.98999995</v>
      </c>
      <c r="F7" s="316">
        <v>506682600.69</v>
      </c>
      <c r="G7" s="316">
        <v>475600193.46999997</v>
      </c>
      <c r="H7" s="317">
        <v>93.865507286480337</v>
      </c>
      <c r="I7" s="316">
        <v>31082407.220000003</v>
      </c>
      <c r="J7" s="318"/>
      <c r="K7" s="315"/>
      <c r="L7" s="802"/>
      <c r="M7" s="801"/>
      <c r="N7" s="801"/>
      <c r="O7" s="643"/>
    </row>
    <row r="8" spans="1:16" s="520" customFormat="1" ht="60.75">
      <c r="A8" s="521">
        <v>1</v>
      </c>
      <c r="B8" s="522" t="s">
        <v>243</v>
      </c>
      <c r="C8" s="523">
        <v>20858700</v>
      </c>
      <c r="D8" s="524">
        <v>0</v>
      </c>
      <c r="E8" s="523">
        <v>53160000</v>
      </c>
      <c r="F8" s="525">
        <v>74018700</v>
      </c>
      <c r="G8" s="523">
        <v>53160000</v>
      </c>
      <c r="H8" s="525">
        <v>71.819688808368696</v>
      </c>
      <c r="I8" s="525">
        <v>20858700</v>
      </c>
      <c r="J8" s="526" t="s">
        <v>623</v>
      </c>
      <c r="K8" s="521" t="s">
        <v>410</v>
      </c>
      <c r="L8" s="803"/>
      <c r="M8" s="804"/>
      <c r="N8" s="804"/>
      <c r="O8" s="644"/>
    </row>
    <row r="9" spans="1:16" s="520" customFormat="1" ht="60.75">
      <c r="A9" s="519">
        <v>2</v>
      </c>
      <c r="B9" s="527" t="s">
        <v>586</v>
      </c>
      <c r="C9" s="517">
        <v>5706844.2400000002</v>
      </c>
      <c r="D9" s="528">
        <v>0</v>
      </c>
      <c r="E9" s="517">
        <v>2373155.7599999998</v>
      </c>
      <c r="F9" s="516">
        <v>8080000</v>
      </c>
      <c r="G9" s="517">
        <v>2373155.7599999998</v>
      </c>
      <c r="H9" s="516">
        <v>29.370739603960391</v>
      </c>
      <c r="I9" s="516">
        <v>5706844.2400000002</v>
      </c>
      <c r="J9" s="518" t="s">
        <v>416</v>
      </c>
      <c r="K9" s="519" t="s">
        <v>410</v>
      </c>
      <c r="L9" s="803"/>
      <c r="M9" s="804"/>
      <c r="N9" s="804"/>
      <c r="O9" s="644"/>
    </row>
    <row r="10" spans="1:16" s="520" customFormat="1" ht="81">
      <c r="A10" s="519">
        <v>3</v>
      </c>
      <c r="B10" s="530" t="s">
        <v>588</v>
      </c>
      <c r="C10" s="517">
        <v>2926884</v>
      </c>
      <c r="D10" s="528">
        <v>0</v>
      </c>
      <c r="E10" s="517">
        <v>47726316</v>
      </c>
      <c r="F10" s="516">
        <v>50653200</v>
      </c>
      <c r="G10" s="517">
        <v>47726316</v>
      </c>
      <c r="H10" s="516">
        <v>94.221719457013577</v>
      </c>
      <c r="I10" s="516">
        <v>2926884</v>
      </c>
      <c r="J10" s="518" t="s">
        <v>414</v>
      </c>
      <c r="K10" s="519" t="s">
        <v>415</v>
      </c>
      <c r="L10" s="803"/>
      <c r="M10" s="804"/>
      <c r="N10" s="804"/>
      <c r="O10" s="644"/>
    </row>
    <row r="11" spans="1:16" s="520" customFormat="1" ht="27.95" customHeight="1">
      <c r="A11" s="519">
        <v>4</v>
      </c>
      <c r="B11" s="531" t="s">
        <v>589</v>
      </c>
      <c r="C11" s="517">
        <v>560628.98</v>
      </c>
      <c r="D11" s="528">
        <v>0</v>
      </c>
      <c r="E11" s="517">
        <v>1022371.02</v>
      </c>
      <c r="F11" s="516">
        <v>1583000</v>
      </c>
      <c r="G11" s="517">
        <v>1022371.02</v>
      </c>
      <c r="H11" s="516">
        <v>64.584397978521793</v>
      </c>
      <c r="I11" s="516">
        <v>560628.98</v>
      </c>
      <c r="J11" s="518" t="s">
        <v>425</v>
      </c>
      <c r="K11" s="519" t="s">
        <v>415</v>
      </c>
      <c r="L11" s="803"/>
      <c r="M11" s="804"/>
      <c r="N11" s="804"/>
      <c r="O11" s="644"/>
    </row>
    <row r="12" spans="1:16" s="520" customFormat="1" ht="60.75">
      <c r="A12" s="519">
        <v>5</v>
      </c>
      <c r="B12" s="530" t="s">
        <v>587</v>
      </c>
      <c r="C12" s="517">
        <v>530260</v>
      </c>
      <c r="D12" s="528">
        <v>0</v>
      </c>
      <c r="E12" s="517">
        <v>4744240</v>
      </c>
      <c r="F12" s="516">
        <v>5274500</v>
      </c>
      <c r="G12" s="517">
        <v>4744240</v>
      </c>
      <c r="H12" s="516">
        <v>89.946724808038681</v>
      </c>
      <c r="I12" s="516">
        <v>530260</v>
      </c>
      <c r="J12" s="518" t="s">
        <v>624</v>
      </c>
      <c r="K12" s="519" t="s">
        <v>410</v>
      </c>
      <c r="L12" s="803"/>
      <c r="M12" s="804"/>
      <c r="N12" s="804"/>
      <c r="O12" s="644"/>
    </row>
    <row r="13" spans="1:16" s="529" customFormat="1" ht="40.5">
      <c r="A13" s="519">
        <v>6</v>
      </c>
      <c r="B13" s="527" t="s">
        <v>590</v>
      </c>
      <c r="C13" s="517">
        <v>396550</v>
      </c>
      <c r="D13" s="528">
        <v>0</v>
      </c>
      <c r="E13" s="517">
        <v>7843450</v>
      </c>
      <c r="F13" s="516">
        <v>8240000</v>
      </c>
      <c r="G13" s="517">
        <v>7843450</v>
      </c>
      <c r="H13" s="516">
        <v>95.1875</v>
      </c>
      <c r="I13" s="516">
        <v>396550</v>
      </c>
      <c r="J13" s="518" t="s">
        <v>414</v>
      </c>
      <c r="K13" s="519" t="s">
        <v>415</v>
      </c>
      <c r="L13" s="803"/>
      <c r="M13" s="804"/>
      <c r="N13" s="804"/>
      <c r="O13" s="644"/>
      <c r="P13" s="520"/>
    </row>
    <row r="14" spans="1:16" s="520" customFormat="1" ht="40.5">
      <c r="A14" s="519">
        <v>7</v>
      </c>
      <c r="B14" s="527" t="s">
        <v>429</v>
      </c>
      <c r="C14" s="517">
        <v>72540</v>
      </c>
      <c r="D14" s="528">
        <v>9927460</v>
      </c>
      <c r="E14" s="517">
        <v>0</v>
      </c>
      <c r="F14" s="516">
        <v>10000000</v>
      </c>
      <c r="G14" s="517">
        <v>9927460</v>
      </c>
      <c r="H14" s="516">
        <v>99.274600000000007</v>
      </c>
      <c r="I14" s="516">
        <v>72540</v>
      </c>
      <c r="J14" s="518" t="s">
        <v>430</v>
      </c>
      <c r="K14" s="519" t="s">
        <v>144</v>
      </c>
      <c r="L14" s="803"/>
      <c r="M14" s="804"/>
      <c r="N14" s="804"/>
      <c r="O14" s="644"/>
    </row>
    <row r="15" spans="1:16" s="520" customFormat="1" ht="27.95" customHeight="1">
      <c r="A15" s="519">
        <v>8</v>
      </c>
      <c r="B15" s="527" t="s">
        <v>437</v>
      </c>
      <c r="C15" s="517">
        <v>30000</v>
      </c>
      <c r="D15" s="528">
        <v>0</v>
      </c>
      <c r="E15" s="517">
        <v>0</v>
      </c>
      <c r="F15" s="516">
        <v>30000</v>
      </c>
      <c r="G15" s="517">
        <v>0</v>
      </c>
      <c r="H15" s="516">
        <v>0</v>
      </c>
      <c r="I15" s="516">
        <v>30000</v>
      </c>
      <c r="J15" s="518" t="s">
        <v>271</v>
      </c>
      <c r="K15" s="519" t="s">
        <v>438</v>
      </c>
      <c r="L15" s="803"/>
      <c r="M15" s="804"/>
      <c r="N15" s="804"/>
      <c r="O15" s="644"/>
    </row>
    <row r="16" spans="1:16" s="520" customFormat="1" ht="40.5">
      <c r="A16" s="519">
        <v>9</v>
      </c>
      <c r="B16" s="530" t="s">
        <v>417</v>
      </c>
      <c r="C16" s="517">
        <v>0</v>
      </c>
      <c r="D16" s="528">
        <v>5617500</v>
      </c>
      <c r="E16" s="517">
        <v>0</v>
      </c>
      <c r="F16" s="516">
        <v>5617500</v>
      </c>
      <c r="G16" s="517">
        <v>5617500</v>
      </c>
      <c r="H16" s="516">
        <v>100</v>
      </c>
      <c r="I16" s="516">
        <v>0</v>
      </c>
      <c r="J16" s="518" t="s">
        <v>418</v>
      </c>
      <c r="K16" s="519" t="s">
        <v>144</v>
      </c>
      <c r="L16" s="803"/>
      <c r="M16" s="804"/>
      <c r="N16" s="804"/>
      <c r="O16" s="644"/>
    </row>
    <row r="17" spans="1:15" s="520" customFormat="1" ht="60.75">
      <c r="A17" s="519">
        <v>10</v>
      </c>
      <c r="B17" s="527" t="s">
        <v>585</v>
      </c>
      <c r="C17" s="517">
        <v>0</v>
      </c>
      <c r="D17" s="528">
        <v>0</v>
      </c>
      <c r="E17" s="517">
        <v>11626000</v>
      </c>
      <c r="F17" s="516">
        <v>11626000</v>
      </c>
      <c r="G17" s="517">
        <v>11626000</v>
      </c>
      <c r="H17" s="516">
        <v>100</v>
      </c>
      <c r="I17" s="516">
        <v>0</v>
      </c>
      <c r="J17" s="518" t="s">
        <v>723</v>
      </c>
      <c r="K17" s="519" t="s">
        <v>410</v>
      </c>
      <c r="L17" s="803"/>
      <c r="M17" s="804"/>
      <c r="N17" s="804"/>
      <c r="O17" s="644"/>
    </row>
    <row r="18" spans="1:15" s="520" customFormat="1" ht="60.75">
      <c r="A18" s="519">
        <v>11</v>
      </c>
      <c r="B18" s="527" t="s">
        <v>434</v>
      </c>
      <c r="C18" s="517">
        <v>0</v>
      </c>
      <c r="D18" s="528">
        <v>7450000</v>
      </c>
      <c r="E18" s="517">
        <v>0</v>
      </c>
      <c r="F18" s="516">
        <v>7450000</v>
      </c>
      <c r="G18" s="517">
        <v>7450000</v>
      </c>
      <c r="H18" s="516">
        <v>100</v>
      </c>
      <c r="I18" s="516">
        <v>0</v>
      </c>
      <c r="J18" s="518" t="s">
        <v>435</v>
      </c>
      <c r="K18" s="519" t="s">
        <v>144</v>
      </c>
      <c r="L18" s="803"/>
      <c r="M18" s="804"/>
      <c r="N18" s="804"/>
      <c r="O18" s="644"/>
    </row>
    <row r="19" spans="1:15" s="520" customFormat="1" ht="40.5">
      <c r="A19" s="519">
        <v>12</v>
      </c>
      <c r="B19" s="527" t="s">
        <v>419</v>
      </c>
      <c r="C19" s="517">
        <v>0</v>
      </c>
      <c r="D19" s="528">
        <v>0</v>
      </c>
      <c r="E19" s="517">
        <v>4115000</v>
      </c>
      <c r="F19" s="516">
        <v>4115000</v>
      </c>
      <c r="G19" s="517">
        <v>4115000</v>
      </c>
      <c r="H19" s="516">
        <v>100</v>
      </c>
      <c r="I19" s="516">
        <v>0</v>
      </c>
      <c r="J19" s="518" t="s">
        <v>420</v>
      </c>
      <c r="K19" s="519" t="s">
        <v>415</v>
      </c>
      <c r="L19" s="803"/>
      <c r="M19" s="804"/>
      <c r="N19" s="804"/>
      <c r="O19" s="644"/>
    </row>
    <row r="20" spans="1:15" s="520" customFormat="1" ht="27.95" customHeight="1">
      <c r="A20" s="519">
        <v>13</v>
      </c>
      <c r="B20" s="527" t="s">
        <v>246</v>
      </c>
      <c r="C20" s="517">
        <v>0</v>
      </c>
      <c r="D20" s="528">
        <v>2580000</v>
      </c>
      <c r="E20" s="517">
        <v>0</v>
      </c>
      <c r="F20" s="516">
        <v>2580000</v>
      </c>
      <c r="G20" s="517">
        <v>2580000</v>
      </c>
      <c r="H20" s="516">
        <v>100</v>
      </c>
      <c r="I20" s="516">
        <v>0</v>
      </c>
      <c r="J20" s="518" t="s">
        <v>436</v>
      </c>
      <c r="K20" s="519" t="s">
        <v>144</v>
      </c>
      <c r="L20" s="803"/>
      <c r="M20" s="804"/>
      <c r="N20" s="804"/>
      <c r="O20" s="644"/>
    </row>
    <row r="21" spans="1:15" s="520" customFormat="1" ht="27" customHeight="1">
      <c r="A21" s="519">
        <v>14</v>
      </c>
      <c r="B21" s="530" t="s">
        <v>421</v>
      </c>
      <c r="C21" s="517">
        <v>0</v>
      </c>
      <c r="D21" s="528">
        <v>2680000</v>
      </c>
      <c r="E21" s="517">
        <v>0</v>
      </c>
      <c r="F21" s="516">
        <v>2680000</v>
      </c>
      <c r="G21" s="517">
        <v>2680000</v>
      </c>
      <c r="H21" s="516">
        <v>100</v>
      </c>
      <c r="I21" s="516">
        <v>0</v>
      </c>
      <c r="J21" s="518" t="s">
        <v>422</v>
      </c>
      <c r="K21" s="519" t="s">
        <v>180</v>
      </c>
      <c r="L21" s="803"/>
      <c r="M21" s="804"/>
      <c r="N21" s="804"/>
      <c r="O21" s="644"/>
    </row>
    <row r="22" spans="1:15" s="520" customFormat="1" ht="27.95" customHeight="1">
      <c r="A22" s="519">
        <v>15</v>
      </c>
      <c r="B22" s="532" t="s">
        <v>428</v>
      </c>
      <c r="C22" s="517"/>
      <c r="D22" s="528">
        <v>0</v>
      </c>
      <c r="E22" s="517">
        <v>440000</v>
      </c>
      <c r="F22" s="516">
        <v>440000</v>
      </c>
      <c r="G22" s="517">
        <v>440000</v>
      </c>
      <c r="H22" s="516">
        <v>100</v>
      </c>
      <c r="I22" s="516">
        <v>0</v>
      </c>
      <c r="J22" s="518" t="s">
        <v>310</v>
      </c>
      <c r="K22" s="519" t="s">
        <v>415</v>
      </c>
      <c r="L22" s="803"/>
      <c r="M22" s="804"/>
      <c r="N22" s="804"/>
      <c r="O22" s="644"/>
    </row>
    <row r="23" spans="1:15" s="520" customFormat="1" ht="81">
      <c r="A23" s="519">
        <v>16</v>
      </c>
      <c r="B23" s="530" t="s">
        <v>508</v>
      </c>
      <c r="C23" s="517">
        <v>0</v>
      </c>
      <c r="D23" s="528">
        <v>3200000</v>
      </c>
      <c r="E23" s="517">
        <v>0</v>
      </c>
      <c r="F23" s="516">
        <v>3200000</v>
      </c>
      <c r="G23" s="517">
        <v>3200000</v>
      </c>
      <c r="H23" s="516">
        <v>100</v>
      </c>
      <c r="I23" s="516">
        <v>0</v>
      </c>
      <c r="J23" s="518" t="s">
        <v>431</v>
      </c>
      <c r="K23" s="519" t="s">
        <v>144</v>
      </c>
      <c r="L23" s="803"/>
      <c r="M23" s="804"/>
      <c r="N23" s="804"/>
      <c r="O23" s="644"/>
    </row>
    <row r="24" spans="1:15" s="520" customFormat="1" ht="27.95" customHeight="1">
      <c r="A24" s="519">
        <v>17</v>
      </c>
      <c r="B24" s="530" t="s">
        <v>433</v>
      </c>
      <c r="C24" s="517">
        <v>0</v>
      </c>
      <c r="D24" s="528">
        <v>12545000</v>
      </c>
      <c r="E24" s="517">
        <v>0</v>
      </c>
      <c r="F24" s="516">
        <v>12545000</v>
      </c>
      <c r="G24" s="517">
        <v>12545000</v>
      </c>
      <c r="H24" s="516">
        <v>100</v>
      </c>
      <c r="I24" s="516">
        <v>0</v>
      </c>
      <c r="J24" s="518" t="s">
        <v>431</v>
      </c>
      <c r="K24" s="519" t="s">
        <v>180</v>
      </c>
      <c r="L24" s="803"/>
      <c r="M24" s="804"/>
      <c r="N24" s="804"/>
      <c r="O24" s="644"/>
    </row>
    <row r="25" spans="1:15" s="520" customFormat="1" ht="27.95" customHeight="1">
      <c r="A25" s="519">
        <v>18</v>
      </c>
      <c r="B25" s="530" t="s">
        <v>509</v>
      </c>
      <c r="C25" s="517">
        <v>0</v>
      </c>
      <c r="D25" s="528">
        <v>0</v>
      </c>
      <c r="E25" s="517">
        <v>2895050</v>
      </c>
      <c r="F25" s="516">
        <v>2895050</v>
      </c>
      <c r="G25" s="517">
        <v>2895050</v>
      </c>
      <c r="H25" s="516">
        <v>100</v>
      </c>
      <c r="I25" s="516">
        <v>0</v>
      </c>
      <c r="J25" s="518" t="s">
        <v>275</v>
      </c>
      <c r="K25" s="519" t="str">
        <f>+[5]คีย์ข้อมูล!K37</f>
        <v>กค.</v>
      </c>
      <c r="L25" s="803"/>
      <c r="M25" s="804"/>
      <c r="N25" s="804"/>
      <c r="O25" s="644"/>
    </row>
    <row r="26" spans="1:15" s="520" customFormat="1" ht="40.5">
      <c r="A26" s="519">
        <v>19</v>
      </c>
      <c r="B26" s="527" t="s">
        <v>426</v>
      </c>
      <c r="C26" s="517">
        <v>0</v>
      </c>
      <c r="D26" s="528">
        <v>0</v>
      </c>
      <c r="E26" s="517">
        <v>900000</v>
      </c>
      <c r="F26" s="516">
        <v>900000</v>
      </c>
      <c r="G26" s="517">
        <v>900000</v>
      </c>
      <c r="H26" s="516">
        <v>100</v>
      </c>
      <c r="I26" s="516">
        <v>0</v>
      </c>
      <c r="J26" s="518" t="s">
        <v>427</v>
      </c>
      <c r="K26" s="519" t="s">
        <v>415</v>
      </c>
      <c r="L26" s="803"/>
      <c r="M26" s="804"/>
      <c r="N26" s="804"/>
      <c r="O26" s="644"/>
    </row>
    <row r="27" spans="1:15" s="520" customFormat="1" ht="27.95" customHeight="1">
      <c r="A27" s="519">
        <v>20</v>
      </c>
      <c r="B27" s="527" t="s">
        <v>432</v>
      </c>
      <c r="C27" s="517">
        <v>0</v>
      </c>
      <c r="D27" s="528">
        <v>0</v>
      </c>
      <c r="E27" s="517">
        <v>2750000</v>
      </c>
      <c r="F27" s="516">
        <v>2750000</v>
      </c>
      <c r="G27" s="517">
        <v>2750000</v>
      </c>
      <c r="H27" s="516">
        <v>100</v>
      </c>
      <c r="I27" s="516">
        <v>0</v>
      </c>
      <c r="J27" s="518" t="s">
        <v>275</v>
      </c>
      <c r="K27" s="519" t="s">
        <v>415</v>
      </c>
      <c r="L27" s="803"/>
      <c r="M27" s="804"/>
      <c r="N27" s="804"/>
      <c r="O27" s="644"/>
    </row>
    <row r="28" spans="1:15" s="520" customFormat="1" ht="40.5">
      <c r="A28" s="519">
        <v>21</v>
      </c>
      <c r="B28" s="527" t="s">
        <v>249</v>
      </c>
      <c r="C28" s="517">
        <v>0</v>
      </c>
      <c r="D28" s="528">
        <v>0</v>
      </c>
      <c r="E28" s="517">
        <v>299974.5</v>
      </c>
      <c r="F28" s="516">
        <v>299974.5</v>
      </c>
      <c r="G28" s="517">
        <v>299974.5</v>
      </c>
      <c r="H28" s="516">
        <v>100</v>
      </c>
      <c r="I28" s="516">
        <v>0</v>
      </c>
      <c r="J28" s="518" t="s">
        <v>268</v>
      </c>
      <c r="K28" s="519" t="s">
        <v>439</v>
      </c>
      <c r="L28" s="803"/>
      <c r="M28" s="804"/>
      <c r="N28" s="804"/>
      <c r="O28" s="644"/>
    </row>
    <row r="29" spans="1:15" s="520" customFormat="1" ht="27.95" customHeight="1">
      <c r="A29" s="519">
        <v>22</v>
      </c>
      <c r="B29" s="530" t="s">
        <v>252</v>
      </c>
      <c r="C29" s="517">
        <v>0</v>
      </c>
      <c r="D29" s="528">
        <v>60000</v>
      </c>
      <c r="E29" s="517">
        <v>0</v>
      </c>
      <c r="F29" s="516">
        <v>60000</v>
      </c>
      <c r="G29" s="517">
        <v>60000</v>
      </c>
      <c r="H29" s="516">
        <v>100</v>
      </c>
      <c r="I29" s="516">
        <v>0</v>
      </c>
      <c r="J29" s="518" t="s">
        <v>427</v>
      </c>
      <c r="K29" s="519" t="s">
        <v>439</v>
      </c>
      <c r="L29" s="803"/>
      <c r="M29" s="804"/>
      <c r="N29" s="804"/>
      <c r="O29" s="644"/>
    </row>
    <row r="30" spans="1:15" s="520" customFormat="1" ht="27.95" customHeight="1">
      <c r="A30" s="519">
        <v>23</v>
      </c>
      <c r="B30" s="530" t="s">
        <v>258</v>
      </c>
      <c r="C30" s="517">
        <v>0</v>
      </c>
      <c r="D30" s="528">
        <v>1680756</v>
      </c>
      <c r="E30" s="517">
        <v>0</v>
      </c>
      <c r="F30" s="516">
        <v>1680756</v>
      </c>
      <c r="G30" s="517">
        <v>1680756</v>
      </c>
      <c r="H30" s="516">
        <v>100</v>
      </c>
      <c r="I30" s="516">
        <v>0</v>
      </c>
      <c r="J30" s="518" t="s">
        <v>271</v>
      </c>
      <c r="K30" s="519" t="s">
        <v>415</v>
      </c>
      <c r="L30" s="803"/>
      <c r="M30" s="804"/>
      <c r="N30" s="804"/>
      <c r="O30" s="644"/>
    </row>
    <row r="31" spans="1:15" s="520" customFormat="1" ht="40.5">
      <c r="A31" s="519">
        <v>24</v>
      </c>
      <c r="B31" s="530" t="s">
        <v>244</v>
      </c>
      <c r="C31" s="517">
        <v>0</v>
      </c>
      <c r="D31" s="528">
        <v>0</v>
      </c>
      <c r="E31" s="517">
        <v>7740141</v>
      </c>
      <c r="F31" s="516">
        <v>7740141</v>
      </c>
      <c r="G31" s="517">
        <v>7740141</v>
      </c>
      <c r="H31" s="516">
        <v>100</v>
      </c>
      <c r="I31" s="516">
        <v>0</v>
      </c>
      <c r="J31" s="518" t="s">
        <v>317</v>
      </c>
      <c r="K31" s="519" t="s">
        <v>415</v>
      </c>
      <c r="L31" s="803"/>
      <c r="M31" s="804"/>
      <c r="N31" s="804"/>
      <c r="O31" s="644"/>
    </row>
    <row r="32" spans="1:15" s="520" customFormat="1" ht="60.75">
      <c r="A32" s="519">
        <v>25</v>
      </c>
      <c r="B32" s="530" t="s">
        <v>440</v>
      </c>
      <c r="C32" s="517">
        <v>0</v>
      </c>
      <c r="D32" s="528">
        <v>0</v>
      </c>
      <c r="E32" s="517">
        <v>107271000</v>
      </c>
      <c r="F32" s="516">
        <v>107271000</v>
      </c>
      <c r="G32" s="517">
        <v>107271000</v>
      </c>
      <c r="H32" s="516">
        <v>100</v>
      </c>
      <c r="I32" s="516">
        <v>0</v>
      </c>
      <c r="J32" s="518" t="s">
        <v>441</v>
      </c>
      <c r="K32" s="519" t="s">
        <v>415</v>
      </c>
      <c r="L32" s="803"/>
      <c r="M32" s="804"/>
      <c r="N32" s="804"/>
      <c r="O32" s="644"/>
    </row>
    <row r="33" spans="1:16" s="520" customFormat="1" ht="40.5">
      <c r="A33" s="519">
        <v>26</v>
      </c>
      <c r="B33" s="527" t="s">
        <v>245</v>
      </c>
      <c r="C33" s="517">
        <v>0</v>
      </c>
      <c r="D33" s="528">
        <v>0</v>
      </c>
      <c r="E33" s="517">
        <v>4583967</v>
      </c>
      <c r="F33" s="516">
        <v>4583967</v>
      </c>
      <c r="G33" s="517">
        <v>4583967</v>
      </c>
      <c r="H33" s="516">
        <v>100</v>
      </c>
      <c r="I33" s="516">
        <v>0</v>
      </c>
      <c r="J33" s="518" t="s">
        <v>442</v>
      </c>
      <c r="K33" s="519" t="s">
        <v>415</v>
      </c>
      <c r="L33" s="803"/>
      <c r="M33" s="804"/>
      <c r="N33" s="804"/>
      <c r="O33" s="644"/>
    </row>
    <row r="34" spans="1:16" s="529" customFormat="1" ht="60.75">
      <c r="A34" s="519">
        <v>27</v>
      </c>
      <c r="B34" s="530" t="s">
        <v>443</v>
      </c>
      <c r="C34" s="517">
        <v>0</v>
      </c>
      <c r="D34" s="528">
        <v>0</v>
      </c>
      <c r="E34" s="517">
        <v>13316400</v>
      </c>
      <c r="F34" s="516">
        <v>13316400</v>
      </c>
      <c r="G34" s="517">
        <v>13316400</v>
      </c>
      <c r="H34" s="516">
        <v>100</v>
      </c>
      <c r="I34" s="516">
        <v>0</v>
      </c>
      <c r="J34" s="518" t="s">
        <v>282</v>
      </c>
      <c r="K34" s="519" t="s">
        <v>415</v>
      </c>
      <c r="L34" s="803"/>
      <c r="M34" s="804"/>
      <c r="N34" s="804"/>
      <c r="O34" s="644"/>
      <c r="P34" s="520"/>
    </row>
    <row r="35" spans="1:16" s="520" customFormat="1" ht="27.95" customHeight="1">
      <c r="A35" s="519">
        <v>28</v>
      </c>
      <c r="B35" s="527" t="s">
        <v>192</v>
      </c>
      <c r="C35" s="517">
        <v>0</v>
      </c>
      <c r="D35" s="528">
        <v>0</v>
      </c>
      <c r="E35" s="517">
        <v>495629.71</v>
      </c>
      <c r="F35" s="516">
        <v>495629.71</v>
      </c>
      <c r="G35" s="517">
        <v>495629.71</v>
      </c>
      <c r="H35" s="516">
        <v>100</v>
      </c>
      <c r="I35" s="516">
        <v>0</v>
      </c>
      <c r="J35" s="518" t="s">
        <v>275</v>
      </c>
      <c r="K35" s="519" t="s">
        <v>415</v>
      </c>
      <c r="L35" s="803"/>
      <c r="M35" s="804"/>
      <c r="N35" s="804"/>
      <c r="O35" s="644"/>
    </row>
    <row r="36" spans="1:16" s="520" customFormat="1" ht="27.95" customHeight="1">
      <c r="A36" s="519">
        <v>29</v>
      </c>
      <c r="B36" s="537" t="s">
        <v>193</v>
      </c>
      <c r="C36" s="517">
        <v>0</v>
      </c>
      <c r="D36" s="528">
        <v>0</v>
      </c>
      <c r="E36" s="517">
        <v>41100</v>
      </c>
      <c r="F36" s="516">
        <v>41100</v>
      </c>
      <c r="G36" s="517">
        <v>41100</v>
      </c>
      <c r="H36" s="516">
        <v>100</v>
      </c>
      <c r="I36" s="516">
        <v>0</v>
      </c>
      <c r="J36" s="518" t="s">
        <v>386</v>
      </c>
      <c r="K36" s="519" t="s">
        <v>415</v>
      </c>
      <c r="L36" s="803"/>
      <c r="M36" s="804"/>
      <c r="N36" s="804"/>
      <c r="O36" s="644"/>
    </row>
    <row r="37" spans="1:16" s="520" customFormat="1" ht="27.95" customHeight="1">
      <c r="A37" s="519">
        <v>30</v>
      </c>
      <c r="B37" s="530" t="s">
        <v>194</v>
      </c>
      <c r="C37" s="517">
        <v>0</v>
      </c>
      <c r="D37" s="528">
        <v>0</v>
      </c>
      <c r="E37" s="517">
        <v>936200</v>
      </c>
      <c r="F37" s="516">
        <v>936200</v>
      </c>
      <c r="G37" s="517">
        <v>936200</v>
      </c>
      <c r="H37" s="516">
        <v>100</v>
      </c>
      <c r="I37" s="516">
        <v>0</v>
      </c>
      <c r="J37" s="518" t="s">
        <v>386</v>
      </c>
      <c r="K37" s="519" t="s">
        <v>415</v>
      </c>
      <c r="L37" s="803"/>
      <c r="M37" s="804"/>
      <c r="N37" s="804"/>
      <c r="O37" s="644"/>
    </row>
    <row r="38" spans="1:16" s="520" customFormat="1" ht="27.95" customHeight="1">
      <c r="A38" s="519">
        <v>31</v>
      </c>
      <c r="B38" s="530" t="s">
        <v>195</v>
      </c>
      <c r="C38" s="517">
        <v>0</v>
      </c>
      <c r="D38" s="528">
        <v>0</v>
      </c>
      <c r="E38" s="517">
        <v>486200</v>
      </c>
      <c r="F38" s="516">
        <v>486200</v>
      </c>
      <c r="G38" s="517">
        <v>486200</v>
      </c>
      <c r="H38" s="516">
        <v>100</v>
      </c>
      <c r="I38" s="516">
        <v>0</v>
      </c>
      <c r="J38" s="518" t="s">
        <v>275</v>
      </c>
      <c r="K38" s="519" t="s">
        <v>415</v>
      </c>
      <c r="L38" s="803"/>
      <c r="M38" s="804"/>
      <c r="N38" s="804"/>
      <c r="O38" s="644"/>
    </row>
    <row r="39" spans="1:16" s="520" customFormat="1" ht="27.95" customHeight="1">
      <c r="A39" s="519">
        <v>32</v>
      </c>
      <c r="B39" s="530" t="s">
        <v>196</v>
      </c>
      <c r="C39" s="517">
        <v>0</v>
      </c>
      <c r="D39" s="528">
        <v>0</v>
      </c>
      <c r="E39" s="517">
        <v>84980</v>
      </c>
      <c r="F39" s="516">
        <v>84980</v>
      </c>
      <c r="G39" s="517">
        <v>84980</v>
      </c>
      <c r="H39" s="516">
        <v>100</v>
      </c>
      <c r="I39" s="516">
        <v>0</v>
      </c>
      <c r="J39" s="518" t="s">
        <v>275</v>
      </c>
      <c r="K39" s="519" t="str">
        <f>+[5]คีย์ข้อมูล!K21</f>
        <v>สภว.</v>
      </c>
      <c r="L39" s="803"/>
      <c r="M39" s="804"/>
      <c r="N39" s="804"/>
      <c r="O39" s="644"/>
    </row>
    <row r="40" spans="1:16" s="520" customFormat="1" ht="27.95" customHeight="1">
      <c r="A40" s="519">
        <v>33</v>
      </c>
      <c r="B40" s="530" t="s">
        <v>444</v>
      </c>
      <c r="C40" s="517">
        <v>0</v>
      </c>
      <c r="D40" s="528">
        <v>0</v>
      </c>
      <c r="E40" s="517">
        <v>2165600</v>
      </c>
      <c r="F40" s="516">
        <v>2165600</v>
      </c>
      <c r="G40" s="517">
        <v>2165600</v>
      </c>
      <c r="H40" s="516">
        <v>100</v>
      </c>
      <c r="I40" s="516">
        <v>0</v>
      </c>
      <c r="J40" s="518" t="s">
        <v>275</v>
      </c>
      <c r="K40" s="519" t="s">
        <v>415</v>
      </c>
      <c r="L40" s="803"/>
      <c r="M40" s="804"/>
      <c r="N40" s="804"/>
      <c r="O40" s="644"/>
    </row>
    <row r="41" spans="1:16" s="520" customFormat="1" ht="27.95" customHeight="1">
      <c r="A41" s="519">
        <v>34</v>
      </c>
      <c r="B41" s="530" t="s">
        <v>445</v>
      </c>
      <c r="C41" s="517">
        <v>0</v>
      </c>
      <c r="D41" s="528">
        <v>0</v>
      </c>
      <c r="E41" s="517">
        <v>2192400</v>
      </c>
      <c r="F41" s="516">
        <v>2192400</v>
      </c>
      <c r="G41" s="517">
        <v>2192400</v>
      </c>
      <c r="H41" s="516">
        <v>100</v>
      </c>
      <c r="I41" s="516">
        <v>0</v>
      </c>
      <c r="J41" s="518" t="s">
        <v>338</v>
      </c>
      <c r="K41" s="519" t="s">
        <v>415</v>
      </c>
      <c r="L41" s="803"/>
      <c r="M41" s="804"/>
      <c r="N41" s="804"/>
      <c r="O41" s="644"/>
    </row>
    <row r="42" spans="1:16" s="529" customFormat="1" ht="27.95" customHeight="1">
      <c r="A42" s="519">
        <v>35</v>
      </c>
      <c r="B42" s="530" t="s">
        <v>446</v>
      </c>
      <c r="C42" s="517">
        <v>0</v>
      </c>
      <c r="D42" s="528">
        <v>0</v>
      </c>
      <c r="E42" s="517">
        <v>2995000</v>
      </c>
      <c r="F42" s="516">
        <v>2995000</v>
      </c>
      <c r="G42" s="517">
        <v>2995000</v>
      </c>
      <c r="H42" s="516">
        <v>100</v>
      </c>
      <c r="I42" s="516">
        <v>0</v>
      </c>
      <c r="J42" s="518" t="s">
        <v>447</v>
      </c>
      <c r="K42" s="519" t="s">
        <v>415</v>
      </c>
      <c r="L42" s="803"/>
      <c r="M42" s="804"/>
      <c r="N42" s="804"/>
      <c r="O42" s="644"/>
      <c r="P42" s="520"/>
    </row>
    <row r="43" spans="1:16" s="520" customFormat="1" ht="27.95" customHeight="1">
      <c r="A43" s="519">
        <v>36</v>
      </c>
      <c r="B43" s="530" t="s">
        <v>259</v>
      </c>
      <c r="C43" s="517">
        <v>0</v>
      </c>
      <c r="D43" s="528">
        <v>146668</v>
      </c>
      <c r="E43" s="517">
        <v>0</v>
      </c>
      <c r="F43" s="516">
        <v>146668</v>
      </c>
      <c r="G43" s="517">
        <v>146668</v>
      </c>
      <c r="H43" s="516">
        <v>100</v>
      </c>
      <c r="I43" s="516">
        <v>0</v>
      </c>
      <c r="J43" s="518" t="s">
        <v>330</v>
      </c>
      <c r="K43" s="519" t="s">
        <v>415</v>
      </c>
      <c r="L43" s="803"/>
      <c r="M43" s="804"/>
      <c r="N43" s="804"/>
      <c r="O43" s="644"/>
    </row>
    <row r="44" spans="1:16" s="520" customFormat="1" ht="40.5" customHeight="1">
      <c r="A44" s="519">
        <v>37</v>
      </c>
      <c r="B44" s="530" t="s">
        <v>423</v>
      </c>
      <c r="C44" s="517">
        <v>0</v>
      </c>
      <c r="D44" s="528">
        <v>2514500</v>
      </c>
      <c r="E44" s="517">
        <v>0</v>
      </c>
      <c r="F44" s="516">
        <v>2514500</v>
      </c>
      <c r="G44" s="517">
        <v>2514500</v>
      </c>
      <c r="H44" s="516">
        <v>100</v>
      </c>
      <c r="I44" s="516">
        <v>0</v>
      </c>
      <c r="J44" s="518" t="s">
        <v>424</v>
      </c>
      <c r="K44" s="519" t="s">
        <v>144</v>
      </c>
      <c r="L44" s="803"/>
      <c r="M44" s="804"/>
      <c r="N44" s="804"/>
      <c r="O44" s="644"/>
    </row>
    <row r="45" spans="1:16" s="520" customFormat="1" ht="40.5">
      <c r="A45" s="519">
        <v>38</v>
      </c>
      <c r="B45" s="527" t="s">
        <v>448</v>
      </c>
      <c r="C45" s="517">
        <v>0</v>
      </c>
      <c r="D45" s="528">
        <v>496998.95</v>
      </c>
      <c r="E45" s="517">
        <v>0</v>
      </c>
      <c r="F45" s="516">
        <v>496998.95</v>
      </c>
      <c r="G45" s="517">
        <v>496998.95</v>
      </c>
      <c r="H45" s="516">
        <v>100</v>
      </c>
      <c r="I45" s="516">
        <v>0</v>
      </c>
      <c r="J45" s="518" t="s">
        <v>449</v>
      </c>
      <c r="K45" s="519" t="s">
        <v>144</v>
      </c>
      <c r="L45" s="803"/>
      <c r="M45" s="804"/>
      <c r="N45" s="804"/>
      <c r="O45" s="644"/>
    </row>
    <row r="46" spans="1:16" s="520" customFormat="1" ht="27.95" customHeight="1">
      <c r="A46" s="519">
        <v>39</v>
      </c>
      <c r="B46" s="527" t="s">
        <v>253</v>
      </c>
      <c r="C46" s="517">
        <v>0</v>
      </c>
      <c r="D46" s="528">
        <v>37756.730000000003</v>
      </c>
      <c r="E46" s="517">
        <v>0</v>
      </c>
      <c r="F46" s="516">
        <v>37756.730000000003</v>
      </c>
      <c r="G46" s="517">
        <v>37756.730000000003</v>
      </c>
      <c r="H46" s="516">
        <v>100</v>
      </c>
      <c r="I46" s="516">
        <v>0</v>
      </c>
      <c r="J46" s="518" t="s">
        <v>450</v>
      </c>
      <c r="K46" s="519" t="s">
        <v>144</v>
      </c>
      <c r="L46" s="803"/>
      <c r="M46" s="804"/>
      <c r="N46" s="804"/>
      <c r="O46" s="644"/>
    </row>
    <row r="47" spans="1:16" s="529" customFormat="1" ht="27.95" customHeight="1">
      <c r="A47" s="519">
        <v>40</v>
      </c>
      <c r="B47" s="527" t="s">
        <v>451</v>
      </c>
      <c r="C47" s="517">
        <v>0</v>
      </c>
      <c r="D47" s="528">
        <v>229985.8</v>
      </c>
      <c r="E47" s="517">
        <v>0</v>
      </c>
      <c r="F47" s="516">
        <v>229985.8</v>
      </c>
      <c r="G47" s="517">
        <v>229985.8</v>
      </c>
      <c r="H47" s="516">
        <v>100</v>
      </c>
      <c r="I47" s="516">
        <v>0</v>
      </c>
      <c r="J47" s="518" t="s">
        <v>427</v>
      </c>
      <c r="K47" s="519" t="s">
        <v>438</v>
      </c>
      <c r="L47" s="803"/>
      <c r="M47" s="804"/>
      <c r="N47" s="804"/>
      <c r="O47" s="644"/>
      <c r="P47" s="520"/>
    </row>
    <row r="48" spans="1:16" s="520" customFormat="1" ht="60.75">
      <c r="A48" s="519">
        <v>41</v>
      </c>
      <c r="B48" s="527" t="s">
        <v>254</v>
      </c>
      <c r="C48" s="517">
        <v>0</v>
      </c>
      <c r="D48" s="528">
        <v>54000</v>
      </c>
      <c r="E48" s="517">
        <v>0</v>
      </c>
      <c r="F48" s="516">
        <v>54000</v>
      </c>
      <c r="G48" s="517">
        <v>54000</v>
      </c>
      <c r="H48" s="516">
        <v>100</v>
      </c>
      <c r="I48" s="516">
        <v>0</v>
      </c>
      <c r="J48" s="518" t="s">
        <v>335</v>
      </c>
      <c r="K48" s="519" t="s">
        <v>452</v>
      </c>
      <c r="L48" s="803"/>
      <c r="M48" s="804"/>
      <c r="N48" s="804"/>
      <c r="O48" s="644"/>
    </row>
    <row r="49" spans="1:16" s="520" customFormat="1" ht="81">
      <c r="A49" s="519">
        <v>42</v>
      </c>
      <c r="B49" s="530" t="s">
        <v>453</v>
      </c>
      <c r="C49" s="517">
        <v>0</v>
      </c>
      <c r="D49" s="528">
        <v>276000</v>
      </c>
      <c r="E49" s="517">
        <v>0</v>
      </c>
      <c r="F49" s="516">
        <v>276000</v>
      </c>
      <c r="G49" s="517">
        <v>276000</v>
      </c>
      <c r="H49" s="516">
        <v>100</v>
      </c>
      <c r="I49" s="516">
        <v>0</v>
      </c>
      <c r="J49" s="518" t="s">
        <v>333</v>
      </c>
      <c r="K49" s="519" t="s">
        <v>133</v>
      </c>
      <c r="L49" s="803"/>
      <c r="M49" s="804"/>
      <c r="N49" s="804"/>
      <c r="O49" s="644"/>
    </row>
    <row r="50" spans="1:16" s="520" customFormat="1" ht="40.5">
      <c r="A50" s="519">
        <v>43</v>
      </c>
      <c r="B50" s="527" t="s">
        <v>251</v>
      </c>
      <c r="C50" s="517">
        <v>0</v>
      </c>
      <c r="D50" s="528">
        <v>174240</v>
      </c>
      <c r="E50" s="517">
        <v>0</v>
      </c>
      <c r="F50" s="516">
        <v>174240</v>
      </c>
      <c r="G50" s="517">
        <v>174240</v>
      </c>
      <c r="H50" s="516">
        <v>100</v>
      </c>
      <c r="I50" s="516">
        <v>0</v>
      </c>
      <c r="J50" s="518" t="s">
        <v>454</v>
      </c>
      <c r="K50" s="519" t="s">
        <v>133</v>
      </c>
      <c r="L50" s="803"/>
      <c r="M50" s="804"/>
      <c r="N50" s="804"/>
      <c r="O50" s="644"/>
    </row>
    <row r="51" spans="1:16" s="520" customFormat="1" ht="40.5">
      <c r="A51" s="519">
        <v>44</v>
      </c>
      <c r="B51" s="530" t="s">
        <v>248</v>
      </c>
      <c r="C51" s="517">
        <v>0</v>
      </c>
      <c r="D51" s="528">
        <v>0</v>
      </c>
      <c r="E51" s="517">
        <v>500000</v>
      </c>
      <c r="F51" s="516">
        <v>500000</v>
      </c>
      <c r="G51" s="517">
        <v>500000</v>
      </c>
      <c r="H51" s="516">
        <v>100</v>
      </c>
      <c r="I51" s="516">
        <v>0</v>
      </c>
      <c r="J51" s="518" t="s">
        <v>386</v>
      </c>
      <c r="K51" s="519" t="s">
        <v>133</v>
      </c>
      <c r="L51" s="803"/>
      <c r="M51" s="804"/>
      <c r="N51" s="804"/>
      <c r="O51" s="644"/>
    </row>
    <row r="52" spans="1:16" s="520" customFormat="1" ht="40.5">
      <c r="A52" s="519">
        <v>45</v>
      </c>
      <c r="B52" s="527" t="s">
        <v>455</v>
      </c>
      <c r="C52" s="517">
        <v>0</v>
      </c>
      <c r="D52" s="528">
        <v>0</v>
      </c>
      <c r="E52" s="517">
        <v>181900</v>
      </c>
      <c r="F52" s="516">
        <v>181900</v>
      </c>
      <c r="G52" s="517">
        <v>181900</v>
      </c>
      <c r="H52" s="516">
        <v>100</v>
      </c>
      <c r="I52" s="516">
        <v>0</v>
      </c>
      <c r="J52" s="518" t="s">
        <v>333</v>
      </c>
      <c r="K52" s="519" t="s">
        <v>133</v>
      </c>
      <c r="L52" s="803"/>
      <c r="M52" s="804"/>
      <c r="N52" s="804"/>
      <c r="O52" s="644"/>
    </row>
    <row r="53" spans="1:16" s="520" customFormat="1" ht="40.5">
      <c r="A53" s="519">
        <v>46</v>
      </c>
      <c r="B53" s="530" t="s">
        <v>456</v>
      </c>
      <c r="C53" s="517">
        <v>0</v>
      </c>
      <c r="D53" s="528">
        <v>0</v>
      </c>
      <c r="E53" s="517">
        <v>189400</v>
      </c>
      <c r="F53" s="516">
        <v>189400</v>
      </c>
      <c r="G53" s="517">
        <v>189400</v>
      </c>
      <c r="H53" s="516">
        <v>100</v>
      </c>
      <c r="I53" s="516">
        <v>0</v>
      </c>
      <c r="J53" s="518" t="s">
        <v>333</v>
      </c>
      <c r="K53" s="519" t="s">
        <v>133</v>
      </c>
      <c r="L53" s="803"/>
      <c r="M53" s="804"/>
      <c r="N53" s="804"/>
      <c r="O53" s="644"/>
    </row>
    <row r="54" spans="1:16" s="520" customFormat="1" ht="60.75">
      <c r="A54" s="519">
        <v>47</v>
      </c>
      <c r="B54" s="527" t="s">
        <v>255</v>
      </c>
      <c r="C54" s="517">
        <v>0</v>
      </c>
      <c r="D54" s="528">
        <v>42900</v>
      </c>
      <c r="E54" s="517">
        <v>0</v>
      </c>
      <c r="F54" s="516">
        <v>42900</v>
      </c>
      <c r="G54" s="517">
        <v>42900</v>
      </c>
      <c r="H54" s="516">
        <v>100</v>
      </c>
      <c r="I54" s="516">
        <v>0</v>
      </c>
      <c r="J54" s="518" t="s">
        <v>267</v>
      </c>
      <c r="K54" s="519" t="s">
        <v>133</v>
      </c>
      <c r="L54" s="803"/>
      <c r="M54" s="804"/>
      <c r="N54" s="804"/>
      <c r="O54" s="644"/>
    </row>
    <row r="55" spans="1:16" s="520" customFormat="1" ht="60.75">
      <c r="A55" s="519">
        <v>48</v>
      </c>
      <c r="B55" s="527" t="s">
        <v>250</v>
      </c>
      <c r="C55" s="517">
        <v>0</v>
      </c>
      <c r="D55" s="528">
        <v>252000</v>
      </c>
      <c r="E55" s="517">
        <v>0</v>
      </c>
      <c r="F55" s="516">
        <v>252000</v>
      </c>
      <c r="G55" s="517">
        <v>252000</v>
      </c>
      <c r="H55" s="516">
        <v>100</v>
      </c>
      <c r="I55" s="516">
        <v>0</v>
      </c>
      <c r="J55" s="518" t="s">
        <v>292</v>
      </c>
      <c r="K55" s="519" t="s">
        <v>133</v>
      </c>
      <c r="L55" s="803"/>
      <c r="M55" s="804"/>
      <c r="N55" s="804"/>
      <c r="O55" s="644"/>
    </row>
    <row r="56" spans="1:16" s="520" customFormat="1" ht="60.75">
      <c r="A56" s="519">
        <v>49</v>
      </c>
      <c r="B56" s="527" t="s">
        <v>256</v>
      </c>
      <c r="C56" s="517">
        <v>0</v>
      </c>
      <c r="D56" s="528">
        <v>71500</v>
      </c>
      <c r="E56" s="517">
        <v>0</v>
      </c>
      <c r="F56" s="516">
        <v>71500</v>
      </c>
      <c r="G56" s="517">
        <v>71500</v>
      </c>
      <c r="H56" s="516">
        <v>100</v>
      </c>
      <c r="I56" s="516">
        <v>0</v>
      </c>
      <c r="J56" s="518" t="s">
        <v>292</v>
      </c>
      <c r="K56" s="519" t="s">
        <v>133</v>
      </c>
      <c r="L56" s="803"/>
      <c r="M56" s="804"/>
      <c r="N56" s="804"/>
      <c r="O56" s="644"/>
    </row>
    <row r="57" spans="1:16" s="520" customFormat="1" ht="40.5">
      <c r="A57" s="519">
        <v>50</v>
      </c>
      <c r="B57" s="527" t="s">
        <v>197</v>
      </c>
      <c r="C57" s="517">
        <v>0</v>
      </c>
      <c r="D57" s="528">
        <v>0</v>
      </c>
      <c r="E57" s="517">
        <v>480000</v>
      </c>
      <c r="F57" s="516">
        <v>480000</v>
      </c>
      <c r="G57" s="517">
        <v>480000</v>
      </c>
      <c r="H57" s="516">
        <v>100</v>
      </c>
      <c r="I57" s="516">
        <v>0</v>
      </c>
      <c r="J57" s="518" t="s">
        <v>275</v>
      </c>
      <c r="K57" s="519" t="s">
        <v>133</v>
      </c>
      <c r="L57" s="803"/>
      <c r="M57" s="804"/>
      <c r="N57" s="804"/>
      <c r="O57" s="644"/>
    </row>
    <row r="58" spans="1:16" s="529" customFormat="1" ht="40.5" customHeight="1">
      <c r="A58" s="519">
        <v>51</v>
      </c>
      <c r="B58" s="527" t="s">
        <v>457</v>
      </c>
      <c r="C58" s="517">
        <v>0</v>
      </c>
      <c r="D58" s="528">
        <v>3980000</v>
      </c>
      <c r="E58" s="517">
        <v>0</v>
      </c>
      <c r="F58" s="516">
        <v>3980000</v>
      </c>
      <c r="G58" s="517">
        <v>3980000</v>
      </c>
      <c r="H58" s="516">
        <v>100</v>
      </c>
      <c r="I58" s="516">
        <v>0</v>
      </c>
      <c r="J58" s="518" t="s">
        <v>328</v>
      </c>
      <c r="K58" s="519" t="s">
        <v>180</v>
      </c>
      <c r="L58" s="803"/>
      <c r="M58" s="804"/>
      <c r="N58" s="804"/>
      <c r="O58" s="644"/>
      <c r="P58" s="520"/>
    </row>
    <row r="59" spans="1:16" s="529" customFormat="1" ht="27.95" customHeight="1">
      <c r="A59" s="519">
        <v>52</v>
      </c>
      <c r="B59" s="527" t="s">
        <v>458</v>
      </c>
      <c r="C59" s="517">
        <v>0</v>
      </c>
      <c r="D59" s="528">
        <v>11960000</v>
      </c>
      <c r="E59" s="517">
        <v>0</v>
      </c>
      <c r="F59" s="516">
        <v>11960000</v>
      </c>
      <c r="G59" s="517">
        <v>11960000</v>
      </c>
      <c r="H59" s="516">
        <v>100</v>
      </c>
      <c r="I59" s="516">
        <v>0</v>
      </c>
      <c r="J59" s="518" t="str">
        <f>+[5]คีย์ข้อมูล!J48</f>
        <v xml:space="preserve"> 4 ต.ค.67</v>
      </c>
      <c r="K59" s="519" t="s">
        <v>180</v>
      </c>
      <c r="L59" s="803"/>
      <c r="M59" s="804"/>
      <c r="N59" s="804"/>
      <c r="O59" s="644"/>
      <c r="P59" s="520"/>
    </row>
    <row r="60" spans="1:16" s="520" customFormat="1" ht="40.5" customHeight="1">
      <c r="A60" s="519">
        <v>53</v>
      </c>
      <c r="B60" s="527" t="s">
        <v>459</v>
      </c>
      <c r="C60" s="517">
        <v>0</v>
      </c>
      <c r="D60" s="528">
        <v>19920000</v>
      </c>
      <c r="E60" s="517">
        <v>0</v>
      </c>
      <c r="F60" s="516">
        <v>19920000</v>
      </c>
      <c r="G60" s="517">
        <v>19920000</v>
      </c>
      <c r="H60" s="516">
        <v>100</v>
      </c>
      <c r="I60" s="516">
        <v>0</v>
      </c>
      <c r="J60" s="518" t="s">
        <v>308</v>
      </c>
      <c r="K60" s="519" t="s">
        <v>180</v>
      </c>
      <c r="L60" s="803"/>
      <c r="M60" s="804"/>
      <c r="N60" s="804"/>
      <c r="O60" s="644"/>
    </row>
    <row r="61" spans="1:16" s="520" customFormat="1" ht="27.95" customHeight="1">
      <c r="A61" s="519">
        <v>54</v>
      </c>
      <c r="B61" s="538" t="s">
        <v>460</v>
      </c>
      <c r="C61" s="517">
        <v>0</v>
      </c>
      <c r="D61" s="528">
        <v>2376000</v>
      </c>
      <c r="E61" s="517">
        <v>0</v>
      </c>
      <c r="F61" s="516">
        <v>2376000</v>
      </c>
      <c r="G61" s="517">
        <v>2376000</v>
      </c>
      <c r="H61" s="516">
        <v>100</v>
      </c>
      <c r="I61" s="516">
        <v>0</v>
      </c>
      <c r="J61" s="518" t="s">
        <v>352</v>
      </c>
      <c r="K61" s="519" t="s">
        <v>180</v>
      </c>
      <c r="L61" s="803"/>
      <c r="M61" s="804"/>
      <c r="N61" s="804"/>
      <c r="O61" s="644"/>
    </row>
    <row r="62" spans="1:16" s="520" customFormat="1" ht="40.5" customHeight="1">
      <c r="A62" s="519">
        <v>55</v>
      </c>
      <c r="B62" s="530" t="s">
        <v>461</v>
      </c>
      <c r="C62" s="517">
        <v>0</v>
      </c>
      <c r="D62" s="528">
        <v>14315000</v>
      </c>
      <c r="E62" s="517">
        <v>0</v>
      </c>
      <c r="F62" s="516">
        <v>14315000</v>
      </c>
      <c r="G62" s="517">
        <v>14315000</v>
      </c>
      <c r="H62" s="516">
        <v>100</v>
      </c>
      <c r="I62" s="516">
        <v>0</v>
      </c>
      <c r="J62" s="518" t="s">
        <v>306</v>
      </c>
      <c r="K62" s="519" t="s">
        <v>180</v>
      </c>
      <c r="L62" s="803"/>
      <c r="M62" s="804"/>
      <c r="N62" s="804"/>
      <c r="O62" s="644"/>
    </row>
    <row r="63" spans="1:16" s="520" customFormat="1" ht="60.75">
      <c r="A63" s="519">
        <v>56</v>
      </c>
      <c r="B63" s="527" t="s">
        <v>462</v>
      </c>
      <c r="C63" s="517">
        <v>0</v>
      </c>
      <c r="D63" s="528">
        <v>7936000</v>
      </c>
      <c r="E63" s="517">
        <v>0</v>
      </c>
      <c r="F63" s="516">
        <v>7936000</v>
      </c>
      <c r="G63" s="517">
        <v>7936000</v>
      </c>
      <c r="H63" s="516">
        <v>100</v>
      </c>
      <c r="I63" s="516">
        <v>0</v>
      </c>
      <c r="J63" s="518" t="s">
        <v>463</v>
      </c>
      <c r="K63" s="519" t="s">
        <v>180</v>
      </c>
      <c r="L63" s="803"/>
      <c r="M63" s="804"/>
      <c r="N63" s="804"/>
      <c r="O63" s="644"/>
    </row>
    <row r="64" spans="1:16" s="520" customFormat="1" ht="40.5" customHeight="1">
      <c r="A64" s="519">
        <v>57</v>
      </c>
      <c r="B64" s="527" t="s">
        <v>464</v>
      </c>
      <c r="C64" s="517">
        <v>0</v>
      </c>
      <c r="D64" s="528">
        <v>760000</v>
      </c>
      <c r="E64" s="517">
        <v>0</v>
      </c>
      <c r="F64" s="516">
        <v>760000</v>
      </c>
      <c r="G64" s="517">
        <v>760000</v>
      </c>
      <c r="H64" s="516">
        <v>100</v>
      </c>
      <c r="I64" s="516">
        <v>0</v>
      </c>
      <c r="J64" s="518" t="s">
        <v>465</v>
      </c>
      <c r="K64" s="519" t="s">
        <v>180</v>
      </c>
      <c r="L64" s="803"/>
      <c r="M64" s="804"/>
      <c r="N64" s="804"/>
      <c r="O64" s="644"/>
    </row>
    <row r="65" spans="1:15" s="520" customFormat="1" ht="101.25">
      <c r="A65" s="519">
        <v>58</v>
      </c>
      <c r="B65" s="527" t="s">
        <v>466</v>
      </c>
      <c r="C65" s="517">
        <v>0</v>
      </c>
      <c r="D65" s="528">
        <v>32688000</v>
      </c>
      <c r="E65" s="517">
        <v>0</v>
      </c>
      <c r="F65" s="516">
        <v>32688000</v>
      </c>
      <c r="G65" s="517">
        <v>32688000</v>
      </c>
      <c r="H65" s="516">
        <v>100</v>
      </c>
      <c r="I65" s="516">
        <v>0</v>
      </c>
      <c r="J65" s="518" t="s">
        <v>467</v>
      </c>
      <c r="K65" s="519" t="s">
        <v>180</v>
      </c>
      <c r="L65" s="803"/>
      <c r="M65" s="804"/>
      <c r="N65" s="804"/>
      <c r="O65" s="644"/>
    </row>
    <row r="66" spans="1:15" s="520" customFormat="1" ht="40.5" customHeight="1">
      <c r="A66" s="519">
        <v>59</v>
      </c>
      <c r="B66" s="527" t="s">
        <v>468</v>
      </c>
      <c r="C66" s="517">
        <v>0</v>
      </c>
      <c r="D66" s="528">
        <v>9838000</v>
      </c>
      <c r="E66" s="517">
        <v>0</v>
      </c>
      <c r="F66" s="516">
        <v>9838000</v>
      </c>
      <c r="G66" s="517">
        <v>9838000</v>
      </c>
      <c r="H66" s="516">
        <v>100</v>
      </c>
      <c r="I66" s="516">
        <v>0</v>
      </c>
      <c r="J66" s="518" t="s">
        <v>469</v>
      </c>
      <c r="K66" s="519" t="s">
        <v>180</v>
      </c>
      <c r="L66" s="803"/>
      <c r="M66" s="804"/>
      <c r="N66" s="804"/>
      <c r="O66" s="644"/>
    </row>
    <row r="67" spans="1:15" s="520" customFormat="1" ht="40.5">
      <c r="A67" s="519">
        <v>60</v>
      </c>
      <c r="B67" s="527" t="s">
        <v>470</v>
      </c>
      <c r="C67" s="517">
        <v>0</v>
      </c>
      <c r="D67" s="528">
        <v>995000</v>
      </c>
      <c r="E67" s="517">
        <v>0</v>
      </c>
      <c r="F67" s="516">
        <v>995000</v>
      </c>
      <c r="G67" s="517">
        <v>995000</v>
      </c>
      <c r="H67" s="516">
        <v>100</v>
      </c>
      <c r="I67" s="516">
        <v>0</v>
      </c>
      <c r="J67" s="518" t="s">
        <v>471</v>
      </c>
      <c r="K67" s="519" t="s">
        <v>180</v>
      </c>
      <c r="L67" s="803"/>
      <c r="M67" s="804"/>
      <c r="N67" s="804"/>
      <c r="O67" s="644"/>
    </row>
    <row r="68" spans="1:15" s="520" customFormat="1" ht="40.5">
      <c r="A68" s="519">
        <v>61</v>
      </c>
      <c r="B68" s="527" t="s">
        <v>472</v>
      </c>
      <c r="C68" s="517">
        <v>0</v>
      </c>
      <c r="D68" s="528">
        <v>17980000</v>
      </c>
      <c r="E68" s="517">
        <v>0</v>
      </c>
      <c r="F68" s="516">
        <v>17980000</v>
      </c>
      <c r="G68" s="517">
        <v>17980000</v>
      </c>
      <c r="H68" s="516">
        <v>100</v>
      </c>
      <c r="I68" s="516">
        <v>0</v>
      </c>
      <c r="J68" s="518" t="s">
        <v>473</v>
      </c>
      <c r="K68" s="519" t="s">
        <v>180</v>
      </c>
      <c r="L68" s="803"/>
      <c r="M68" s="804"/>
      <c r="N68" s="804"/>
      <c r="O68" s="644"/>
    </row>
    <row r="69" spans="1:15" s="520" customFormat="1" ht="27" customHeight="1">
      <c r="A69" s="519">
        <v>62</v>
      </c>
      <c r="B69" s="527" t="s">
        <v>474</v>
      </c>
      <c r="C69" s="517">
        <v>0</v>
      </c>
      <c r="D69" s="528">
        <v>16500000</v>
      </c>
      <c r="E69" s="517">
        <v>0</v>
      </c>
      <c r="F69" s="516">
        <v>16500000</v>
      </c>
      <c r="G69" s="517">
        <v>16500000</v>
      </c>
      <c r="H69" s="516">
        <v>100</v>
      </c>
      <c r="I69" s="516">
        <v>0</v>
      </c>
      <c r="J69" s="518" t="s">
        <v>467</v>
      </c>
      <c r="K69" s="519" t="s">
        <v>180</v>
      </c>
      <c r="L69" s="803"/>
      <c r="M69" s="804"/>
      <c r="N69" s="804"/>
      <c r="O69" s="644"/>
    </row>
    <row r="70" spans="1:15" s="520" customFormat="1" ht="27.95" customHeight="1">
      <c r="A70" s="519">
        <v>63</v>
      </c>
      <c r="B70" s="527" t="s">
        <v>475</v>
      </c>
      <c r="C70" s="517">
        <v>0</v>
      </c>
      <c r="D70" s="528">
        <v>40553</v>
      </c>
      <c r="E70" s="517">
        <v>0</v>
      </c>
      <c r="F70" s="516">
        <v>40553</v>
      </c>
      <c r="G70" s="517">
        <v>40553</v>
      </c>
      <c r="H70" s="516">
        <v>100</v>
      </c>
      <c r="I70" s="516">
        <v>0</v>
      </c>
      <c r="J70" s="518" t="s">
        <v>450</v>
      </c>
      <c r="K70" s="519" t="s">
        <v>180</v>
      </c>
      <c r="L70" s="803"/>
      <c r="M70" s="804"/>
      <c r="N70" s="804"/>
      <c r="O70" s="644"/>
    </row>
    <row r="71" spans="1:15" s="520" customFormat="1" ht="40.5">
      <c r="A71" s="519">
        <v>64</v>
      </c>
      <c r="B71" s="527" t="s">
        <v>476</v>
      </c>
      <c r="C71" s="517">
        <v>0</v>
      </c>
      <c r="D71" s="528">
        <v>200000</v>
      </c>
      <c r="E71" s="517">
        <v>0</v>
      </c>
      <c r="F71" s="516">
        <v>200000</v>
      </c>
      <c r="G71" s="517">
        <v>200000</v>
      </c>
      <c r="H71" s="516">
        <v>100</v>
      </c>
      <c r="I71" s="516">
        <v>0</v>
      </c>
      <c r="J71" s="518" t="s">
        <v>283</v>
      </c>
      <c r="K71" s="519" t="str">
        <f>+[5]คีย์ข้อมูล!K66</f>
        <v>สภว.</v>
      </c>
      <c r="L71" s="803"/>
      <c r="M71" s="804"/>
      <c r="N71" s="804"/>
      <c r="O71" s="644"/>
    </row>
    <row r="72" spans="1:15" s="520" customFormat="1" ht="40.5" customHeight="1">
      <c r="A72" s="519">
        <v>65</v>
      </c>
      <c r="B72" s="527" t="s">
        <v>477</v>
      </c>
      <c r="C72" s="517">
        <v>0</v>
      </c>
      <c r="D72" s="528">
        <v>385000</v>
      </c>
      <c r="E72" s="517">
        <v>0</v>
      </c>
      <c r="F72" s="516">
        <v>385000</v>
      </c>
      <c r="G72" s="517">
        <v>385000</v>
      </c>
      <c r="H72" s="516">
        <v>100</v>
      </c>
      <c r="I72" s="516">
        <v>0</v>
      </c>
      <c r="J72" s="518" t="s">
        <v>283</v>
      </c>
      <c r="K72" s="519" t="s">
        <v>180</v>
      </c>
      <c r="L72" s="803"/>
      <c r="M72" s="804"/>
      <c r="N72" s="804"/>
      <c r="O72" s="644"/>
    </row>
    <row r="73" spans="1:15" s="520" customFormat="1" ht="40.5" customHeight="1">
      <c r="A73" s="519">
        <v>66</v>
      </c>
      <c r="B73" s="527" t="s">
        <v>478</v>
      </c>
      <c r="C73" s="517">
        <v>0</v>
      </c>
      <c r="D73" s="528">
        <v>211900</v>
      </c>
      <c r="E73" s="517">
        <v>0</v>
      </c>
      <c r="F73" s="516">
        <v>211900</v>
      </c>
      <c r="G73" s="517">
        <v>211900</v>
      </c>
      <c r="H73" s="516">
        <v>100</v>
      </c>
      <c r="I73" s="516">
        <v>0</v>
      </c>
      <c r="J73" s="518" t="str">
        <f>+[5]คีย์ข้อมูล!J75</f>
        <v xml:space="preserve"> 17 พ.ย.67</v>
      </c>
      <c r="K73" s="519" t="str">
        <f>+[5]คีย์ข้อมูล!K75</f>
        <v>สสช.</v>
      </c>
      <c r="L73" s="803"/>
      <c r="M73" s="804"/>
      <c r="N73" s="804"/>
      <c r="O73" s="644"/>
    </row>
    <row r="74" spans="1:15" s="520" customFormat="1" ht="141.75">
      <c r="A74" s="519">
        <v>67</v>
      </c>
      <c r="B74" s="530" t="s">
        <v>479</v>
      </c>
      <c r="C74" s="517">
        <v>0</v>
      </c>
      <c r="D74" s="528">
        <v>247000</v>
      </c>
      <c r="E74" s="517">
        <v>0</v>
      </c>
      <c r="F74" s="516">
        <v>247000</v>
      </c>
      <c r="G74" s="517">
        <v>247000</v>
      </c>
      <c r="H74" s="516">
        <v>100</v>
      </c>
      <c r="I74" s="516">
        <v>0</v>
      </c>
      <c r="J74" s="518" t="s">
        <v>454</v>
      </c>
      <c r="K74" s="519" t="s">
        <v>410</v>
      </c>
      <c r="L74" s="803"/>
      <c r="M74" s="804"/>
      <c r="N74" s="804"/>
      <c r="O74" s="644"/>
    </row>
    <row r="75" spans="1:15" s="520" customFormat="1" ht="27.95" customHeight="1">
      <c r="A75" s="519">
        <v>68</v>
      </c>
      <c r="B75" s="530" t="s">
        <v>257</v>
      </c>
      <c r="C75" s="517">
        <v>0</v>
      </c>
      <c r="D75" s="528">
        <v>25000</v>
      </c>
      <c r="E75" s="517">
        <v>0</v>
      </c>
      <c r="F75" s="516">
        <v>25000</v>
      </c>
      <c r="G75" s="517">
        <v>25000</v>
      </c>
      <c r="H75" s="516">
        <v>100</v>
      </c>
      <c r="I75" s="516">
        <v>0</v>
      </c>
      <c r="J75" s="518" t="s">
        <v>480</v>
      </c>
      <c r="K75" s="519" t="s">
        <v>410</v>
      </c>
      <c r="L75" s="803"/>
      <c r="M75" s="804"/>
      <c r="N75" s="804"/>
      <c r="O75" s="644"/>
    </row>
    <row r="76" spans="1:15" s="520" customFormat="1" ht="40.5">
      <c r="A76" s="519">
        <v>69</v>
      </c>
      <c r="B76" s="530" t="s">
        <v>247</v>
      </c>
      <c r="C76" s="517">
        <v>0</v>
      </c>
      <c r="D76" s="528">
        <v>1500000</v>
      </c>
      <c r="E76" s="517">
        <v>0</v>
      </c>
      <c r="F76" s="516">
        <v>1500000</v>
      </c>
      <c r="G76" s="517">
        <v>1500000</v>
      </c>
      <c r="H76" s="516">
        <v>100</v>
      </c>
      <c r="I76" s="516">
        <v>0</v>
      </c>
      <c r="J76" s="518" t="s">
        <v>481</v>
      </c>
      <c r="K76" s="519" t="s">
        <v>482</v>
      </c>
      <c r="L76" s="803"/>
      <c r="M76" s="804"/>
      <c r="N76" s="804"/>
      <c r="O76" s="644"/>
    </row>
    <row r="77" spans="1:15" s="520" customFormat="1" ht="40.5">
      <c r="A77" s="519">
        <v>70</v>
      </c>
      <c r="B77" s="527" t="s">
        <v>483</v>
      </c>
      <c r="C77" s="517">
        <v>0</v>
      </c>
      <c r="D77" s="528">
        <v>150000</v>
      </c>
      <c r="E77" s="517">
        <v>0</v>
      </c>
      <c r="F77" s="516">
        <v>150000</v>
      </c>
      <c r="G77" s="517">
        <v>150000</v>
      </c>
      <c r="H77" s="516">
        <v>100</v>
      </c>
      <c r="I77" s="516">
        <v>0</v>
      </c>
      <c r="J77" s="518" t="s">
        <v>427</v>
      </c>
      <c r="K77" s="519" t="s">
        <v>482</v>
      </c>
      <c r="L77" s="803"/>
      <c r="M77" s="804"/>
      <c r="N77" s="804"/>
      <c r="O77" s="644"/>
    </row>
    <row r="78" spans="1:15" s="520" customFormat="1" ht="27.95" customHeight="1">
      <c r="A78" s="533"/>
      <c r="B78" s="539"/>
      <c r="C78" s="534"/>
      <c r="D78" s="535"/>
      <c r="E78" s="534"/>
      <c r="F78" s="535"/>
      <c r="G78" s="534"/>
      <c r="H78" s="535"/>
      <c r="I78" s="535"/>
      <c r="J78" s="536"/>
      <c r="K78" s="533"/>
      <c r="L78" s="803"/>
      <c r="M78" s="804"/>
      <c r="N78" s="804"/>
      <c r="O78" s="644"/>
    </row>
    <row r="79" spans="1:15" s="333" customFormat="1" ht="33" customHeight="1">
      <c r="A79" s="334">
        <v>2</v>
      </c>
      <c r="B79" s="335" t="s">
        <v>488</v>
      </c>
      <c r="C79" s="336">
        <v>679239.47000000009</v>
      </c>
      <c r="D79" s="336">
        <v>30279114.009999998</v>
      </c>
      <c r="E79" s="336">
        <v>24283699.199999999</v>
      </c>
      <c r="F79" s="336">
        <v>55242052.68</v>
      </c>
      <c r="G79" s="336">
        <v>54562813.210000001</v>
      </c>
      <c r="H79" s="336">
        <v>98.770430429269851</v>
      </c>
      <c r="I79" s="336">
        <v>679239.46999999974</v>
      </c>
      <c r="J79" s="337"/>
      <c r="K79" s="334"/>
      <c r="L79" s="312"/>
      <c r="M79" s="308"/>
      <c r="N79" s="308"/>
      <c r="O79" s="645"/>
    </row>
    <row r="80" spans="1:15" s="333" customFormat="1" ht="27.95" customHeight="1">
      <c r="A80" s="322">
        <v>1</v>
      </c>
      <c r="B80" s="339" t="s">
        <v>400</v>
      </c>
      <c r="C80" s="340">
        <v>34600</v>
      </c>
      <c r="D80" s="340">
        <v>0</v>
      </c>
      <c r="E80" s="340">
        <v>61700</v>
      </c>
      <c r="F80" s="324">
        <v>96300</v>
      </c>
      <c r="G80" s="323">
        <v>61700</v>
      </c>
      <c r="H80" s="323">
        <v>64.070612668743507</v>
      </c>
      <c r="I80" s="323">
        <v>34600</v>
      </c>
      <c r="J80" s="325" t="s">
        <v>272</v>
      </c>
      <c r="K80" s="343"/>
      <c r="L80" s="312"/>
      <c r="M80" s="308"/>
      <c r="N80" s="308"/>
      <c r="O80" s="645">
        <v>56</v>
      </c>
    </row>
    <row r="81" spans="1:16" s="319" customFormat="1" ht="27.95" customHeight="1">
      <c r="A81" s="322">
        <v>2</v>
      </c>
      <c r="B81" s="339" t="s">
        <v>578</v>
      </c>
      <c r="C81" s="340">
        <v>155289.16</v>
      </c>
      <c r="D81" s="340">
        <v>586125</v>
      </c>
      <c r="E81" s="340">
        <v>292310.84000000003</v>
      </c>
      <c r="F81" s="324">
        <v>1033725</v>
      </c>
      <c r="G81" s="323">
        <v>878435.83999999997</v>
      </c>
      <c r="H81" s="323">
        <v>84.977710706425796</v>
      </c>
      <c r="I81" s="323">
        <v>155289.16000000003</v>
      </c>
      <c r="J81" s="325" t="s">
        <v>283</v>
      </c>
      <c r="K81" s="322"/>
      <c r="L81" s="312"/>
      <c r="M81" s="308"/>
      <c r="N81" s="308"/>
      <c r="O81" s="645">
        <v>46</v>
      </c>
      <c r="P81" s="333"/>
    </row>
    <row r="82" spans="1:16" s="333" customFormat="1" ht="27.95" customHeight="1">
      <c r="A82" s="322">
        <v>3</v>
      </c>
      <c r="B82" s="339" t="s">
        <v>511</v>
      </c>
      <c r="C82" s="340">
        <v>43800</v>
      </c>
      <c r="D82" s="340">
        <v>0</v>
      </c>
      <c r="E82" s="340">
        <v>306900</v>
      </c>
      <c r="F82" s="324">
        <v>350700</v>
      </c>
      <c r="G82" s="323">
        <v>306900</v>
      </c>
      <c r="H82" s="323">
        <v>87.51069289991446</v>
      </c>
      <c r="I82" s="323">
        <v>43800</v>
      </c>
      <c r="J82" s="325" t="s">
        <v>280</v>
      </c>
      <c r="K82" s="322"/>
      <c r="L82" s="312"/>
      <c r="M82" s="308"/>
      <c r="N82" s="308"/>
      <c r="O82" s="645">
        <v>61</v>
      </c>
    </row>
    <row r="83" spans="1:16" s="333" customFormat="1" ht="27.95" customHeight="1">
      <c r="A83" s="322">
        <v>4</v>
      </c>
      <c r="B83" s="339" t="s">
        <v>402</v>
      </c>
      <c r="C83" s="340">
        <v>82455</v>
      </c>
      <c r="D83" s="340">
        <v>0</v>
      </c>
      <c r="E83" s="340">
        <v>677145</v>
      </c>
      <c r="F83" s="324">
        <v>759600</v>
      </c>
      <c r="G83" s="323">
        <v>677145</v>
      </c>
      <c r="H83" s="323">
        <v>89.144944707740919</v>
      </c>
      <c r="I83" s="323">
        <v>82455</v>
      </c>
      <c r="J83" s="325" t="s">
        <v>261</v>
      </c>
      <c r="K83" s="322"/>
      <c r="L83" s="312"/>
      <c r="M83" s="308"/>
      <c r="N83" s="308"/>
      <c r="O83" s="645">
        <v>57</v>
      </c>
    </row>
    <row r="84" spans="1:16" s="333" customFormat="1" ht="27.95" customHeight="1">
      <c r="A84" s="322">
        <v>5</v>
      </c>
      <c r="B84" s="339" t="s">
        <v>396</v>
      </c>
      <c r="C84" s="340">
        <v>14162</v>
      </c>
      <c r="D84" s="340">
        <v>152000</v>
      </c>
      <c r="E84" s="340">
        <v>31038</v>
      </c>
      <c r="F84" s="324">
        <v>197200</v>
      </c>
      <c r="G84" s="323">
        <v>183038</v>
      </c>
      <c r="H84" s="323">
        <v>92.818458417849897</v>
      </c>
      <c r="I84" s="323">
        <v>14162</v>
      </c>
      <c r="J84" s="325" t="s">
        <v>304</v>
      </c>
      <c r="K84" s="322"/>
      <c r="L84" s="312"/>
      <c r="M84" s="308"/>
      <c r="N84" s="308"/>
      <c r="O84" s="645">
        <v>78</v>
      </c>
    </row>
    <row r="85" spans="1:16" s="319" customFormat="1" ht="27.95" customHeight="1">
      <c r="A85" s="322">
        <v>6</v>
      </c>
      <c r="B85" s="339" t="s">
        <v>403</v>
      </c>
      <c r="C85" s="340">
        <v>83300</v>
      </c>
      <c r="D85" s="340">
        <v>1172605.98</v>
      </c>
      <c r="E85" s="340">
        <v>451670</v>
      </c>
      <c r="F85" s="324">
        <v>1707575.98</v>
      </c>
      <c r="G85" s="323">
        <v>1624275.98</v>
      </c>
      <c r="H85" s="323">
        <v>95.121739765863893</v>
      </c>
      <c r="I85" s="323">
        <v>83300</v>
      </c>
      <c r="J85" s="325" t="s">
        <v>297</v>
      </c>
      <c r="K85" s="322"/>
      <c r="L85" s="312"/>
      <c r="M85" s="308"/>
      <c r="N85" s="308"/>
      <c r="O85" s="645">
        <v>50</v>
      </c>
      <c r="P85" s="333"/>
    </row>
    <row r="86" spans="1:16" s="333" customFormat="1" ht="27.95" customHeight="1">
      <c r="A86" s="322">
        <v>7</v>
      </c>
      <c r="B86" s="514" t="s">
        <v>397</v>
      </c>
      <c r="C86" s="515">
        <v>13883</v>
      </c>
      <c r="D86" s="515">
        <v>0</v>
      </c>
      <c r="E86" s="515">
        <v>331137</v>
      </c>
      <c r="F86" s="516">
        <v>345020</v>
      </c>
      <c r="G86" s="517">
        <v>331137</v>
      </c>
      <c r="H86" s="517">
        <v>95.97617529418585</v>
      </c>
      <c r="I86" s="517">
        <v>13883</v>
      </c>
      <c r="J86" s="518" t="s">
        <v>269</v>
      </c>
      <c r="K86" s="519"/>
      <c r="L86" s="803"/>
      <c r="M86" s="804"/>
      <c r="N86" s="804"/>
      <c r="O86" s="644">
        <v>58</v>
      </c>
      <c r="P86" s="520"/>
    </row>
    <row r="87" spans="1:16" s="319" customFormat="1" ht="27.95" customHeight="1">
      <c r="A87" s="322">
        <v>8</v>
      </c>
      <c r="B87" s="339" t="s">
        <v>579</v>
      </c>
      <c r="C87" s="340">
        <v>133331.51999999999</v>
      </c>
      <c r="D87" s="340">
        <v>775000</v>
      </c>
      <c r="E87" s="340">
        <v>2893266.12</v>
      </c>
      <c r="F87" s="324">
        <v>3801597.64</v>
      </c>
      <c r="G87" s="323">
        <v>3668266.12</v>
      </c>
      <c r="H87" s="323">
        <v>96.492750347982636</v>
      </c>
      <c r="I87" s="323">
        <v>133331.52000000002</v>
      </c>
      <c r="J87" s="325" t="s">
        <v>284</v>
      </c>
      <c r="K87" s="322"/>
      <c r="L87" s="312"/>
      <c r="M87" s="308"/>
      <c r="N87" s="308"/>
      <c r="O87" s="646">
        <v>44</v>
      </c>
    </row>
    <row r="88" spans="1:16" s="319" customFormat="1" ht="27.95" customHeight="1">
      <c r="A88" s="322">
        <v>9</v>
      </c>
      <c r="B88" s="339" t="s">
        <v>404</v>
      </c>
      <c r="C88" s="340">
        <v>26206</v>
      </c>
      <c r="D88" s="340">
        <v>785000</v>
      </c>
      <c r="E88" s="340">
        <v>18994</v>
      </c>
      <c r="F88" s="324">
        <v>830200</v>
      </c>
      <c r="G88" s="323">
        <v>803994</v>
      </c>
      <c r="H88" s="323">
        <v>96.843411226210549</v>
      </c>
      <c r="I88" s="323">
        <v>26206</v>
      </c>
      <c r="J88" s="325" t="s">
        <v>260</v>
      </c>
      <c r="K88" s="322"/>
      <c r="L88" s="312"/>
      <c r="M88" s="308"/>
      <c r="N88" s="308"/>
      <c r="O88" s="645">
        <v>88</v>
      </c>
      <c r="P88" s="333"/>
    </row>
    <row r="89" spans="1:16" s="333" customFormat="1" ht="27.95" customHeight="1">
      <c r="A89" s="322">
        <v>10</v>
      </c>
      <c r="B89" s="339" t="s">
        <v>398</v>
      </c>
      <c r="C89" s="340">
        <v>12958</v>
      </c>
      <c r="D89" s="340">
        <v>500000</v>
      </c>
      <c r="E89" s="340">
        <v>77442</v>
      </c>
      <c r="F89" s="324">
        <v>590400</v>
      </c>
      <c r="G89" s="323">
        <v>577442</v>
      </c>
      <c r="H89" s="323">
        <v>97.805216802168019</v>
      </c>
      <c r="I89" s="323">
        <v>12958</v>
      </c>
      <c r="J89" s="325" t="s">
        <v>275</v>
      </c>
      <c r="K89" s="322"/>
      <c r="L89" s="312"/>
      <c r="M89" s="308"/>
      <c r="N89" s="308"/>
      <c r="O89" s="646">
        <v>41</v>
      </c>
      <c r="P89" s="319"/>
    </row>
    <row r="90" spans="1:16" s="513" customFormat="1" ht="27.95" customHeight="1">
      <c r="A90" s="322">
        <v>11</v>
      </c>
      <c r="B90" s="339" t="s">
        <v>510</v>
      </c>
      <c r="C90" s="340">
        <v>46940.86</v>
      </c>
      <c r="D90" s="340">
        <v>250000</v>
      </c>
      <c r="E90" s="340">
        <v>2121459.14</v>
      </c>
      <c r="F90" s="324">
        <v>2418400</v>
      </c>
      <c r="G90" s="323">
        <v>2371459.14</v>
      </c>
      <c r="H90" s="323">
        <v>98.059011743301355</v>
      </c>
      <c r="I90" s="323">
        <v>46940.85999999987</v>
      </c>
      <c r="J90" s="325" t="s">
        <v>280</v>
      </c>
      <c r="K90" s="322"/>
      <c r="L90" s="312"/>
      <c r="M90" s="308"/>
      <c r="N90" s="308"/>
      <c r="O90" s="645">
        <v>55</v>
      </c>
      <c r="P90" s="333"/>
    </row>
    <row r="91" spans="1:16" s="333" customFormat="1" ht="27.95" customHeight="1">
      <c r="A91" s="322">
        <v>12</v>
      </c>
      <c r="B91" s="339" t="s">
        <v>512</v>
      </c>
      <c r="C91" s="340">
        <v>19282.309999999998</v>
      </c>
      <c r="D91" s="340">
        <v>655561.18000000005</v>
      </c>
      <c r="E91" s="340">
        <v>627165.68999999994</v>
      </c>
      <c r="F91" s="324">
        <v>1302009.18</v>
      </c>
      <c r="G91" s="323">
        <v>1282726.8700000001</v>
      </c>
      <c r="H91" s="323">
        <v>98.519034251356061</v>
      </c>
      <c r="I91" s="323">
        <v>19282.309999999823</v>
      </c>
      <c r="J91" s="325" t="s">
        <v>275</v>
      </c>
      <c r="K91" s="343"/>
      <c r="L91" s="312"/>
      <c r="M91" s="308"/>
      <c r="N91" s="308"/>
      <c r="O91" s="645">
        <v>60</v>
      </c>
    </row>
    <row r="92" spans="1:16" s="319" customFormat="1" ht="27.95" customHeight="1">
      <c r="A92" s="322">
        <v>13</v>
      </c>
      <c r="B92" s="339" t="s">
        <v>580</v>
      </c>
      <c r="C92" s="340">
        <v>5244.03</v>
      </c>
      <c r="D92" s="340">
        <v>375000</v>
      </c>
      <c r="E92" s="340">
        <v>208000</v>
      </c>
      <c r="F92" s="324">
        <v>588244.03</v>
      </c>
      <c r="G92" s="324">
        <v>583000</v>
      </c>
      <c r="H92" s="323">
        <v>99.108528139248605</v>
      </c>
      <c r="I92" s="323">
        <v>5244.0300000000279</v>
      </c>
      <c r="J92" s="325" t="s">
        <v>302</v>
      </c>
      <c r="K92" s="322"/>
      <c r="L92" s="312"/>
      <c r="M92" s="308"/>
      <c r="N92" s="308"/>
      <c r="O92" s="645">
        <v>38</v>
      </c>
      <c r="P92" s="333"/>
    </row>
    <row r="93" spans="1:16" s="333" customFormat="1" ht="27.95" customHeight="1">
      <c r="A93" s="322">
        <v>14</v>
      </c>
      <c r="B93" s="339" t="s">
        <v>405</v>
      </c>
      <c r="C93" s="340">
        <v>3200</v>
      </c>
      <c r="D93" s="340">
        <v>0</v>
      </c>
      <c r="E93" s="340">
        <v>450800</v>
      </c>
      <c r="F93" s="324">
        <v>454000</v>
      </c>
      <c r="G93" s="323">
        <v>450800</v>
      </c>
      <c r="H93" s="323">
        <v>99.295154185022028</v>
      </c>
      <c r="I93" s="323">
        <v>3200</v>
      </c>
      <c r="J93" s="325" t="s">
        <v>268</v>
      </c>
      <c r="K93" s="322"/>
      <c r="L93" s="312"/>
      <c r="M93" s="308"/>
      <c r="N93" s="308"/>
      <c r="O93" s="645">
        <v>62</v>
      </c>
    </row>
    <row r="94" spans="1:16" s="319" customFormat="1" ht="27.95" customHeight="1">
      <c r="A94" s="322">
        <v>15</v>
      </c>
      <c r="B94" s="339" t="s">
        <v>406</v>
      </c>
      <c r="C94" s="340">
        <v>4587.59</v>
      </c>
      <c r="D94" s="340">
        <v>375000</v>
      </c>
      <c r="E94" s="340">
        <v>330212.40999999997</v>
      </c>
      <c r="F94" s="324">
        <v>709800</v>
      </c>
      <c r="G94" s="323">
        <v>705212.41</v>
      </c>
      <c r="H94" s="323">
        <v>99.353678500986192</v>
      </c>
      <c r="I94" s="323">
        <v>4587.5899999999674</v>
      </c>
      <c r="J94" s="325" t="s">
        <v>303</v>
      </c>
      <c r="K94" s="322"/>
      <c r="L94" s="312"/>
      <c r="M94" s="308"/>
      <c r="N94" s="308"/>
      <c r="O94" s="646">
        <v>49</v>
      </c>
    </row>
    <row r="95" spans="1:16" s="333" customFormat="1" ht="27.95" customHeight="1">
      <c r="A95" s="322">
        <v>16</v>
      </c>
      <c r="B95" s="339" t="str">
        <f>+[5]คีย์ข้อมูล!B81</f>
        <v>จังหวัดนนทบุรี 4 รายการ</v>
      </c>
      <c r="C95" s="344">
        <v>0</v>
      </c>
      <c r="D95" s="344">
        <v>933600</v>
      </c>
      <c r="E95" s="344">
        <v>0</v>
      </c>
      <c r="F95" s="324">
        <v>933600</v>
      </c>
      <c r="G95" s="344">
        <v>933600</v>
      </c>
      <c r="H95" s="323">
        <v>100</v>
      </c>
      <c r="I95" s="323">
        <v>0</v>
      </c>
      <c r="J95" s="325" t="s">
        <v>313</v>
      </c>
      <c r="K95" s="322"/>
      <c r="L95" s="312"/>
      <c r="M95" s="308"/>
      <c r="N95" s="308"/>
      <c r="O95" s="645">
        <v>25</v>
      </c>
    </row>
    <row r="96" spans="1:16" s="319" customFormat="1" ht="27.95" customHeight="1">
      <c r="A96" s="322">
        <v>17</v>
      </c>
      <c r="B96" s="339" t="s">
        <v>314</v>
      </c>
      <c r="C96" s="340">
        <v>0</v>
      </c>
      <c r="D96" s="340">
        <v>775000</v>
      </c>
      <c r="E96" s="340">
        <v>0</v>
      </c>
      <c r="F96" s="324">
        <v>775000</v>
      </c>
      <c r="G96" s="323">
        <v>775000</v>
      </c>
      <c r="H96" s="323">
        <v>100</v>
      </c>
      <c r="I96" s="323">
        <v>0</v>
      </c>
      <c r="J96" s="325" t="s">
        <v>315</v>
      </c>
      <c r="K96" s="322"/>
      <c r="L96" s="312"/>
      <c r="M96" s="308"/>
      <c r="N96" s="308"/>
      <c r="O96" s="645">
        <v>26</v>
      </c>
      <c r="P96" s="333"/>
    </row>
    <row r="97" spans="1:16" s="333" customFormat="1" ht="27.95" customHeight="1">
      <c r="A97" s="322">
        <v>18</v>
      </c>
      <c r="B97" s="339" t="s">
        <v>327</v>
      </c>
      <c r="C97" s="340">
        <v>0</v>
      </c>
      <c r="D97" s="340">
        <v>507000</v>
      </c>
      <c r="E97" s="340">
        <v>0</v>
      </c>
      <c r="F97" s="324">
        <v>507000</v>
      </c>
      <c r="G97" s="324">
        <v>507000</v>
      </c>
      <c r="H97" s="323">
        <v>100</v>
      </c>
      <c r="I97" s="323">
        <v>0</v>
      </c>
      <c r="J97" s="325" t="s">
        <v>328</v>
      </c>
      <c r="K97" s="322"/>
      <c r="L97" s="312"/>
      <c r="M97" s="308"/>
      <c r="N97" s="308"/>
      <c r="O97" s="645">
        <v>27</v>
      </c>
    </row>
    <row r="98" spans="1:16" s="333" customFormat="1" ht="27.95" customHeight="1">
      <c r="A98" s="322">
        <v>19</v>
      </c>
      <c r="B98" s="339" t="s">
        <v>311</v>
      </c>
      <c r="C98" s="340">
        <v>0</v>
      </c>
      <c r="D98" s="340">
        <v>874000</v>
      </c>
      <c r="E98" s="340">
        <v>0</v>
      </c>
      <c r="F98" s="324">
        <v>874000</v>
      </c>
      <c r="G98" s="323">
        <v>874000</v>
      </c>
      <c r="H98" s="323">
        <v>100</v>
      </c>
      <c r="I98" s="323">
        <v>0</v>
      </c>
      <c r="J98" s="325" t="s">
        <v>312</v>
      </c>
      <c r="K98" s="322"/>
      <c r="L98" s="312"/>
      <c r="M98" s="308"/>
      <c r="N98" s="308"/>
      <c r="O98" s="645">
        <v>28</v>
      </c>
    </row>
    <row r="99" spans="1:16" s="333" customFormat="1" ht="27.95" customHeight="1">
      <c r="A99" s="322">
        <v>20</v>
      </c>
      <c r="B99" s="339" t="s">
        <v>318</v>
      </c>
      <c r="C99" s="340">
        <v>0</v>
      </c>
      <c r="D99" s="340">
        <v>0</v>
      </c>
      <c r="E99" s="340">
        <v>252000</v>
      </c>
      <c r="F99" s="324">
        <v>252000</v>
      </c>
      <c r="G99" s="323">
        <v>252000</v>
      </c>
      <c r="H99" s="323">
        <v>100</v>
      </c>
      <c r="I99" s="323">
        <v>0</v>
      </c>
      <c r="J99" s="325" t="s">
        <v>319</v>
      </c>
      <c r="K99" s="322"/>
      <c r="L99" s="312"/>
      <c r="M99" s="308"/>
      <c r="N99" s="308"/>
      <c r="O99" s="646">
        <v>31</v>
      </c>
      <c r="P99" s="319"/>
    </row>
    <row r="100" spans="1:16" s="319" customFormat="1" ht="27.95" customHeight="1">
      <c r="A100" s="322">
        <v>21</v>
      </c>
      <c r="B100" s="339" t="s">
        <v>309</v>
      </c>
      <c r="C100" s="340">
        <v>0</v>
      </c>
      <c r="D100" s="340">
        <v>516500</v>
      </c>
      <c r="E100" s="340">
        <v>940000</v>
      </c>
      <c r="F100" s="324">
        <v>1456500</v>
      </c>
      <c r="G100" s="323">
        <v>1456500</v>
      </c>
      <c r="H100" s="323">
        <v>100</v>
      </c>
      <c r="I100" s="323">
        <v>0</v>
      </c>
      <c r="J100" s="325" t="s">
        <v>310</v>
      </c>
      <c r="K100" s="322"/>
      <c r="L100" s="312"/>
      <c r="M100" s="308"/>
      <c r="N100" s="308"/>
      <c r="O100" s="645">
        <v>32</v>
      </c>
      <c r="P100" s="333"/>
    </row>
    <row r="101" spans="1:16" s="333" customFormat="1" ht="27.95" customHeight="1">
      <c r="A101" s="322">
        <v>22</v>
      </c>
      <c r="B101" s="339" t="s">
        <v>329</v>
      </c>
      <c r="C101" s="340">
        <v>0</v>
      </c>
      <c r="D101" s="340">
        <v>575874.74</v>
      </c>
      <c r="E101" s="340">
        <v>0</v>
      </c>
      <c r="F101" s="324">
        <v>575874.74</v>
      </c>
      <c r="G101" s="323">
        <v>575874.74</v>
      </c>
      <c r="H101" s="323">
        <v>100</v>
      </c>
      <c r="I101" s="323">
        <v>0</v>
      </c>
      <c r="J101" s="325" t="s">
        <v>330</v>
      </c>
      <c r="K101" s="322"/>
      <c r="L101" s="312"/>
      <c r="M101" s="308"/>
      <c r="N101" s="308"/>
      <c r="O101" s="646">
        <v>33</v>
      </c>
      <c r="P101" s="319"/>
    </row>
    <row r="102" spans="1:16" s="333" customFormat="1" ht="27.95" customHeight="1">
      <c r="A102" s="322">
        <v>23</v>
      </c>
      <c r="B102" s="339" t="s">
        <v>331</v>
      </c>
      <c r="C102" s="340">
        <v>0</v>
      </c>
      <c r="D102" s="340">
        <v>0</v>
      </c>
      <c r="E102" s="340">
        <v>45200</v>
      </c>
      <c r="F102" s="324">
        <v>45200</v>
      </c>
      <c r="G102" s="323">
        <v>45200</v>
      </c>
      <c r="H102" s="323">
        <v>100</v>
      </c>
      <c r="I102" s="323">
        <v>0</v>
      </c>
      <c r="J102" s="325" t="s">
        <v>313</v>
      </c>
      <c r="K102" s="322"/>
      <c r="L102" s="312"/>
      <c r="M102" s="308"/>
      <c r="N102" s="308"/>
      <c r="O102" s="645">
        <v>34</v>
      </c>
    </row>
    <row r="103" spans="1:16" s="333" customFormat="1" ht="27.95" customHeight="1">
      <c r="A103" s="322">
        <v>24</v>
      </c>
      <c r="B103" s="339" t="s">
        <v>323</v>
      </c>
      <c r="C103" s="340">
        <v>0</v>
      </c>
      <c r="D103" s="340">
        <v>144798.66</v>
      </c>
      <c r="E103" s="340">
        <v>0</v>
      </c>
      <c r="F103" s="324">
        <v>144798.66</v>
      </c>
      <c r="G103" s="323">
        <v>144798.66</v>
      </c>
      <c r="H103" s="323">
        <v>100</v>
      </c>
      <c r="I103" s="323">
        <v>0</v>
      </c>
      <c r="J103" s="325" t="s">
        <v>303</v>
      </c>
      <c r="K103" s="322"/>
      <c r="L103" s="312"/>
      <c r="M103" s="308"/>
      <c r="N103" s="308"/>
      <c r="O103" s="646">
        <v>37</v>
      </c>
      <c r="P103" s="319"/>
    </row>
    <row r="104" spans="1:16" s="333" customFormat="1" ht="27.75" customHeight="1">
      <c r="A104" s="322">
        <v>25</v>
      </c>
      <c r="B104" s="339" t="s">
        <v>270</v>
      </c>
      <c r="C104" s="340">
        <v>0</v>
      </c>
      <c r="D104" s="340">
        <v>0</v>
      </c>
      <c r="E104" s="340">
        <v>104000</v>
      </c>
      <c r="F104" s="324">
        <v>104000</v>
      </c>
      <c r="G104" s="323">
        <v>104000</v>
      </c>
      <c r="H104" s="323">
        <v>100</v>
      </c>
      <c r="I104" s="323">
        <v>0</v>
      </c>
      <c r="J104" s="325" t="s">
        <v>271</v>
      </c>
      <c r="K104" s="322"/>
      <c r="L104" s="312"/>
      <c r="M104" s="308"/>
      <c r="N104" s="308"/>
      <c r="O104" s="646">
        <v>40</v>
      </c>
      <c r="P104" s="319"/>
    </row>
    <row r="105" spans="1:16" s="333" customFormat="1" ht="27.75" customHeight="1">
      <c r="A105" s="322">
        <v>26</v>
      </c>
      <c r="B105" s="339" t="s">
        <v>332</v>
      </c>
      <c r="C105" s="340">
        <v>0</v>
      </c>
      <c r="D105" s="340">
        <v>810372.69</v>
      </c>
      <c r="E105" s="340">
        <v>0</v>
      </c>
      <c r="F105" s="324">
        <v>810372.69</v>
      </c>
      <c r="G105" s="324">
        <v>810372.69</v>
      </c>
      <c r="H105" s="323">
        <v>100</v>
      </c>
      <c r="I105" s="323">
        <v>0</v>
      </c>
      <c r="J105" s="325" t="s">
        <v>333</v>
      </c>
      <c r="K105" s="322"/>
      <c r="L105" s="312"/>
      <c r="M105" s="308"/>
      <c r="N105" s="308"/>
      <c r="O105" s="645">
        <v>45</v>
      </c>
    </row>
    <row r="106" spans="1:16" s="333" customFormat="1" ht="27.75" customHeight="1">
      <c r="A106" s="322">
        <v>27</v>
      </c>
      <c r="B106" s="339" t="s">
        <v>262</v>
      </c>
      <c r="C106" s="340">
        <v>0</v>
      </c>
      <c r="D106" s="340">
        <v>694000</v>
      </c>
      <c r="E106" s="340">
        <v>0</v>
      </c>
      <c r="F106" s="324">
        <v>694000</v>
      </c>
      <c r="G106" s="323">
        <v>694000</v>
      </c>
      <c r="H106" s="323">
        <v>100</v>
      </c>
      <c r="I106" s="323">
        <v>0</v>
      </c>
      <c r="J106" s="325" t="s">
        <v>263</v>
      </c>
      <c r="K106" s="322"/>
      <c r="L106" s="312"/>
      <c r="M106" s="308"/>
      <c r="N106" s="308"/>
      <c r="O106" s="645">
        <v>47</v>
      </c>
    </row>
    <row r="107" spans="1:16" s="333" customFormat="1" ht="27.75" customHeight="1">
      <c r="A107" s="322">
        <v>28</v>
      </c>
      <c r="B107" s="339" t="s">
        <v>305</v>
      </c>
      <c r="C107" s="340">
        <v>0</v>
      </c>
      <c r="D107" s="340">
        <v>1334281.1100000001</v>
      </c>
      <c r="E107" s="340">
        <v>253200</v>
      </c>
      <c r="F107" s="324">
        <v>1587481.11</v>
      </c>
      <c r="G107" s="323">
        <v>1587481.11</v>
      </c>
      <c r="H107" s="323">
        <v>100</v>
      </c>
      <c r="I107" s="323">
        <v>0</v>
      </c>
      <c r="J107" s="325" t="s">
        <v>306</v>
      </c>
      <c r="K107" s="322"/>
      <c r="L107" s="312"/>
      <c r="M107" s="308"/>
      <c r="N107" s="308"/>
      <c r="O107" s="646">
        <v>51</v>
      </c>
      <c r="P107" s="319"/>
    </row>
    <row r="108" spans="1:16" s="333" customFormat="1" ht="27.75" customHeight="1">
      <c r="A108" s="322">
        <v>29</v>
      </c>
      <c r="B108" s="339" t="s">
        <v>322</v>
      </c>
      <c r="C108" s="340">
        <v>0</v>
      </c>
      <c r="D108" s="340">
        <v>132500</v>
      </c>
      <c r="E108" s="340">
        <v>82200</v>
      </c>
      <c r="F108" s="324">
        <v>214700</v>
      </c>
      <c r="G108" s="323">
        <v>214700</v>
      </c>
      <c r="H108" s="323">
        <v>100</v>
      </c>
      <c r="I108" s="323">
        <v>0</v>
      </c>
      <c r="J108" s="325" t="s">
        <v>277</v>
      </c>
      <c r="K108" s="322"/>
      <c r="L108" s="312"/>
      <c r="M108" s="308"/>
      <c r="N108" s="308"/>
      <c r="O108" s="645">
        <v>52</v>
      </c>
    </row>
    <row r="109" spans="1:16" s="333" customFormat="1" ht="27.95" customHeight="1">
      <c r="A109" s="322">
        <v>30</v>
      </c>
      <c r="B109" s="339" t="s">
        <v>295</v>
      </c>
      <c r="C109" s="340">
        <v>0</v>
      </c>
      <c r="D109" s="340">
        <v>400000</v>
      </c>
      <c r="E109" s="340">
        <v>547900</v>
      </c>
      <c r="F109" s="324">
        <v>947900</v>
      </c>
      <c r="G109" s="323">
        <v>947900</v>
      </c>
      <c r="H109" s="323">
        <v>100</v>
      </c>
      <c r="I109" s="323">
        <v>0</v>
      </c>
      <c r="J109" s="325" t="s">
        <v>296</v>
      </c>
      <c r="K109" s="322"/>
      <c r="L109" s="312"/>
      <c r="M109" s="308"/>
      <c r="N109" s="308"/>
      <c r="O109" s="645">
        <v>53</v>
      </c>
    </row>
    <row r="110" spans="1:16" s="319" customFormat="1" ht="27.95" customHeight="1">
      <c r="A110" s="322">
        <v>31</v>
      </c>
      <c r="B110" s="339" t="s">
        <v>334</v>
      </c>
      <c r="C110" s="340">
        <v>0</v>
      </c>
      <c r="D110" s="340">
        <v>996271.22</v>
      </c>
      <c r="E110" s="340">
        <v>8000</v>
      </c>
      <c r="F110" s="324">
        <v>1004271.22</v>
      </c>
      <c r="G110" s="324">
        <v>1004271.22</v>
      </c>
      <c r="H110" s="323">
        <v>100</v>
      </c>
      <c r="I110" s="323">
        <v>0</v>
      </c>
      <c r="J110" s="325" t="s">
        <v>335</v>
      </c>
      <c r="K110" s="322"/>
      <c r="L110" s="312"/>
      <c r="M110" s="308"/>
      <c r="N110" s="308"/>
      <c r="O110" s="645">
        <v>54</v>
      </c>
      <c r="P110" s="333"/>
    </row>
    <row r="111" spans="1:16" s="319" customFormat="1" ht="27.95" customHeight="1">
      <c r="A111" s="322">
        <v>32</v>
      </c>
      <c r="B111" s="339" t="s">
        <v>264</v>
      </c>
      <c r="C111" s="340">
        <v>0</v>
      </c>
      <c r="D111" s="340">
        <v>0</v>
      </c>
      <c r="E111" s="340">
        <v>500000</v>
      </c>
      <c r="F111" s="324">
        <v>500000</v>
      </c>
      <c r="G111" s="323">
        <v>500000</v>
      </c>
      <c r="H111" s="323">
        <v>100</v>
      </c>
      <c r="I111" s="323">
        <v>0</v>
      </c>
      <c r="J111" s="325" t="s">
        <v>265</v>
      </c>
      <c r="K111" s="322"/>
      <c r="L111" s="312"/>
      <c r="M111" s="308"/>
      <c r="N111" s="308"/>
      <c r="O111" s="645">
        <v>59</v>
      </c>
      <c r="P111" s="333"/>
    </row>
    <row r="112" spans="1:16" s="333" customFormat="1" ht="27.75" customHeight="1">
      <c r="A112" s="322">
        <v>33</v>
      </c>
      <c r="B112" s="339" t="s">
        <v>336</v>
      </c>
      <c r="C112" s="340">
        <v>0</v>
      </c>
      <c r="D112" s="340">
        <v>8000</v>
      </c>
      <c r="E112" s="340">
        <v>70500</v>
      </c>
      <c r="F112" s="324">
        <v>78500</v>
      </c>
      <c r="G112" s="323">
        <v>78500</v>
      </c>
      <c r="H112" s="323">
        <v>100</v>
      </c>
      <c r="I112" s="323">
        <v>0</v>
      </c>
      <c r="J112" s="325" t="s">
        <v>302</v>
      </c>
      <c r="K112" s="322"/>
      <c r="L112" s="312"/>
      <c r="M112" s="308"/>
      <c r="N112" s="308"/>
      <c r="O112" s="645">
        <v>64</v>
      </c>
    </row>
    <row r="113" spans="1:16" s="333" customFormat="1" ht="27.75" customHeight="1">
      <c r="A113" s="322">
        <v>34</v>
      </c>
      <c r="B113" s="339" t="s">
        <v>337</v>
      </c>
      <c r="C113" s="340">
        <v>0</v>
      </c>
      <c r="D113" s="340">
        <v>500000</v>
      </c>
      <c r="E113" s="340">
        <v>564400</v>
      </c>
      <c r="F113" s="324">
        <v>1064400</v>
      </c>
      <c r="G113" s="323">
        <v>1064400</v>
      </c>
      <c r="H113" s="323">
        <v>100</v>
      </c>
      <c r="I113" s="323">
        <v>0</v>
      </c>
      <c r="J113" s="325" t="s">
        <v>338</v>
      </c>
      <c r="K113" s="343"/>
      <c r="L113" s="312"/>
      <c r="M113" s="308"/>
      <c r="N113" s="308"/>
      <c r="O113" s="645">
        <v>65</v>
      </c>
    </row>
    <row r="114" spans="1:16" s="333" customFormat="1" ht="27.75" customHeight="1">
      <c r="A114" s="322">
        <v>35</v>
      </c>
      <c r="B114" s="339" t="s">
        <v>307</v>
      </c>
      <c r="C114" s="340">
        <v>0</v>
      </c>
      <c r="D114" s="340">
        <v>398300</v>
      </c>
      <c r="E114" s="340">
        <v>418000</v>
      </c>
      <c r="F114" s="324">
        <v>816300</v>
      </c>
      <c r="G114" s="323">
        <v>816300</v>
      </c>
      <c r="H114" s="323">
        <v>100</v>
      </c>
      <c r="I114" s="323">
        <v>0</v>
      </c>
      <c r="J114" s="325" t="s">
        <v>308</v>
      </c>
      <c r="K114" s="322"/>
      <c r="L114" s="312"/>
      <c r="M114" s="308"/>
      <c r="N114" s="308"/>
      <c r="O114" s="646">
        <v>66</v>
      </c>
      <c r="P114" s="319"/>
    </row>
    <row r="115" spans="1:16" s="333" customFormat="1" ht="27.95" customHeight="1">
      <c r="A115" s="322">
        <v>36</v>
      </c>
      <c r="B115" s="339" t="s">
        <v>401</v>
      </c>
      <c r="C115" s="340">
        <v>0</v>
      </c>
      <c r="D115" s="340">
        <v>1584700</v>
      </c>
      <c r="E115" s="340">
        <v>1256100</v>
      </c>
      <c r="F115" s="324">
        <v>2840800</v>
      </c>
      <c r="G115" s="323">
        <v>2840800</v>
      </c>
      <c r="H115" s="323">
        <v>100</v>
      </c>
      <c r="I115" s="323">
        <v>0</v>
      </c>
      <c r="J115" s="325" t="s">
        <v>275</v>
      </c>
      <c r="K115" s="322"/>
      <c r="L115" s="312"/>
      <c r="M115" s="308"/>
      <c r="N115" s="308"/>
      <c r="O115" s="645">
        <v>67</v>
      </c>
    </row>
    <row r="116" spans="1:16" s="333" customFormat="1" ht="27.75" customHeight="1">
      <c r="A116" s="322">
        <v>37</v>
      </c>
      <c r="B116" s="339" t="s">
        <v>266</v>
      </c>
      <c r="C116" s="340">
        <v>0</v>
      </c>
      <c r="D116" s="340">
        <v>465000</v>
      </c>
      <c r="E116" s="340">
        <v>0</v>
      </c>
      <c r="F116" s="324">
        <v>465000</v>
      </c>
      <c r="G116" s="323">
        <v>465000</v>
      </c>
      <c r="H116" s="323">
        <v>100</v>
      </c>
      <c r="I116" s="323">
        <v>0</v>
      </c>
      <c r="J116" s="325" t="s">
        <v>267</v>
      </c>
      <c r="K116" s="322"/>
      <c r="L116" s="312"/>
      <c r="M116" s="308"/>
      <c r="N116" s="308"/>
      <c r="O116" s="645">
        <v>68</v>
      </c>
    </row>
    <row r="117" spans="1:16" s="333" customFormat="1" ht="27.75" customHeight="1">
      <c r="A117" s="322">
        <v>38</v>
      </c>
      <c r="B117" s="339" t="s">
        <v>339</v>
      </c>
      <c r="C117" s="340">
        <v>0</v>
      </c>
      <c r="D117" s="340">
        <v>21000</v>
      </c>
      <c r="E117" s="340">
        <v>0</v>
      </c>
      <c r="F117" s="324">
        <v>21000</v>
      </c>
      <c r="G117" s="323">
        <v>21000</v>
      </c>
      <c r="H117" s="323">
        <v>100</v>
      </c>
      <c r="I117" s="323">
        <v>0</v>
      </c>
      <c r="J117" s="325" t="s">
        <v>288</v>
      </c>
      <c r="K117" s="322"/>
      <c r="L117" s="312"/>
      <c r="M117" s="308"/>
      <c r="N117" s="308"/>
      <c r="O117" s="645">
        <v>70</v>
      </c>
    </row>
    <row r="118" spans="1:16" s="333" customFormat="1" ht="27.75" customHeight="1">
      <c r="A118" s="322">
        <v>39</v>
      </c>
      <c r="B118" s="339" t="s">
        <v>484</v>
      </c>
      <c r="C118" s="340">
        <v>0</v>
      </c>
      <c r="D118" s="340">
        <v>811800</v>
      </c>
      <c r="E118" s="340">
        <v>780000</v>
      </c>
      <c r="F118" s="324">
        <v>1591800</v>
      </c>
      <c r="G118" s="323">
        <v>1591800</v>
      </c>
      <c r="H118" s="323">
        <v>100</v>
      </c>
      <c r="I118" s="323">
        <v>0</v>
      </c>
      <c r="J118" s="325" t="s">
        <v>292</v>
      </c>
      <c r="K118" s="322"/>
      <c r="L118" s="312"/>
      <c r="M118" s="308"/>
      <c r="N118" s="308"/>
      <c r="O118" s="645">
        <v>71</v>
      </c>
    </row>
    <row r="119" spans="1:16" s="333" customFormat="1" ht="27.75" customHeight="1">
      <c r="A119" s="322">
        <v>40</v>
      </c>
      <c r="B119" s="339" t="s">
        <v>278</v>
      </c>
      <c r="C119" s="340">
        <v>0</v>
      </c>
      <c r="D119" s="340">
        <v>934370.47</v>
      </c>
      <c r="E119" s="340">
        <v>227800</v>
      </c>
      <c r="F119" s="324">
        <v>1162170.47</v>
      </c>
      <c r="G119" s="323">
        <v>1162170.47</v>
      </c>
      <c r="H119" s="323">
        <v>100</v>
      </c>
      <c r="I119" s="323">
        <v>0</v>
      </c>
      <c r="J119" s="325" t="s">
        <v>279</v>
      </c>
      <c r="K119" s="322"/>
      <c r="L119" s="312"/>
      <c r="M119" s="308"/>
      <c r="N119" s="308"/>
      <c r="O119" s="645">
        <v>72</v>
      </c>
    </row>
    <row r="120" spans="1:16" s="333" customFormat="1" ht="27.75" customHeight="1">
      <c r="A120" s="322">
        <v>41</v>
      </c>
      <c r="B120" s="339" t="s">
        <v>340</v>
      </c>
      <c r="C120" s="340">
        <v>0</v>
      </c>
      <c r="D120" s="340">
        <v>500000</v>
      </c>
      <c r="E120" s="340">
        <v>0</v>
      </c>
      <c r="F120" s="324">
        <v>500000</v>
      </c>
      <c r="G120" s="323">
        <v>500000</v>
      </c>
      <c r="H120" s="323">
        <v>100</v>
      </c>
      <c r="I120" s="323">
        <v>0</v>
      </c>
      <c r="J120" s="325" t="s">
        <v>292</v>
      </c>
      <c r="K120" s="322"/>
      <c r="L120" s="312"/>
      <c r="M120" s="308"/>
      <c r="N120" s="308"/>
      <c r="O120" s="645">
        <v>74</v>
      </c>
    </row>
    <row r="121" spans="1:16" s="333" customFormat="1" ht="27.75" customHeight="1">
      <c r="A121" s="322">
        <v>42</v>
      </c>
      <c r="B121" s="339" t="s">
        <v>341</v>
      </c>
      <c r="C121" s="340">
        <v>0</v>
      </c>
      <c r="D121" s="340">
        <v>0</v>
      </c>
      <c r="E121" s="340">
        <v>195730</v>
      </c>
      <c r="F121" s="324">
        <v>195730</v>
      </c>
      <c r="G121" s="323">
        <v>195730</v>
      </c>
      <c r="H121" s="323">
        <v>100</v>
      </c>
      <c r="I121" s="323">
        <v>0</v>
      </c>
      <c r="J121" s="325" t="s">
        <v>283</v>
      </c>
      <c r="K121" s="322"/>
      <c r="L121" s="312"/>
      <c r="M121" s="308"/>
      <c r="N121" s="308"/>
      <c r="O121" s="645">
        <v>75</v>
      </c>
    </row>
    <row r="122" spans="1:16" s="333" customFormat="1" ht="27.75" customHeight="1">
      <c r="A122" s="322">
        <v>43</v>
      </c>
      <c r="B122" s="339" t="s">
        <v>300</v>
      </c>
      <c r="C122" s="340">
        <v>0</v>
      </c>
      <c r="D122" s="340">
        <v>380460.4</v>
      </c>
      <c r="E122" s="340">
        <v>104000</v>
      </c>
      <c r="F122" s="324">
        <v>484460.4</v>
      </c>
      <c r="G122" s="323">
        <v>484460.4</v>
      </c>
      <c r="H122" s="323">
        <v>100</v>
      </c>
      <c r="I122" s="323">
        <v>0</v>
      </c>
      <c r="J122" s="325" t="s">
        <v>301</v>
      </c>
      <c r="K122" s="322"/>
      <c r="L122" s="312"/>
      <c r="M122" s="308"/>
      <c r="N122" s="308"/>
      <c r="O122" s="645">
        <v>76</v>
      </c>
    </row>
    <row r="123" spans="1:16" s="333" customFormat="1" ht="27.75" customHeight="1">
      <c r="A123" s="322">
        <v>44</v>
      </c>
      <c r="B123" s="339" t="s">
        <v>273</v>
      </c>
      <c r="C123" s="340">
        <v>0</v>
      </c>
      <c r="D123" s="340">
        <v>775000</v>
      </c>
      <c r="E123" s="340">
        <v>23300</v>
      </c>
      <c r="F123" s="324">
        <v>798300</v>
      </c>
      <c r="G123" s="323">
        <v>798300</v>
      </c>
      <c r="H123" s="323">
        <v>100</v>
      </c>
      <c r="I123" s="323">
        <v>0</v>
      </c>
      <c r="J123" s="325" t="s">
        <v>274</v>
      </c>
      <c r="K123" s="322"/>
      <c r="L123" s="312"/>
      <c r="M123" s="308"/>
      <c r="N123" s="308"/>
      <c r="O123" s="645">
        <v>77</v>
      </c>
    </row>
    <row r="124" spans="1:16" s="333" customFormat="1" ht="27.95" customHeight="1">
      <c r="A124" s="322">
        <v>45</v>
      </c>
      <c r="B124" s="339" t="s">
        <v>316</v>
      </c>
      <c r="C124" s="340">
        <v>0</v>
      </c>
      <c r="D124" s="340">
        <v>74900</v>
      </c>
      <c r="E124" s="340">
        <v>387800</v>
      </c>
      <c r="F124" s="324">
        <v>462700</v>
      </c>
      <c r="G124" s="323">
        <v>462700</v>
      </c>
      <c r="H124" s="323">
        <v>100</v>
      </c>
      <c r="I124" s="323">
        <v>0</v>
      </c>
      <c r="J124" s="325" t="s">
        <v>317</v>
      </c>
      <c r="K124" s="322"/>
      <c r="L124" s="312"/>
      <c r="M124" s="308"/>
      <c r="N124" s="308"/>
      <c r="O124" s="645">
        <v>79</v>
      </c>
    </row>
    <row r="125" spans="1:16" s="333" customFormat="1" ht="27.75" customHeight="1">
      <c r="A125" s="322">
        <v>46</v>
      </c>
      <c r="B125" s="339" t="s">
        <v>324</v>
      </c>
      <c r="C125" s="340">
        <v>0</v>
      </c>
      <c r="D125" s="340">
        <v>0</v>
      </c>
      <c r="E125" s="340">
        <v>362220</v>
      </c>
      <c r="F125" s="324">
        <v>362220</v>
      </c>
      <c r="G125" s="323">
        <v>362220</v>
      </c>
      <c r="H125" s="323">
        <v>100</v>
      </c>
      <c r="I125" s="323">
        <v>0</v>
      </c>
      <c r="J125" s="325" t="s">
        <v>288</v>
      </c>
      <c r="K125" s="322"/>
      <c r="L125" s="312"/>
      <c r="M125" s="308"/>
      <c r="N125" s="308"/>
      <c r="O125" s="645">
        <v>80</v>
      </c>
    </row>
    <row r="126" spans="1:16" s="333" customFormat="1" ht="27.95" customHeight="1">
      <c r="A126" s="322">
        <v>47</v>
      </c>
      <c r="B126" s="339" t="s">
        <v>285</v>
      </c>
      <c r="C126" s="340">
        <v>0</v>
      </c>
      <c r="D126" s="340">
        <v>868600</v>
      </c>
      <c r="E126" s="340">
        <v>360000</v>
      </c>
      <c r="F126" s="324">
        <v>1228600</v>
      </c>
      <c r="G126" s="323">
        <v>1228600</v>
      </c>
      <c r="H126" s="323">
        <v>100</v>
      </c>
      <c r="I126" s="323">
        <v>0</v>
      </c>
      <c r="J126" s="325" t="s">
        <v>286</v>
      </c>
      <c r="K126" s="322"/>
      <c r="L126" s="312"/>
      <c r="M126" s="308"/>
      <c r="N126" s="308"/>
      <c r="O126" s="645">
        <v>81</v>
      </c>
    </row>
    <row r="127" spans="1:16" s="333" customFormat="1" ht="27.95" customHeight="1">
      <c r="A127" s="322">
        <v>48</v>
      </c>
      <c r="B127" s="339" t="s">
        <v>293</v>
      </c>
      <c r="C127" s="340">
        <v>0</v>
      </c>
      <c r="D127" s="340">
        <v>1860913.03</v>
      </c>
      <c r="E127" s="340">
        <v>107000</v>
      </c>
      <c r="F127" s="324">
        <v>1967913.03</v>
      </c>
      <c r="G127" s="323">
        <v>1967913.03</v>
      </c>
      <c r="H127" s="323">
        <v>100</v>
      </c>
      <c r="I127" s="323">
        <v>0</v>
      </c>
      <c r="J127" s="325" t="s">
        <v>294</v>
      </c>
      <c r="K127" s="322"/>
      <c r="L127" s="312"/>
      <c r="M127" s="308"/>
      <c r="N127" s="308"/>
      <c r="O127" s="645">
        <v>84</v>
      </c>
    </row>
    <row r="128" spans="1:16" s="333" customFormat="1" ht="27.75" customHeight="1">
      <c r="A128" s="322">
        <v>49</v>
      </c>
      <c r="B128" s="339" t="s">
        <v>281</v>
      </c>
      <c r="C128" s="340">
        <v>0</v>
      </c>
      <c r="D128" s="340">
        <v>562000</v>
      </c>
      <c r="E128" s="340">
        <v>2186289</v>
      </c>
      <c r="F128" s="324">
        <v>2748289</v>
      </c>
      <c r="G128" s="323">
        <v>2748289</v>
      </c>
      <c r="H128" s="323">
        <v>100</v>
      </c>
      <c r="I128" s="323">
        <v>0</v>
      </c>
      <c r="J128" s="325" t="s">
        <v>282</v>
      </c>
      <c r="K128" s="322"/>
      <c r="L128" s="312"/>
      <c r="M128" s="308"/>
      <c r="N128" s="308"/>
      <c r="O128" s="645">
        <v>85</v>
      </c>
    </row>
    <row r="129" spans="1:16" s="333" customFormat="1" ht="27.75" customHeight="1">
      <c r="A129" s="322">
        <v>50</v>
      </c>
      <c r="B129" s="339" t="s">
        <v>320</v>
      </c>
      <c r="C129" s="340">
        <v>0</v>
      </c>
      <c r="D129" s="340">
        <v>0</v>
      </c>
      <c r="E129" s="340">
        <v>656600</v>
      </c>
      <c r="F129" s="324">
        <v>656600</v>
      </c>
      <c r="G129" s="323">
        <v>656600</v>
      </c>
      <c r="H129" s="323">
        <v>100</v>
      </c>
      <c r="I129" s="323">
        <v>0</v>
      </c>
      <c r="J129" s="325" t="s">
        <v>321</v>
      </c>
      <c r="K129" s="322"/>
      <c r="L129" s="312"/>
      <c r="M129" s="308"/>
      <c r="N129" s="308"/>
      <c r="O129" s="645">
        <v>86</v>
      </c>
    </row>
    <row r="130" spans="1:16" s="513" customFormat="1" ht="27.95" customHeight="1">
      <c r="A130" s="322">
        <v>51</v>
      </c>
      <c r="B130" s="514" t="s">
        <v>485</v>
      </c>
      <c r="C130" s="515">
        <v>0</v>
      </c>
      <c r="D130" s="515">
        <v>0</v>
      </c>
      <c r="E130" s="515">
        <v>416760</v>
      </c>
      <c r="F130" s="516">
        <v>416760</v>
      </c>
      <c r="G130" s="517">
        <v>416760</v>
      </c>
      <c r="H130" s="517">
        <v>100</v>
      </c>
      <c r="I130" s="517">
        <v>0</v>
      </c>
      <c r="J130" s="518" t="s">
        <v>275</v>
      </c>
      <c r="K130" s="519"/>
      <c r="L130" s="803"/>
      <c r="M130" s="804"/>
      <c r="N130" s="804"/>
      <c r="O130" s="647">
        <v>87</v>
      </c>
    </row>
    <row r="131" spans="1:16" s="333" customFormat="1" ht="27.75" customHeight="1">
      <c r="A131" s="322">
        <v>52</v>
      </c>
      <c r="B131" s="339" t="s">
        <v>325</v>
      </c>
      <c r="C131" s="340">
        <v>0</v>
      </c>
      <c r="D131" s="340">
        <v>598159.35999999999</v>
      </c>
      <c r="E131" s="340">
        <v>371820</v>
      </c>
      <c r="F131" s="324">
        <v>969979.36</v>
      </c>
      <c r="G131" s="323">
        <v>969979.36</v>
      </c>
      <c r="H131" s="323">
        <v>100</v>
      </c>
      <c r="I131" s="323">
        <v>0</v>
      </c>
      <c r="J131" s="325" t="s">
        <v>326</v>
      </c>
      <c r="K131" s="322"/>
      <c r="L131" s="312"/>
      <c r="M131" s="308"/>
      <c r="N131" s="308"/>
      <c r="O131" s="645">
        <v>89</v>
      </c>
    </row>
    <row r="132" spans="1:16" s="333" customFormat="1" ht="27.75" customHeight="1">
      <c r="A132" s="322">
        <v>53</v>
      </c>
      <c r="B132" s="339" t="s">
        <v>287</v>
      </c>
      <c r="C132" s="340">
        <v>0</v>
      </c>
      <c r="D132" s="340">
        <v>1056000</v>
      </c>
      <c r="E132" s="340">
        <v>161000</v>
      </c>
      <c r="F132" s="324">
        <v>1217000</v>
      </c>
      <c r="G132" s="323">
        <v>1217000</v>
      </c>
      <c r="H132" s="323">
        <v>100</v>
      </c>
      <c r="I132" s="323">
        <v>0</v>
      </c>
      <c r="J132" s="325" t="s">
        <v>288</v>
      </c>
      <c r="K132" s="322"/>
      <c r="L132" s="312"/>
      <c r="M132" s="308"/>
      <c r="N132" s="308"/>
      <c r="O132" s="645">
        <v>91</v>
      </c>
    </row>
    <row r="133" spans="1:16" s="333" customFormat="1" ht="27.75" customHeight="1">
      <c r="A133" s="322">
        <v>54</v>
      </c>
      <c r="B133" s="339" t="s">
        <v>342</v>
      </c>
      <c r="C133" s="340">
        <v>0</v>
      </c>
      <c r="D133" s="340">
        <v>500000</v>
      </c>
      <c r="E133" s="340">
        <v>147780</v>
      </c>
      <c r="F133" s="324">
        <v>647780</v>
      </c>
      <c r="G133" s="323">
        <v>647780</v>
      </c>
      <c r="H133" s="323">
        <v>100</v>
      </c>
      <c r="I133" s="323">
        <v>0</v>
      </c>
      <c r="J133" s="325" t="s">
        <v>328</v>
      </c>
      <c r="K133" s="322"/>
      <c r="L133" s="312"/>
      <c r="M133" s="308"/>
      <c r="N133" s="308"/>
      <c r="O133" s="645">
        <v>92</v>
      </c>
    </row>
    <row r="134" spans="1:16" s="319" customFormat="1" ht="27.95" customHeight="1">
      <c r="A134" s="322">
        <v>55</v>
      </c>
      <c r="B134" s="339" t="s">
        <v>289</v>
      </c>
      <c r="C134" s="340">
        <v>0</v>
      </c>
      <c r="D134" s="340">
        <v>28000</v>
      </c>
      <c r="E134" s="340">
        <v>747000</v>
      </c>
      <c r="F134" s="324">
        <v>775000</v>
      </c>
      <c r="G134" s="323">
        <v>775000</v>
      </c>
      <c r="H134" s="323">
        <v>100</v>
      </c>
      <c r="I134" s="323">
        <v>0</v>
      </c>
      <c r="J134" s="325" t="s">
        <v>237</v>
      </c>
      <c r="K134" s="322"/>
      <c r="L134" s="312"/>
      <c r="M134" s="308"/>
      <c r="N134" s="308"/>
      <c r="O134" s="645">
        <v>94</v>
      </c>
      <c r="P134" s="333"/>
    </row>
    <row r="135" spans="1:16" s="333" customFormat="1" ht="27.95" customHeight="1">
      <c r="A135" s="322">
        <v>56</v>
      </c>
      <c r="B135" s="339" t="s">
        <v>290</v>
      </c>
      <c r="C135" s="340">
        <v>0</v>
      </c>
      <c r="D135" s="340">
        <v>1688245.09</v>
      </c>
      <c r="E135" s="340">
        <v>144860</v>
      </c>
      <c r="F135" s="324">
        <v>1833105.09</v>
      </c>
      <c r="G135" s="323">
        <v>1833105.09</v>
      </c>
      <c r="H135" s="323">
        <v>100</v>
      </c>
      <c r="I135" s="323">
        <v>0</v>
      </c>
      <c r="J135" s="325" t="s">
        <v>291</v>
      </c>
      <c r="K135" s="322"/>
      <c r="L135" s="312"/>
      <c r="M135" s="308"/>
      <c r="N135" s="308"/>
      <c r="O135" s="645">
        <v>95</v>
      </c>
    </row>
    <row r="136" spans="1:16" s="333" customFormat="1" ht="27.75" customHeight="1">
      <c r="A136" s="322">
        <v>57</v>
      </c>
      <c r="B136" s="339" t="s">
        <v>276</v>
      </c>
      <c r="C136" s="340">
        <v>0</v>
      </c>
      <c r="D136" s="340">
        <v>862600</v>
      </c>
      <c r="E136" s="340">
        <v>102300</v>
      </c>
      <c r="F136" s="324">
        <v>964900</v>
      </c>
      <c r="G136" s="323">
        <v>964900</v>
      </c>
      <c r="H136" s="323">
        <v>100</v>
      </c>
      <c r="I136" s="323">
        <v>0</v>
      </c>
      <c r="J136" s="325" t="s">
        <v>277</v>
      </c>
      <c r="K136" s="322"/>
      <c r="L136" s="312"/>
      <c r="M136" s="308"/>
      <c r="N136" s="308"/>
      <c r="O136" s="645">
        <v>97</v>
      </c>
    </row>
    <row r="137" spans="1:16" s="333" customFormat="1" ht="28.5" customHeight="1">
      <c r="A137" s="322">
        <v>58</v>
      </c>
      <c r="B137" s="339" t="s">
        <v>343</v>
      </c>
      <c r="C137" s="340">
        <v>0</v>
      </c>
      <c r="D137" s="340">
        <v>400000</v>
      </c>
      <c r="E137" s="340">
        <v>0</v>
      </c>
      <c r="F137" s="324">
        <v>400000</v>
      </c>
      <c r="G137" s="323">
        <v>400000</v>
      </c>
      <c r="H137" s="323">
        <v>100</v>
      </c>
      <c r="I137" s="323">
        <v>0</v>
      </c>
      <c r="J137" s="325" t="s">
        <v>344</v>
      </c>
      <c r="K137" s="322"/>
      <c r="L137" s="312"/>
      <c r="M137" s="308"/>
      <c r="N137" s="308"/>
      <c r="O137" s="645">
        <v>98</v>
      </c>
    </row>
    <row r="138" spans="1:16" s="333" customFormat="1" ht="27.95" customHeight="1">
      <c r="A138" s="322">
        <v>59</v>
      </c>
      <c r="B138" s="339" t="s">
        <v>298</v>
      </c>
      <c r="C138" s="340">
        <v>0</v>
      </c>
      <c r="D138" s="340">
        <v>1080575.08</v>
      </c>
      <c r="E138" s="340">
        <v>2880700</v>
      </c>
      <c r="F138" s="324">
        <v>3961275.08</v>
      </c>
      <c r="G138" s="323">
        <v>3961275.08</v>
      </c>
      <c r="H138" s="323">
        <v>100</v>
      </c>
      <c r="I138" s="323">
        <v>0</v>
      </c>
      <c r="J138" s="325" t="s">
        <v>299</v>
      </c>
      <c r="K138" s="322"/>
      <c r="L138" s="312"/>
      <c r="M138" s="308"/>
      <c r="N138" s="308"/>
      <c r="O138" s="645">
        <v>124</v>
      </c>
    </row>
    <row r="139" spans="1:16" s="319" customFormat="1" ht="27.75" customHeight="1">
      <c r="A139" s="328"/>
      <c r="B139" s="332"/>
      <c r="C139" s="329"/>
      <c r="D139" s="330"/>
      <c r="E139" s="330"/>
      <c r="F139" s="329"/>
      <c r="G139" s="330"/>
      <c r="H139" s="329"/>
      <c r="I139" s="329"/>
      <c r="J139" s="331"/>
      <c r="K139" s="328"/>
      <c r="L139" s="312"/>
      <c r="M139" s="308"/>
      <c r="N139" s="308"/>
      <c r="O139" s="645"/>
      <c r="P139" s="333"/>
    </row>
    <row r="140" spans="1:16" s="345" customFormat="1" ht="33" customHeight="1">
      <c r="A140" s="334">
        <v>3</v>
      </c>
      <c r="B140" s="334" t="s">
        <v>241</v>
      </c>
      <c r="C140" s="346">
        <v>0</v>
      </c>
      <c r="D140" s="346">
        <v>574927</v>
      </c>
      <c r="E140" s="346">
        <v>1394780</v>
      </c>
      <c r="F140" s="346">
        <v>1969707</v>
      </c>
      <c r="G140" s="346">
        <v>1969707</v>
      </c>
      <c r="H140" s="346">
        <v>100</v>
      </c>
      <c r="I140" s="346">
        <v>0</v>
      </c>
      <c r="J140" s="334"/>
      <c r="K140" s="334"/>
      <c r="L140" s="312"/>
      <c r="M140" s="308"/>
      <c r="N140" s="308"/>
      <c r="O140" s="648"/>
    </row>
    <row r="141" spans="1:16" s="308" customFormat="1" ht="27.95" customHeight="1">
      <c r="A141" s="320">
        <v>1</v>
      </c>
      <c r="B141" s="347" t="s">
        <v>348</v>
      </c>
      <c r="C141" s="338">
        <v>0</v>
      </c>
      <c r="D141" s="338">
        <v>0</v>
      </c>
      <c r="E141" s="338">
        <v>87500</v>
      </c>
      <c r="F141" s="338">
        <v>87500</v>
      </c>
      <c r="G141" s="338">
        <v>87500</v>
      </c>
      <c r="H141" s="338">
        <v>100</v>
      </c>
      <c r="I141" s="338">
        <v>0</v>
      </c>
      <c r="J141" s="321" t="s">
        <v>319</v>
      </c>
      <c r="K141" s="320"/>
      <c r="L141" s="312"/>
      <c r="O141" s="649">
        <v>113</v>
      </c>
    </row>
    <row r="142" spans="1:16" s="308" customFormat="1" ht="27.95" customHeight="1">
      <c r="A142" s="322">
        <v>2</v>
      </c>
      <c r="B142" s="326" t="s">
        <v>349</v>
      </c>
      <c r="C142" s="340">
        <v>0</v>
      </c>
      <c r="D142" s="340">
        <v>120400</v>
      </c>
      <c r="E142" s="340">
        <v>66640</v>
      </c>
      <c r="F142" s="340">
        <v>187040</v>
      </c>
      <c r="G142" s="340">
        <v>187040</v>
      </c>
      <c r="H142" s="340">
        <v>100</v>
      </c>
      <c r="I142" s="340">
        <v>0</v>
      </c>
      <c r="J142" s="325" t="s">
        <v>344</v>
      </c>
      <c r="K142" s="322"/>
      <c r="L142" s="312"/>
      <c r="O142" s="649">
        <v>115</v>
      </c>
    </row>
    <row r="143" spans="1:16" s="308" customFormat="1" ht="27.95" customHeight="1">
      <c r="A143" s="322">
        <v>3</v>
      </c>
      <c r="B143" s="326" t="s">
        <v>350</v>
      </c>
      <c r="C143" s="340">
        <v>0</v>
      </c>
      <c r="D143" s="340">
        <v>206027</v>
      </c>
      <c r="E143" s="340">
        <v>195790</v>
      </c>
      <c r="F143" s="340">
        <v>401817</v>
      </c>
      <c r="G143" s="340">
        <v>401817</v>
      </c>
      <c r="H143" s="340">
        <v>100</v>
      </c>
      <c r="I143" s="340">
        <v>0</v>
      </c>
      <c r="J143" s="325" t="s">
        <v>333</v>
      </c>
      <c r="K143" s="322"/>
      <c r="L143" s="312"/>
      <c r="O143" s="649">
        <v>117</v>
      </c>
    </row>
    <row r="144" spans="1:16" s="308" customFormat="1" ht="27.95" customHeight="1">
      <c r="A144" s="322">
        <v>4</v>
      </c>
      <c r="B144" s="326" t="s">
        <v>346</v>
      </c>
      <c r="C144" s="340">
        <v>0</v>
      </c>
      <c r="D144" s="340">
        <v>0</v>
      </c>
      <c r="E144" s="340">
        <v>715000</v>
      </c>
      <c r="F144" s="340">
        <v>715000</v>
      </c>
      <c r="G144" s="340">
        <v>715000</v>
      </c>
      <c r="H144" s="340">
        <v>100</v>
      </c>
      <c r="I144" s="340">
        <v>0</v>
      </c>
      <c r="J144" s="325" t="s">
        <v>288</v>
      </c>
      <c r="K144" s="322"/>
      <c r="L144" s="312"/>
      <c r="O144" s="649">
        <v>119</v>
      </c>
    </row>
    <row r="145" spans="1:16" s="308" customFormat="1" ht="27.95" customHeight="1">
      <c r="A145" s="322">
        <v>5</v>
      </c>
      <c r="B145" s="326" t="s">
        <v>347</v>
      </c>
      <c r="C145" s="340">
        <v>0</v>
      </c>
      <c r="D145" s="340">
        <v>248500</v>
      </c>
      <c r="E145" s="340">
        <v>110500</v>
      </c>
      <c r="F145" s="340">
        <v>359000</v>
      </c>
      <c r="G145" s="340">
        <v>359000</v>
      </c>
      <c r="H145" s="340">
        <v>100</v>
      </c>
      <c r="I145" s="340">
        <v>0</v>
      </c>
      <c r="J145" s="325" t="s">
        <v>310</v>
      </c>
      <c r="K145" s="322"/>
      <c r="L145" s="312"/>
      <c r="O145" s="649">
        <v>120</v>
      </c>
    </row>
    <row r="146" spans="1:16" s="308" customFormat="1" ht="27.95" customHeight="1">
      <c r="A146" s="322">
        <v>6</v>
      </c>
      <c r="B146" s="326" t="s">
        <v>345</v>
      </c>
      <c r="C146" s="340">
        <v>0</v>
      </c>
      <c r="D146" s="340">
        <v>0</v>
      </c>
      <c r="E146" s="340">
        <v>219350</v>
      </c>
      <c r="F146" s="340">
        <v>219350</v>
      </c>
      <c r="G146" s="340">
        <v>219350</v>
      </c>
      <c r="H146" s="340">
        <v>100</v>
      </c>
      <c r="I146" s="340">
        <v>0</v>
      </c>
      <c r="J146" s="325" t="s">
        <v>275</v>
      </c>
      <c r="K146" s="322"/>
      <c r="L146" s="312"/>
      <c r="O146" s="649">
        <v>123</v>
      </c>
    </row>
    <row r="147" spans="1:16" s="308" customFormat="1" ht="27.95" customHeight="1">
      <c r="A147" s="328"/>
      <c r="B147" s="348"/>
      <c r="C147" s="342"/>
      <c r="D147" s="342"/>
      <c r="E147" s="342"/>
      <c r="F147" s="342"/>
      <c r="G147" s="342"/>
      <c r="H147" s="342"/>
      <c r="I147" s="342"/>
      <c r="J147" s="331"/>
      <c r="K147" s="328"/>
      <c r="L147" s="312"/>
      <c r="O147" s="649"/>
    </row>
    <row r="148" spans="1:16" s="345" customFormat="1" ht="33" customHeight="1">
      <c r="A148" s="334">
        <v>4</v>
      </c>
      <c r="B148" s="334" t="s">
        <v>351</v>
      </c>
      <c r="C148" s="346">
        <v>0</v>
      </c>
      <c r="D148" s="346">
        <v>54258000</v>
      </c>
      <c r="E148" s="346">
        <v>0</v>
      </c>
      <c r="F148" s="346">
        <v>54258000</v>
      </c>
      <c r="G148" s="346">
        <v>54258000</v>
      </c>
      <c r="H148" s="346">
        <v>100</v>
      </c>
      <c r="I148" s="346">
        <v>0</v>
      </c>
      <c r="J148" s="334"/>
      <c r="K148" s="334"/>
      <c r="L148" s="312"/>
      <c r="M148" s="308"/>
      <c r="N148" s="308"/>
      <c r="O148" s="648"/>
    </row>
    <row r="149" spans="1:16" s="308" customFormat="1" ht="68.25" customHeight="1">
      <c r="A149" s="320">
        <v>1</v>
      </c>
      <c r="B149" s="347" t="s">
        <v>191</v>
      </c>
      <c r="C149" s="338">
        <v>0</v>
      </c>
      <c r="D149" s="338">
        <v>37636000</v>
      </c>
      <c r="E149" s="338">
        <v>0</v>
      </c>
      <c r="F149" s="338">
        <v>37636000</v>
      </c>
      <c r="G149" s="338">
        <v>37636000</v>
      </c>
      <c r="H149" s="338">
        <v>100</v>
      </c>
      <c r="I149" s="338">
        <v>0</v>
      </c>
      <c r="J149" s="320" t="s">
        <v>353</v>
      </c>
      <c r="K149" s="320" t="s">
        <v>180</v>
      </c>
      <c r="L149" s="312"/>
      <c r="O149" s="649"/>
    </row>
    <row r="150" spans="1:16" s="308" customFormat="1" ht="81" customHeight="1">
      <c r="A150" s="349">
        <v>2</v>
      </c>
      <c r="B150" s="350" t="s">
        <v>190</v>
      </c>
      <c r="C150" s="351">
        <v>0</v>
      </c>
      <c r="D150" s="351">
        <v>980000</v>
      </c>
      <c r="E150" s="351">
        <v>0</v>
      </c>
      <c r="F150" s="340">
        <v>980000</v>
      </c>
      <c r="G150" s="351">
        <v>980000</v>
      </c>
      <c r="H150" s="340">
        <v>100</v>
      </c>
      <c r="I150" s="340">
        <v>0</v>
      </c>
      <c r="J150" s="349" t="s">
        <v>352</v>
      </c>
      <c r="K150" s="349" t="s">
        <v>51</v>
      </c>
      <c r="L150" s="312"/>
      <c r="O150" s="649"/>
    </row>
    <row r="151" spans="1:16" s="308" customFormat="1" ht="81">
      <c r="A151" s="322">
        <v>3</v>
      </c>
      <c r="B151" s="326" t="s">
        <v>189</v>
      </c>
      <c r="C151" s="340">
        <v>0</v>
      </c>
      <c r="D151" s="340">
        <v>15642000</v>
      </c>
      <c r="E151" s="340">
        <v>0</v>
      </c>
      <c r="F151" s="340">
        <v>15642000</v>
      </c>
      <c r="G151" s="340">
        <v>15642000</v>
      </c>
      <c r="H151" s="340">
        <v>100</v>
      </c>
      <c r="I151" s="340">
        <v>0</v>
      </c>
      <c r="J151" s="322" t="s">
        <v>313</v>
      </c>
      <c r="K151" s="322" t="s">
        <v>180</v>
      </c>
      <c r="L151" s="312"/>
      <c r="O151" s="649"/>
    </row>
    <row r="152" spans="1:16" s="308" customFormat="1" ht="33" customHeight="1">
      <c r="A152" s="328"/>
      <c r="B152" s="341"/>
      <c r="C152" s="342"/>
      <c r="D152" s="342"/>
      <c r="E152" s="342"/>
      <c r="F152" s="342"/>
      <c r="G152" s="342"/>
      <c r="H152" s="342"/>
      <c r="I152" s="342"/>
      <c r="J152" s="328"/>
      <c r="K152" s="328"/>
      <c r="L152" s="312"/>
      <c r="O152" s="649"/>
    </row>
    <row r="153" spans="1:16" s="312" customFormat="1" ht="33" customHeight="1">
      <c r="B153" s="308"/>
      <c r="C153" s="352"/>
      <c r="D153" s="352"/>
      <c r="E153" s="353"/>
      <c r="F153" s="353"/>
      <c r="G153" s="353"/>
      <c r="H153" s="353"/>
      <c r="I153" s="353"/>
      <c r="M153" s="308"/>
      <c r="N153" s="308"/>
      <c r="O153" s="646"/>
      <c r="P153" s="319"/>
    </row>
    <row r="154" spans="1:16" s="312" customFormat="1" ht="33" customHeight="1">
      <c r="B154" s="308"/>
      <c r="C154" s="352"/>
      <c r="D154" s="352"/>
      <c r="E154" s="353"/>
      <c r="F154" s="353"/>
      <c r="G154" s="353"/>
      <c r="H154" s="353"/>
      <c r="I154" s="353"/>
      <c r="M154" s="308"/>
      <c r="N154" s="308"/>
      <c r="O154" s="646"/>
      <c r="P154" s="319"/>
    </row>
    <row r="155" spans="1:16" s="312" customFormat="1" ht="33" customHeight="1">
      <c r="B155" s="308"/>
      <c r="C155" s="352"/>
      <c r="D155" s="352"/>
      <c r="E155" s="353"/>
      <c r="F155" s="353"/>
      <c r="G155" s="353"/>
      <c r="H155" s="353"/>
      <c r="I155" s="353"/>
      <c r="M155" s="308"/>
      <c r="N155" s="308"/>
      <c r="O155" s="646"/>
      <c r="P155" s="319"/>
    </row>
    <row r="156" spans="1:16" s="312" customFormat="1" ht="33" customHeight="1">
      <c r="B156" s="308"/>
      <c r="C156" s="352"/>
      <c r="D156" s="352"/>
      <c r="E156" s="353"/>
      <c r="F156" s="353"/>
      <c r="G156" s="353"/>
      <c r="H156" s="353"/>
      <c r="I156" s="353"/>
      <c r="M156" s="308"/>
      <c r="N156" s="308"/>
      <c r="O156" s="646"/>
      <c r="P156" s="319"/>
    </row>
    <row r="157" spans="1:16" s="312" customFormat="1" ht="33" customHeight="1">
      <c r="B157" s="308"/>
      <c r="C157" s="352"/>
      <c r="D157" s="352"/>
      <c r="E157" s="353"/>
      <c r="F157" s="353"/>
      <c r="G157" s="353"/>
      <c r="H157" s="353"/>
      <c r="I157" s="353"/>
      <c r="M157" s="308"/>
      <c r="N157" s="308"/>
      <c r="O157" s="646"/>
      <c r="P157" s="319"/>
    </row>
    <row r="158" spans="1:16" s="312" customFormat="1" ht="33" customHeight="1">
      <c r="B158" s="308"/>
      <c r="C158" s="352"/>
      <c r="D158" s="352"/>
      <c r="E158" s="353"/>
      <c r="F158" s="353"/>
      <c r="G158" s="353"/>
      <c r="H158" s="353"/>
      <c r="I158" s="353"/>
      <c r="M158" s="308"/>
      <c r="N158" s="308"/>
      <c r="O158" s="646"/>
      <c r="P158" s="319"/>
    </row>
    <row r="159" spans="1:16" s="312" customFormat="1" ht="33" customHeight="1">
      <c r="B159" s="308"/>
      <c r="C159" s="352"/>
      <c r="D159" s="352"/>
      <c r="E159" s="353"/>
      <c r="F159" s="353"/>
      <c r="G159" s="353"/>
      <c r="H159" s="353"/>
      <c r="I159" s="353"/>
      <c r="M159" s="308"/>
      <c r="N159" s="308"/>
      <c r="O159" s="646"/>
      <c r="P159" s="319"/>
    </row>
    <row r="160" spans="1:16" s="312" customFormat="1" ht="33" customHeight="1">
      <c r="B160" s="308"/>
      <c r="C160" s="352"/>
      <c r="D160" s="352"/>
      <c r="E160" s="353"/>
      <c r="F160" s="353"/>
      <c r="G160" s="353"/>
      <c r="H160" s="353"/>
      <c r="I160" s="353"/>
      <c r="M160" s="308"/>
      <c r="N160" s="308"/>
      <c r="O160" s="646"/>
      <c r="P160" s="319"/>
    </row>
    <row r="161" spans="1:16" s="312" customFormat="1" ht="33" customHeight="1">
      <c r="B161" s="308"/>
      <c r="C161" s="352"/>
      <c r="D161" s="352"/>
      <c r="E161" s="353"/>
      <c r="F161" s="353"/>
      <c r="G161" s="353"/>
      <c r="H161" s="353"/>
      <c r="I161" s="353"/>
      <c r="M161" s="308"/>
      <c r="N161" s="308"/>
      <c r="O161" s="646"/>
      <c r="P161" s="319"/>
    </row>
    <row r="162" spans="1:16" s="312" customFormat="1" ht="33" customHeight="1">
      <c r="B162" s="308"/>
      <c r="C162" s="352"/>
      <c r="D162" s="352"/>
      <c r="E162" s="353"/>
      <c r="F162" s="353"/>
      <c r="G162" s="353"/>
      <c r="H162" s="353"/>
      <c r="I162" s="353"/>
      <c r="M162" s="308"/>
      <c r="N162" s="308"/>
      <c r="O162" s="646"/>
      <c r="P162" s="319"/>
    </row>
    <row r="163" spans="1:16" s="312" customFormat="1" ht="33" customHeight="1">
      <c r="B163" s="308"/>
      <c r="C163" s="352"/>
      <c r="D163" s="352"/>
      <c r="E163" s="353"/>
      <c r="F163" s="353"/>
      <c r="G163" s="353"/>
      <c r="H163" s="353"/>
      <c r="I163" s="353"/>
      <c r="M163" s="308"/>
      <c r="N163" s="308"/>
      <c r="O163" s="646"/>
      <c r="P163" s="319"/>
    </row>
    <row r="164" spans="1:16" s="312" customFormat="1" ht="33" customHeight="1">
      <c r="B164" s="308"/>
      <c r="C164" s="352"/>
      <c r="D164" s="352"/>
      <c r="E164" s="353"/>
      <c r="F164" s="353"/>
      <c r="G164" s="353"/>
      <c r="H164" s="353"/>
      <c r="I164" s="353"/>
      <c r="M164" s="308"/>
      <c r="N164" s="308"/>
      <c r="O164" s="646"/>
      <c r="P164" s="319"/>
    </row>
    <row r="165" spans="1:16" s="312" customFormat="1" ht="33" customHeight="1">
      <c r="B165" s="308"/>
      <c r="C165" s="352"/>
      <c r="D165" s="352"/>
      <c r="E165" s="353"/>
      <c r="F165" s="353"/>
      <c r="G165" s="353"/>
      <c r="H165" s="353"/>
      <c r="I165" s="353"/>
      <c r="M165" s="308"/>
      <c r="N165" s="308"/>
      <c r="O165" s="646"/>
      <c r="P165" s="319"/>
    </row>
    <row r="166" spans="1:16" s="353" customFormat="1" ht="33" customHeight="1">
      <c r="A166" s="312"/>
      <c r="B166" s="308"/>
      <c r="C166" s="352"/>
      <c r="D166" s="352"/>
      <c r="J166" s="312"/>
      <c r="K166" s="312"/>
      <c r="L166" s="312"/>
      <c r="M166" s="308"/>
      <c r="N166" s="308"/>
      <c r="O166" s="646"/>
      <c r="P166" s="319"/>
    </row>
    <row r="167" spans="1:16" s="353" customFormat="1" ht="33" customHeight="1">
      <c r="A167" s="312"/>
      <c r="B167" s="308"/>
      <c r="C167" s="352"/>
      <c r="D167" s="352"/>
      <c r="J167" s="312"/>
      <c r="K167" s="312"/>
      <c r="L167" s="312"/>
      <c r="M167" s="308"/>
      <c r="N167" s="308"/>
      <c r="O167" s="646"/>
      <c r="P167" s="319"/>
    </row>
    <row r="168" spans="1:16" s="354" customFormat="1" ht="33" customHeight="1">
      <c r="A168" s="312"/>
      <c r="B168" s="308"/>
      <c r="C168" s="352"/>
      <c r="D168" s="352"/>
      <c r="J168" s="312"/>
      <c r="K168" s="355"/>
      <c r="L168" s="312"/>
      <c r="M168" s="308"/>
      <c r="N168" s="308"/>
      <c r="O168" s="650"/>
      <c r="P168" s="327"/>
    </row>
    <row r="169" spans="1:16" s="354" customFormat="1" ht="33" customHeight="1">
      <c r="A169" s="312"/>
      <c r="B169" s="308"/>
      <c r="C169" s="352"/>
      <c r="D169" s="352"/>
      <c r="J169" s="312"/>
      <c r="K169" s="355"/>
      <c r="L169" s="312"/>
      <c r="M169" s="308"/>
      <c r="N169" s="308"/>
      <c r="O169" s="650"/>
      <c r="P169" s="327"/>
    </row>
    <row r="170" spans="1:16" s="354" customFormat="1" ht="33" customHeight="1">
      <c r="A170" s="312"/>
      <c r="B170" s="308"/>
      <c r="C170" s="352"/>
      <c r="D170" s="352"/>
      <c r="J170" s="312"/>
      <c r="K170" s="355"/>
      <c r="L170" s="312"/>
      <c r="M170" s="308"/>
      <c r="N170" s="308"/>
      <c r="O170" s="650"/>
      <c r="P170" s="327"/>
    </row>
    <row r="171" spans="1:16" s="354" customFormat="1" ht="33" customHeight="1">
      <c r="A171" s="312"/>
      <c r="B171" s="308"/>
      <c r="C171" s="352"/>
      <c r="D171" s="352"/>
      <c r="J171" s="312"/>
      <c r="K171" s="355"/>
      <c r="L171" s="312"/>
      <c r="M171" s="308"/>
      <c r="N171" s="308"/>
      <c r="O171" s="650"/>
      <c r="P171" s="327"/>
    </row>
    <row r="172" spans="1:16" s="354" customFormat="1" ht="33" customHeight="1">
      <c r="A172" s="312"/>
      <c r="B172" s="308"/>
      <c r="C172" s="352"/>
      <c r="D172" s="352"/>
      <c r="J172" s="312"/>
      <c r="K172" s="355"/>
      <c r="L172" s="312"/>
      <c r="M172" s="308"/>
      <c r="N172" s="308"/>
      <c r="O172" s="650"/>
      <c r="P172" s="327"/>
    </row>
    <row r="173" spans="1:16" s="354" customFormat="1" ht="33" customHeight="1">
      <c r="A173" s="312"/>
      <c r="B173" s="308"/>
      <c r="C173" s="352"/>
      <c r="D173" s="352"/>
      <c r="J173" s="312"/>
      <c r="K173" s="355"/>
      <c r="L173" s="312"/>
      <c r="M173" s="308"/>
      <c r="N173" s="308"/>
      <c r="O173" s="650"/>
      <c r="P173" s="327"/>
    </row>
    <row r="174" spans="1:16" s="354" customFormat="1" ht="33" customHeight="1">
      <c r="A174" s="312"/>
      <c r="B174" s="308"/>
      <c r="C174" s="352"/>
      <c r="D174" s="352"/>
      <c r="J174" s="312"/>
      <c r="K174" s="355"/>
      <c r="L174" s="312"/>
      <c r="M174" s="308"/>
      <c r="N174" s="308"/>
      <c r="O174" s="650"/>
      <c r="P174" s="327"/>
    </row>
    <row r="175" spans="1:16" s="354" customFormat="1" ht="33" customHeight="1">
      <c r="A175" s="312"/>
      <c r="B175" s="308"/>
      <c r="C175" s="352"/>
      <c r="D175" s="352"/>
      <c r="J175" s="312"/>
      <c r="K175" s="355"/>
      <c r="L175" s="312"/>
      <c r="M175" s="308"/>
      <c r="N175" s="308"/>
      <c r="O175" s="650"/>
      <c r="P175" s="327"/>
    </row>
    <row r="176" spans="1:16" s="354" customFormat="1" ht="33" customHeight="1">
      <c r="A176" s="312"/>
      <c r="B176" s="308"/>
      <c r="C176" s="352"/>
      <c r="D176" s="352"/>
      <c r="J176" s="312"/>
      <c r="K176" s="355"/>
      <c r="L176" s="312"/>
      <c r="M176" s="308"/>
      <c r="N176" s="308"/>
      <c r="O176" s="650"/>
      <c r="P176" s="327"/>
    </row>
    <row r="177" spans="1:16" s="354" customFormat="1" ht="33" customHeight="1">
      <c r="A177" s="312"/>
      <c r="B177" s="308"/>
      <c r="C177" s="352"/>
      <c r="D177" s="352"/>
      <c r="J177" s="312"/>
      <c r="K177" s="355"/>
      <c r="L177" s="312"/>
      <c r="M177" s="308"/>
      <c r="N177" s="308"/>
      <c r="O177" s="650"/>
      <c r="P177" s="327"/>
    </row>
    <row r="178" spans="1:16" s="354" customFormat="1" ht="33" customHeight="1">
      <c r="A178" s="312"/>
      <c r="B178" s="308"/>
      <c r="C178" s="352"/>
      <c r="D178" s="352"/>
      <c r="J178" s="312"/>
      <c r="K178" s="355"/>
      <c r="L178" s="312"/>
      <c r="M178" s="308"/>
      <c r="N178" s="308"/>
      <c r="O178" s="650"/>
      <c r="P178" s="327"/>
    </row>
    <row r="179" spans="1:16" s="354" customFormat="1" ht="33" customHeight="1">
      <c r="A179" s="312"/>
      <c r="B179" s="308"/>
      <c r="C179" s="352"/>
      <c r="D179" s="352"/>
      <c r="J179" s="312"/>
      <c r="K179" s="355"/>
      <c r="L179" s="312"/>
      <c r="M179" s="308"/>
      <c r="N179" s="308"/>
      <c r="O179" s="650"/>
      <c r="P179" s="327"/>
    </row>
    <row r="180" spans="1:16" s="354" customFormat="1" ht="33" customHeight="1">
      <c r="A180" s="312"/>
      <c r="B180" s="308"/>
      <c r="C180" s="352"/>
      <c r="D180" s="352"/>
      <c r="J180" s="312"/>
      <c r="K180" s="355"/>
      <c r="L180" s="312"/>
      <c r="M180" s="308"/>
      <c r="N180" s="308"/>
      <c r="O180" s="650"/>
      <c r="P180" s="327"/>
    </row>
    <row r="181" spans="1:16" s="354" customFormat="1" ht="33" customHeight="1">
      <c r="A181" s="312"/>
      <c r="B181" s="308"/>
      <c r="C181" s="352"/>
      <c r="D181" s="352"/>
      <c r="J181" s="312"/>
      <c r="K181" s="355"/>
      <c r="L181" s="312"/>
      <c r="M181" s="308"/>
      <c r="N181" s="308"/>
      <c r="O181" s="650"/>
      <c r="P181" s="327"/>
    </row>
    <row r="182" spans="1:16" s="327" customFormat="1" ht="33" customHeight="1">
      <c r="A182" s="312"/>
      <c r="B182" s="308"/>
      <c r="C182" s="352"/>
      <c r="D182" s="352"/>
      <c r="E182" s="354"/>
      <c r="F182" s="354"/>
      <c r="G182" s="354"/>
      <c r="H182" s="354"/>
      <c r="I182" s="354"/>
      <c r="J182" s="312"/>
      <c r="K182" s="355"/>
      <c r="L182" s="312"/>
      <c r="M182" s="308"/>
      <c r="N182" s="308"/>
      <c r="O182" s="650"/>
    </row>
    <row r="183" spans="1:16" s="327" customFormat="1" ht="33" customHeight="1">
      <c r="A183" s="312"/>
      <c r="B183" s="308"/>
      <c r="C183" s="352"/>
      <c r="D183" s="352"/>
      <c r="E183" s="354"/>
      <c r="F183" s="354"/>
      <c r="G183" s="354"/>
      <c r="H183" s="354"/>
      <c r="I183" s="354"/>
      <c r="J183" s="312"/>
      <c r="K183" s="355"/>
      <c r="L183" s="312"/>
      <c r="M183" s="308"/>
      <c r="N183" s="308"/>
      <c r="O183" s="650"/>
    </row>
    <row r="184" spans="1:16" s="327" customFormat="1" ht="33" customHeight="1">
      <c r="A184" s="312"/>
      <c r="B184" s="308"/>
      <c r="C184" s="352"/>
      <c r="D184" s="352"/>
      <c r="E184" s="354"/>
      <c r="F184" s="354"/>
      <c r="G184" s="354"/>
      <c r="H184" s="354"/>
      <c r="I184" s="354"/>
      <c r="J184" s="312"/>
      <c r="K184" s="355"/>
      <c r="L184" s="312"/>
      <c r="M184" s="308"/>
      <c r="N184" s="308"/>
      <c r="O184" s="650"/>
    </row>
    <row r="185" spans="1:16" s="327" customFormat="1" ht="33" customHeight="1">
      <c r="A185" s="312"/>
      <c r="B185" s="308"/>
      <c r="C185" s="352"/>
      <c r="D185" s="352"/>
      <c r="E185" s="354"/>
      <c r="F185" s="354"/>
      <c r="G185" s="354"/>
      <c r="H185" s="354"/>
      <c r="I185" s="354"/>
      <c r="J185" s="312"/>
      <c r="K185" s="355"/>
      <c r="L185" s="312"/>
      <c r="M185" s="308"/>
      <c r="N185" s="308"/>
      <c r="O185" s="650"/>
    </row>
    <row r="186" spans="1:16" s="327" customFormat="1" ht="33" customHeight="1">
      <c r="A186" s="312"/>
      <c r="B186" s="308"/>
      <c r="C186" s="352"/>
      <c r="D186" s="352"/>
      <c r="E186" s="354"/>
      <c r="F186" s="354"/>
      <c r="G186" s="354"/>
      <c r="H186" s="354"/>
      <c r="I186" s="354"/>
      <c r="J186" s="312"/>
      <c r="K186" s="355"/>
      <c r="L186" s="312"/>
      <c r="M186" s="308"/>
      <c r="N186" s="308"/>
      <c r="O186" s="650"/>
    </row>
    <row r="187" spans="1:16" s="327" customFormat="1" ht="33" customHeight="1">
      <c r="A187" s="312"/>
      <c r="B187" s="308"/>
      <c r="C187" s="352"/>
      <c r="D187" s="352"/>
      <c r="E187" s="354"/>
      <c r="F187" s="354"/>
      <c r="G187" s="354"/>
      <c r="H187" s="354"/>
      <c r="I187" s="354"/>
      <c r="J187" s="312"/>
      <c r="K187" s="355"/>
      <c r="L187" s="312"/>
      <c r="M187" s="308"/>
      <c r="N187" s="308"/>
      <c r="O187" s="650"/>
    </row>
    <row r="188" spans="1:16" s="327" customFormat="1" ht="33" customHeight="1">
      <c r="A188" s="312"/>
      <c r="B188" s="308"/>
      <c r="C188" s="352"/>
      <c r="D188" s="352"/>
      <c r="E188" s="354"/>
      <c r="F188" s="354"/>
      <c r="G188" s="354"/>
      <c r="H188" s="354"/>
      <c r="I188" s="354"/>
      <c r="J188" s="312"/>
      <c r="K188" s="355"/>
      <c r="L188" s="312"/>
      <c r="M188" s="308"/>
      <c r="N188" s="308"/>
      <c r="O188" s="650"/>
    </row>
    <row r="189" spans="1:16" s="327" customFormat="1" ht="33" customHeight="1">
      <c r="A189" s="312"/>
      <c r="B189" s="308"/>
      <c r="C189" s="352"/>
      <c r="D189" s="352"/>
      <c r="E189" s="354"/>
      <c r="F189" s="354"/>
      <c r="G189" s="354"/>
      <c r="H189" s="354"/>
      <c r="I189" s="354"/>
      <c r="J189" s="312"/>
      <c r="K189" s="355"/>
      <c r="L189" s="312"/>
      <c r="M189" s="308"/>
      <c r="N189" s="308"/>
      <c r="O189" s="650"/>
    </row>
    <row r="190" spans="1:16" s="327" customFormat="1" ht="33" customHeight="1">
      <c r="A190" s="312"/>
      <c r="B190" s="308"/>
      <c r="C190" s="352"/>
      <c r="D190" s="352"/>
      <c r="E190" s="354"/>
      <c r="F190" s="354"/>
      <c r="G190" s="354"/>
      <c r="H190" s="354"/>
      <c r="I190" s="354"/>
      <c r="J190" s="312"/>
      <c r="K190" s="355"/>
      <c r="L190" s="312"/>
      <c r="M190" s="308"/>
      <c r="N190" s="308"/>
      <c r="O190" s="650"/>
    </row>
    <row r="191" spans="1:16" s="327" customFormat="1" ht="33" customHeight="1">
      <c r="A191" s="312"/>
      <c r="B191" s="308"/>
      <c r="C191" s="352"/>
      <c r="D191" s="352"/>
      <c r="E191" s="354"/>
      <c r="F191" s="354"/>
      <c r="G191" s="354"/>
      <c r="H191" s="354"/>
      <c r="I191" s="354"/>
      <c r="J191" s="312"/>
      <c r="K191" s="355"/>
      <c r="L191" s="312"/>
      <c r="M191" s="308"/>
      <c r="N191" s="308"/>
      <c r="O191" s="650"/>
    </row>
    <row r="192" spans="1:16" s="327" customFormat="1" ht="33" customHeight="1">
      <c r="A192" s="312"/>
      <c r="B192" s="308"/>
      <c r="C192" s="352"/>
      <c r="D192" s="352"/>
      <c r="E192" s="356"/>
      <c r="F192" s="356"/>
      <c r="G192" s="356"/>
      <c r="H192" s="356"/>
      <c r="I192" s="356"/>
      <c r="J192" s="312"/>
      <c r="K192" s="355"/>
      <c r="L192" s="312"/>
      <c r="M192" s="308"/>
      <c r="N192" s="308"/>
      <c r="O192" s="650"/>
    </row>
    <row r="193" spans="1:15" s="327" customFormat="1" ht="33" customHeight="1">
      <c r="A193" s="312"/>
      <c r="B193" s="308"/>
      <c r="C193" s="352"/>
      <c r="D193" s="352"/>
      <c r="E193" s="356"/>
      <c r="F193" s="356"/>
      <c r="G193" s="356"/>
      <c r="H193" s="356"/>
      <c r="I193" s="356"/>
      <c r="J193" s="312"/>
      <c r="K193" s="355"/>
      <c r="L193" s="312"/>
      <c r="M193" s="308"/>
      <c r="N193" s="308"/>
      <c r="O193" s="650"/>
    </row>
    <row r="194" spans="1:15" s="327" customFormat="1" ht="33" customHeight="1">
      <c r="A194" s="312"/>
      <c r="B194" s="308"/>
      <c r="C194" s="352"/>
      <c r="D194" s="352"/>
      <c r="E194" s="356"/>
      <c r="F194" s="356"/>
      <c r="G194" s="356"/>
      <c r="H194" s="356"/>
      <c r="I194" s="356"/>
      <c r="J194" s="312"/>
      <c r="K194" s="355"/>
      <c r="L194" s="312"/>
      <c r="M194" s="308"/>
      <c r="N194" s="308"/>
      <c r="O194" s="650"/>
    </row>
    <row r="195" spans="1:15" ht="33" customHeight="1">
      <c r="C195" s="359"/>
      <c r="D195" s="359"/>
      <c r="E195" s="70"/>
      <c r="F195" s="70"/>
      <c r="G195" s="70"/>
      <c r="H195" s="70"/>
      <c r="I195" s="70"/>
    </row>
    <row r="196" spans="1:15" ht="33" customHeight="1">
      <c r="C196" s="359"/>
      <c r="D196" s="359"/>
      <c r="E196" s="70"/>
      <c r="F196" s="70"/>
      <c r="G196" s="70"/>
      <c r="H196" s="70"/>
      <c r="I196" s="70"/>
    </row>
    <row r="197" spans="1:15" ht="33" customHeight="1">
      <c r="C197" s="359"/>
      <c r="D197" s="359"/>
      <c r="E197" s="70"/>
      <c r="F197" s="70"/>
      <c r="G197" s="70"/>
      <c r="H197" s="70"/>
      <c r="I197" s="70"/>
    </row>
    <row r="198" spans="1:15" ht="33" customHeight="1">
      <c r="C198" s="359"/>
      <c r="D198" s="359"/>
      <c r="E198" s="70"/>
      <c r="F198" s="70"/>
      <c r="G198" s="70"/>
      <c r="H198" s="70"/>
      <c r="I198" s="70"/>
    </row>
    <row r="199" spans="1:15" ht="33" customHeight="1">
      <c r="C199" s="359"/>
      <c r="D199" s="359"/>
      <c r="E199" s="70"/>
      <c r="F199" s="70"/>
      <c r="G199" s="70"/>
      <c r="H199" s="70"/>
      <c r="I199" s="70"/>
    </row>
    <row r="200" spans="1:15" ht="33" customHeight="1">
      <c r="C200" s="359"/>
      <c r="D200" s="359"/>
      <c r="E200" s="70"/>
      <c r="F200" s="70"/>
      <c r="G200" s="70"/>
      <c r="H200" s="70"/>
      <c r="I200" s="70"/>
    </row>
    <row r="201" spans="1:15" ht="33" customHeight="1">
      <c r="C201" s="359"/>
      <c r="D201" s="359"/>
      <c r="E201" s="70"/>
      <c r="F201" s="70"/>
      <c r="G201" s="70"/>
      <c r="H201" s="70"/>
      <c r="I201" s="70"/>
    </row>
    <row r="202" spans="1:15" ht="33" customHeight="1">
      <c r="C202" s="359"/>
      <c r="D202" s="359"/>
      <c r="E202" s="70"/>
      <c r="F202" s="70"/>
      <c r="G202" s="70"/>
      <c r="H202" s="70"/>
      <c r="I202" s="70"/>
    </row>
    <row r="203" spans="1:15" ht="33" customHeight="1">
      <c r="C203" s="359"/>
      <c r="D203" s="359"/>
      <c r="E203" s="70"/>
      <c r="F203" s="70"/>
      <c r="G203" s="70"/>
      <c r="H203" s="70"/>
      <c r="I203" s="70"/>
    </row>
    <row r="204" spans="1:15" ht="33" customHeight="1">
      <c r="C204" s="359"/>
      <c r="D204" s="359"/>
      <c r="E204" s="70"/>
      <c r="F204" s="70"/>
      <c r="G204" s="70"/>
      <c r="H204" s="70"/>
      <c r="I204" s="70"/>
    </row>
    <row r="205" spans="1:15" ht="33" customHeight="1">
      <c r="C205" s="359"/>
      <c r="D205" s="359"/>
      <c r="E205" s="70"/>
      <c r="F205" s="70"/>
      <c r="G205" s="70"/>
      <c r="H205" s="70"/>
      <c r="I205" s="70"/>
    </row>
    <row r="206" spans="1:15" ht="33" customHeight="1">
      <c r="C206" s="359"/>
      <c r="D206" s="359"/>
      <c r="E206" s="70"/>
      <c r="F206" s="70"/>
      <c r="G206" s="70"/>
      <c r="H206" s="70"/>
      <c r="I206" s="70"/>
    </row>
    <row r="207" spans="1:15" ht="33" customHeight="1">
      <c r="C207" s="359"/>
      <c r="D207" s="359"/>
      <c r="E207" s="70"/>
      <c r="F207" s="70"/>
      <c r="G207" s="70"/>
      <c r="H207" s="70"/>
      <c r="I207" s="70"/>
    </row>
    <row r="208" spans="1:15" ht="33" customHeight="1">
      <c r="C208" s="359"/>
      <c r="D208" s="359"/>
      <c r="E208" s="70"/>
      <c r="F208" s="70"/>
      <c r="G208" s="70"/>
      <c r="H208" s="70"/>
      <c r="I208" s="70"/>
    </row>
    <row r="209" spans="3:9" ht="33" customHeight="1">
      <c r="C209" s="359"/>
      <c r="D209" s="359"/>
      <c r="E209" s="70"/>
      <c r="F209" s="70"/>
      <c r="G209" s="70"/>
      <c r="H209" s="70"/>
      <c r="I209" s="70"/>
    </row>
    <row r="210" spans="3:9" ht="33" customHeight="1">
      <c r="C210" s="359"/>
      <c r="D210" s="359"/>
      <c r="E210" s="70"/>
      <c r="F210" s="70"/>
      <c r="G210" s="70"/>
      <c r="H210" s="70"/>
      <c r="I210" s="70"/>
    </row>
    <row r="211" spans="3:9" ht="33" customHeight="1">
      <c r="C211" s="359"/>
      <c r="D211" s="359"/>
      <c r="E211" s="70"/>
      <c r="F211" s="70"/>
      <c r="G211" s="70"/>
      <c r="H211" s="70"/>
      <c r="I211" s="70"/>
    </row>
    <row r="212" spans="3:9" ht="33" customHeight="1">
      <c r="C212" s="359"/>
      <c r="D212" s="359"/>
      <c r="E212" s="70"/>
      <c r="F212" s="70"/>
      <c r="G212" s="70"/>
      <c r="H212" s="70"/>
      <c r="I212" s="70"/>
    </row>
    <row r="213" spans="3:9" ht="33" customHeight="1">
      <c r="C213" s="359"/>
      <c r="D213" s="359"/>
      <c r="E213" s="70"/>
      <c r="F213" s="70"/>
      <c r="G213" s="70"/>
      <c r="H213" s="70"/>
      <c r="I213" s="70"/>
    </row>
    <row r="214" spans="3:9" ht="33" customHeight="1">
      <c r="C214" s="359"/>
      <c r="D214" s="359"/>
      <c r="E214" s="70"/>
      <c r="F214" s="70"/>
      <c r="G214" s="70"/>
      <c r="H214" s="70"/>
      <c r="I214" s="70"/>
    </row>
    <row r="215" spans="3:9" ht="33" customHeight="1">
      <c r="C215" s="359"/>
      <c r="D215" s="359"/>
      <c r="E215" s="70"/>
      <c r="F215" s="70"/>
      <c r="G215" s="70"/>
      <c r="H215" s="70"/>
      <c r="I215" s="70"/>
    </row>
    <row r="216" spans="3:9" ht="33" customHeight="1">
      <c r="C216" s="359"/>
      <c r="D216" s="359"/>
      <c r="E216" s="70"/>
      <c r="F216" s="70"/>
      <c r="G216" s="70"/>
      <c r="H216" s="70"/>
      <c r="I216" s="70"/>
    </row>
    <row r="217" spans="3:9" ht="33" customHeight="1">
      <c r="C217" s="359"/>
      <c r="D217" s="359"/>
      <c r="E217" s="70"/>
      <c r="F217" s="70"/>
      <c r="G217" s="70"/>
      <c r="H217" s="70"/>
      <c r="I217" s="70"/>
    </row>
    <row r="218" spans="3:9" ht="33" customHeight="1">
      <c r="C218" s="359"/>
      <c r="D218" s="359"/>
      <c r="E218" s="70"/>
      <c r="F218" s="70"/>
      <c r="G218" s="70"/>
      <c r="H218" s="70"/>
      <c r="I218" s="70"/>
    </row>
    <row r="219" spans="3:9" ht="33" customHeight="1">
      <c r="C219" s="359"/>
      <c r="D219" s="359"/>
      <c r="E219" s="70"/>
      <c r="F219" s="70"/>
      <c r="G219" s="70"/>
      <c r="H219" s="70"/>
      <c r="I219" s="70"/>
    </row>
    <row r="220" spans="3:9" ht="33" customHeight="1">
      <c r="C220" s="359"/>
      <c r="D220" s="359"/>
      <c r="E220" s="70"/>
      <c r="F220" s="70"/>
      <c r="G220" s="70"/>
      <c r="H220" s="70"/>
      <c r="I220" s="70"/>
    </row>
    <row r="221" spans="3:9" ht="33" customHeight="1">
      <c r="C221" s="359"/>
      <c r="D221" s="359"/>
      <c r="E221" s="70"/>
      <c r="F221" s="70"/>
      <c r="G221" s="70"/>
      <c r="H221" s="70"/>
      <c r="I221" s="70"/>
    </row>
    <row r="222" spans="3:9" ht="33" customHeight="1">
      <c r="C222" s="359"/>
      <c r="D222" s="359"/>
      <c r="E222" s="70"/>
      <c r="F222" s="70"/>
      <c r="G222" s="70"/>
      <c r="H222" s="70"/>
      <c r="I222" s="70"/>
    </row>
    <row r="223" spans="3:9" ht="33" customHeight="1">
      <c r="C223" s="359"/>
      <c r="D223" s="359"/>
      <c r="E223" s="70"/>
      <c r="F223" s="70"/>
      <c r="G223" s="70"/>
      <c r="H223" s="70"/>
      <c r="I223" s="70"/>
    </row>
    <row r="224" spans="3:9" ht="33" customHeight="1">
      <c r="C224" s="359"/>
      <c r="D224" s="359"/>
      <c r="E224" s="70"/>
      <c r="F224" s="70"/>
      <c r="G224" s="70"/>
      <c r="H224" s="70"/>
      <c r="I224" s="70"/>
    </row>
    <row r="225" spans="3:9" ht="33" customHeight="1">
      <c r="C225" s="359"/>
      <c r="D225" s="359"/>
      <c r="E225" s="70"/>
      <c r="F225" s="70"/>
      <c r="G225" s="70"/>
      <c r="H225" s="70"/>
      <c r="I225" s="70"/>
    </row>
    <row r="226" spans="3:9" ht="33" customHeight="1">
      <c r="C226" s="359"/>
      <c r="D226" s="359"/>
      <c r="E226" s="70"/>
      <c r="F226" s="70"/>
      <c r="G226" s="70"/>
      <c r="H226" s="70"/>
      <c r="I226" s="70"/>
    </row>
    <row r="227" spans="3:9" ht="33" customHeight="1">
      <c r="C227" s="359"/>
      <c r="D227" s="359"/>
      <c r="E227" s="70"/>
      <c r="F227" s="70"/>
      <c r="G227" s="70"/>
      <c r="H227" s="70"/>
      <c r="I227" s="70"/>
    </row>
    <row r="228" spans="3:9" ht="33" customHeight="1">
      <c r="C228" s="359"/>
      <c r="D228" s="359"/>
      <c r="E228" s="70"/>
      <c r="F228" s="70"/>
      <c r="G228" s="70"/>
      <c r="H228" s="70"/>
      <c r="I228" s="70"/>
    </row>
    <row r="229" spans="3:9" ht="33" customHeight="1">
      <c r="C229" s="359"/>
      <c r="D229" s="359"/>
      <c r="E229" s="70"/>
      <c r="F229" s="70"/>
      <c r="G229" s="70"/>
      <c r="H229" s="70"/>
      <c r="I229" s="70"/>
    </row>
    <row r="230" spans="3:9" ht="33" customHeight="1">
      <c r="C230" s="359"/>
      <c r="D230" s="359"/>
      <c r="E230" s="70"/>
      <c r="F230" s="70"/>
      <c r="G230" s="70"/>
      <c r="H230" s="70"/>
      <c r="I230" s="70"/>
    </row>
    <row r="231" spans="3:9" ht="33" customHeight="1">
      <c r="C231" s="359"/>
      <c r="D231" s="359"/>
      <c r="E231" s="70"/>
      <c r="F231" s="70"/>
      <c r="G231" s="70"/>
      <c r="H231" s="70"/>
      <c r="I231" s="70"/>
    </row>
    <row r="232" spans="3:9" ht="33" customHeight="1">
      <c r="C232" s="359"/>
      <c r="D232" s="359"/>
      <c r="E232" s="70"/>
      <c r="F232" s="70"/>
      <c r="G232" s="70"/>
      <c r="H232" s="70"/>
      <c r="I232" s="70"/>
    </row>
    <row r="233" spans="3:9" ht="33" customHeight="1">
      <c r="C233" s="359"/>
      <c r="D233" s="359"/>
      <c r="E233" s="70"/>
      <c r="F233" s="70"/>
      <c r="G233" s="70"/>
      <c r="H233" s="70"/>
      <c r="I233" s="70"/>
    </row>
    <row r="234" spans="3:9" ht="33" customHeight="1">
      <c r="C234" s="359"/>
      <c r="D234" s="359"/>
      <c r="E234" s="70"/>
      <c r="F234" s="70"/>
      <c r="G234" s="70"/>
      <c r="H234" s="70"/>
      <c r="I234" s="70"/>
    </row>
    <row r="235" spans="3:9" ht="33" customHeight="1">
      <c r="C235" s="359"/>
      <c r="D235" s="359"/>
      <c r="E235" s="70"/>
      <c r="F235" s="70"/>
      <c r="G235" s="70"/>
      <c r="H235" s="70"/>
      <c r="I235" s="70"/>
    </row>
    <row r="236" spans="3:9" ht="33" customHeight="1">
      <c r="C236" s="359"/>
      <c r="D236" s="359"/>
      <c r="E236" s="70"/>
      <c r="F236" s="70"/>
      <c r="G236" s="70"/>
      <c r="H236" s="70"/>
      <c r="I236" s="70"/>
    </row>
    <row r="237" spans="3:9" ht="33" customHeight="1">
      <c r="C237" s="359"/>
      <c r="D237" s="359"/>
      <c r="E237" s="70"/>
      <c r="F237" s="70"/>
      <c r="G237" s="70"/>
      <c r="H237" s="70"/>
      <c r="I237" s="70"/>
    </row>
    <row r="238" spans="3:9" ht="33" customHeight="1">
      <c r="C238" s="359"/>
      <c r="D238" s="359"/>
      <c r="E238" s="70"/>
      <c r="F238" s="70"/>
      <c r="G238" s="70"/>
      <c r="H238" s="70"/>
      <c r="I238" s="70"/>
    </row>
    <row r="239" spans="3:9" ht="33" customHeight="1">
      <c r="C239" s="359"/>
      <c r="D239" s="359"/>
      <c r="E239" s="70"/>
      <c r="F239" s="70"/>
      <c r="G239" s="70"/>
      <c r="H239" s="70"/>
      <c r="I239" s="70"/>
    </row>
    <row r="240" spans="3:9" ht="33" customHeight="1">
      <c r="C240" s="359"/>
      <c r="D240" s="359"/>
      <c r="E240" s="70"/>
      <c r="F240" s="70"/>
      <c r="G240" s="70"/>
      <c r="H240" s="70"/>
      <c r="I240" s="70"/>
    </row>
    <row r="241" spans="3:9" ht="33" customHeight="1">
      <c r="C241" s="359"/>
      <c r="D241" s="359"/>
      <c r="E241" s="70"/>
      <c r="F241" s="70"/>
      <c r="G241" s="70"/>
      <c r="H241" s="70"/>
      <c r="I241" s="70"/>
    </row>
    <row r="242" spans="3:9" ht="33" customHeight="1">
      <c r="C242" s="359"/>
      <c r="D242" s="359"/>
      <c r="E242" s="70"/>
      <c r="F242" s="70"/>
      <c r="G242" s="70"/>
      <c r="H242" s="70"/>
      <c r="I242" s="70"/>
    </row>
    <row r="243" spans="3:9" ht="33" customHeight="1">
      <c r="C243" s="359"/>
      <c r="D243" s="359"/>
      <c r="E243" s="70"/>
      <c r="F243" s="70"/>
      <c r="G243" s="70"/>
      <c r="H243" s="70"/>
      <c r="I243" s="70"/>
    </row>
    <row r="244" spans="3:9" ht="33" customHeight="1">
      <c r="C244" s="359"/>
      <c r="D244" s="359"/>
      <c r="E244" s="70"/>
      <c r="F244" s="70"/>
      <c r="G244" s="70"/>
      <c r="H244" s="70"/>
      <c r="I244" s="70"/>
    </row>
    <row r="245" spans="3:9" ht="33" customHeight="1">
      <c r="C245" s="359"/>
      <c r="D245" s="359"/>
      <c r="E245" s="70"/>
      <c r="F245" s="70"/>
      <c r="G245" s="70"/>
      <c r="H245" s="70"/>
      <c r="I245" s="70"/>
    </row>
    <row r="246" spans="3:9" ht="33" customHeight="1">
      <c r="C246" s="359"/>
      <c r="D246" s="359"/>
      <c r="E246" s="70"/>
      <c r="F246" s="70"/>
      <c r="G246" s="70"/>
      <c r="H246" s="70"/>
      <c r="I246" s="70"/>
    </row>
    <row r="247" spans="3:9" ht="33" customHeight="1">
      <c r="C247" s="359"/>
      <c r="D247" s="359"/>
      <c r="E247" s="70"/>
      <c r="F247" s="70"/>
      <c r="G247" s="70"/>
      <c r="H247" s="70"/>
      <c r="I247" s="70"/>
    </row>
    <row r="248" spans="3:9" ht="33" customHeight="1">
      <c r="C248" s="359"/>
      <c r="D248" s="359"/>
      <c r="E248" s="70"/>
      <c r="F248" s="70"/>
      <c r="G248" s="70"/>
      <c r="H248" s="70"/>
      <c r="I248" s="70"/>
    </row>
    <row r="249" spans="3:9" ht="33" customHeight="1">
      <c r="C249" s="359"/>
      <c r="D249" s="359"/>
      <c r="E249" s="70"/>
      <c r="F249" s="70"/>
      <c r="G249" s="70"/>
      <c r="H249" s="70"/>
      <c r="I249" s="70"/>
    </row>
    <row r="250" spans="3:9" ht="33" customHeight="1">
      <c r="C250" s="359"/>
      <c r="D250" s="359"/>
      <c r="E250" s="70"/>
      <c r="F250" s="70"/>
      <c r="G250" s="70"/>
      <c r="H250" s="70"/>
      <c r="I250" s="70"/>
    </row>
    <row r="251" spans="3:9" ht="33" customHeight="1">
      <c r="C251" s="359"/>
      <c r="D251" s="359"/>
      <c r="E251" s="70"/>
      <c r="F251" s="70"/>
      <c r="G251" s="70"/>
      <c r="H251" s="70"/>
      <c r="I251" s="70"/>
    </row>
    <row r="252" spans="3:9" ht="33" customHeight="1">
      <c r="C252" s="359"/>
      <c r="D252" s="359"/>
      <c r="E252" s="70"/>
      <c r="F252" s="70"/>
      <c r="G252" s="70"/>
      <c r="H252" s="70"/>
      <c r="I252" s="70"/>
    </row>
    <row r="253" spans="3:9" ht="33" customHeight="1">
      <c r="C253" s="359"/>
      <c r="D253" s="359"/>
      <c r="E253" s="70"/>
      <c r="F253" s="70"/>
      <c r="G253" s="70"/>
      <c r="H253" s="70"/>
      <c r="I253" s="70"/>
    </row>
    <row r="254" spans="3:9" ht="33" customHeight="1">
      <c r="C254" s="359"/>
      <c r="D254" s="359"/>
      <c r="E254" s="70"/>
      <c r="F254" s="70"/>
      <c r="G254" s="70"/>
      <c r="H254" s="70"/>
      <c r="I254" s="70"/>
    </row>
    <row r="255" spans="3:9" ht="33" customHeight="1">
      <c r="C255" s="359"/>
      <c r="D255" s="359"/>
      <c r="E255" s="70"/>
      <c r="F255" s="70"/>
      <c r="G255" s="70"/>
      <c r="H255" s="70"/>
      <c r="I255" s="70"/>
    </row>
    <row r="256" spans="3:9" ht="33" customHeight="1">
      <c r="C256" s="359"/>
      <c r="D256" s="359"/>
      <c r="E256" s="70"/>
      <c r="F256" s="70"/>
      <c r="G256" s="70"/>
      <c r="H256" s="70"/>
      <c r="I256" s="70"/>
    </row>
    <row r="257" spans="3:9" ht="33" customHeight="1">
      <c r="C257" s="359"/>
      <c r="D257" s="359"/>
      <c r="E257" s="70"/>
      <c r="F257" s="70"/>
      <c r="G257" s="70"/>
      <c r="H257" s="70"/>
      <c r="I257" s="70"/>
    </row>
    <row r="258" spans="3:9" ht="33" customHeight="1">
      <c r="C258" s="359"/>
      <c r="D258" s="359"/>
      <c r="E258" s="70"/>
      <c r="F258" s="70"/>
      <c r="G258" s="70"/>
      <c r="H258" s="70"/>
      <c r="I258" s="70"/>
    </row>
    <row r="259" spans="3:9" ht="33" customHeight="1">
      <c r="C259" s="359"/>
      <c r="D259" s="359"/>
      <c r="E259" s="70"/>
      <c r="F259" s="70"/>
      <c r="G259" s="70"/>
      <c r="H259" s="70"/>
      <c r="I259" s="70"/>
    </row>
    <row r="260" spans="3:9" ht="33" customHeight="1">
      <c r="C260" s="359"/>
      <c r="D260" s="359"/>
      <c r="E260" s="70"/>
      <c r="F260" s="70"/>
      <c r="G260" s="70"/>
      <c r="H260" s="70"/>
      <c r="I260" s="70"/>
    </row>
    <row r="261" spans="3:9" ht="33" customHeight="1">
      <c r="C261" s="359"/>
      <c r="D261" s="359"/>
      <c r="E261" s="70"/>
      <c r="F261" s="70"/>
      <c r="G261" s="70"/>
      <c r="H261" s="70"/>
      <c r="I261" s="70"/>
    </row>
    <row r="262" spans="3:9" ht="33" customHeight="1">
      <c r="C262" s="359"/>
      <c r="D262" s="359"/>
      <c r="E262" s="70"/>
      <c r="F262" s="70"/>
      <c r="G262" s="70"/>
      <c r="H262" s="70"/>
      <c r="I262" s="70"/>
    </row>
    <row r="263" spans="3:9" ht="33" customHeight="1">
      <c r="C263" s="359"/>
      <c r="D263" s="359"/>
      <c r="E263" s="70"/>
      <c r="F263" s="70"/>
      <c r="G263" s="70"/>
      <c r="H263" s="70"/>
      <c r="I263" s="70"/>
    </row>
    <row r="264" spans="3:9" ht="33" customHeight="1">
      <c r="C264" s="359"/>
      <c r="D264" s="359"/>
      <c r="E264" s="70"/>
      <c r="F264" s="70"/>
      <c r="G264" s="70"/>
      <c r="H264" s="70"/>
      <c r="I264" s="70"/>
    </row>
    <row r="265" spans="3:9" ht="33" customHeight="1">
      <c r="C265" s="359"/>
      <c r="D265" s="359"/>
      <c r="E265" s="70"/>
      <c r="F265" s="70"/>
      <c r="G265" s="70"/>
      <c r="H265" s="70"/>
      <c r="I265" s="70"/>
    </row>
    <row r="266" spans="3:9" ht="33" customHeight="1">
      <c r="C266" s="359"/>
      <c r="D266" s="359"/>
      <c r="E266" s="70"/>
      <c r="F266" s="70"/>
      <c r="G266" s="70"/>
      <c r="H266" s="70"/>
      <c r="I266" s="70"/>
    </row>
    <row r="267" spans="3:9" ht="33" customHeight="1">
      <c r="C267" s="359"/>
      <c r="D267" s="359"/>
      <c r="E267" s="70"/>
      <c r="F267" s="70"/>
      <c r="G267" s="70"/>
      <c r="H267" s="70"/>
      <c r="I267" s="70"/>
    </row>
    <row r="268" spans="3:9" ht="33" customHeight="1">
      <c r="C268" s="359"/>
      <c r="D268" s="359"/>
      <c r="E268" s="70"/>
      <c r="F268" s="70"/>
      <c r="G268" s="70"/>
      <c r="H268" s="70"/>
      <c r="I268" s="70"/>
    </row>
    <row r="269" spans="3:9" ht="33" customHeight="1">
      <c r="C269" s="359"/>
      <c r="D269" s="359"/>
      <c r="E269" s="70"/>
      <c r="F269" s="70"/>
      <c r="G269" s="70"/>
      <c r="H269" s="70"/>
      <c r="I269" s="70"/>
    </row>
    <row r="270" spans="3:9" ht="33" customHeight="1">
      <c r="C270" s="359"/>
      <c r="D270" s="359"/>
      <c r="E270" s="70"/>
      <c r="F270" s="70"/>
      <c r="G270" s="70"/>
      <c r="H270" s="70"/>
      <c r="I270" s="70"/>
    </row>
    <row r="271" spans="3:9" ht="33" customHeight="1">
      <c r="C271" s="359"/>
      <c r="D271" s="359"/>
      <c r="E271" s="70"/>
      <c r="F271" s="70"/>
      <c r="G271" s="70"/>
      <c r="H271" s="70"/>
      <c r="I271" s="70"/>
    </row>
    <row r="272" spans="3:9" ht="33" customHeight="1">
      <c r="C272" s="359"/>
      <c r="D272" s="359"/>
      <c r="E272" s="70"/>
      <c r="F272" s="70"/>
      <c r="G272" s="70"/>
      <c r="H272" s="70"/>
      <c r="I272" s="70"/>
    </row>
    <row r="273" spans="3:9" ht="33" customHeight="1">
      <c r="C273" s="359"/>
      <c r="D273" s="359"/>
      <c r="E273" s="70"/>
      <c r="F273" s="70"/>
      <c r="G273" s="70"/>
      <c r="H273" s="70"/>
      <c r="I273" s="70"/>
    </row>
    <row r="274" spans="3:9" ht="33" customHeight="1">
      <c r="C274" s="359"/>
      <c r="D274" s="359"/>
      <c r="E274" s="70"/>
      <c r="F274" s="70"/>
      <c r="G274" s="70"/>
      <c r="H274" s="70"/>
      <c r="I274" s="70"/>
    </row>
    <row r="275" spans="3:9" ht="33" customHeight="1">
      <c r="C275" s="359"/>
      <c r="D275" s="359"/>
      <c r="E275" s="70"/>
      <c r="F275" s="70"/>
      <c r="G275" s="70"/>
      <c r="H275" s="70"/>
      <c r="I275" s="70"/>
    </row>
    <row r="276" spans="3:9" ht="33" customHeight="1">
      <c r="C276" s="359"/>
      <c r="D276" s="359"/>
      <c r="E276" s="70"/>
      <c r="F276" s="70"/>
      <c r="G276" s="70"/>
      <c r="H276" s="70"/>
      <c r="I276" s="70"/>
    </row>
    <row r="277" spans="3:9" ht="33" customHeight="1">
      <c r="C277" s="359"/>
      <c r="D277" s="359"/>
      <c r="E277" s="70"/>
      <c r="F277" s="70"/>
      <c r="G277" s="70"/>
      <c r="H277" s="70"/>
      <c r="I277" s="70"/>
    </row>
    <row r="278" spans="3:9" ht="33" customHeight="1">
      <c r="C278" s="359"/>
      <c r="D278" s="359"/>
      <c r="E278" s="70"/>
      <c r="F278" s="70"/>
      <c r="G278" s="70"/>
      <c r="H278" s="70"/>
      <c r="I278" s="70"/>
    </row>
    <row r="279" spans="3:9" ht="33" customHeight="1">
      <c r="C279" s="359"/>
      <c r="D279" s="359"/>
      <c r="E279" s="70"/>
      <c r="F279" s="70"/>
      <c r="G279" s="70"/>
      <c r="H279" s="70"/>
      <c r="I279" s="70"/>
    </row>
    <row r="280" spans="3:9" ht="33" customHeight="1">
      <c r="C280" s="359"/>
      <c r="D280" s="359"/>
      <c r="E280" s="70"/>
      <c r="F280" s="70"/>
      <c r="G280" s="70"/>
      <c r="H280" s="70"/>
      <c r="I280" s="70"/>
    </row>
    <row r="281" spans="3:9" ht="33" customHeight="1">
      <c r="C281" s="359"/>
      <c r="D281" s="359"/>
      <c r="E281" s="70"/>
      <c r="F281" s="70"/>
      <c r="G281" s="70"/>
      <c r="H281" s="70"/>
      <c r="I281" s="70"/>
    </row>
    <row r="282" spans="3:9" ht="33" customHeight="1">
      <c r="C282" s="359"/>
      <c r="D282" s="359"/>
      <c r="E282" s="70"/>
      <c r="F282" s="70"/>
      <c r="G282" s="70"/>
      <c r="H282" s="70"/>
      <c r="I282" s="70"/>
    </row>
    <row r="283" spans="3:9" ht="33" customHeight="1">
      <c r="C283" s="359"/>
      <c r="D283" s="359"/>
      <c r="E283" s="70"/>
      <c r="F283" s="70"/>
      <c r="G283" s="70"/>
      <c r="H283" s="70"/>
      <c r="I283" s="70"/>
    </row>
    <row r="284" spans="3:9" ht="33" customHeight="1">
      <c r="C284" s="359"/>
      <c r="D284" s="359"/>
      <c r="E284" s="70"/>
      <c r="F284" s="70"/>
      <c r="G284" s="70"/>
      <c r="H284" s="70"/>
      <c r="I284" s="70"/>
    </row>
    <row r="285" spans="3:9" ht="33" customHeight="1">
      <c r="C285" s="359"/>
      <c r="D285" s="359"/>
      <c r="E285" s="70"/>
      <c r="F285" s="70"/>
      <c r="G285" s="70"/>
      <c r="H285" s="70"/>
      <c r="I285" s="70"/>
    </row>
    <row r="286" spans="3:9" ht="33" customHeight="1">
      <c r="C286" s="359"/>
      <c r="D286" s="359"/>
      <c r="E286" s="70"/>
      <c r="F286" s="70"/>
      <c r="G286" s="70"/>
      <c r="H286" s="70"/>
      <c r="I286" s="70"/>
    </row>
    <row r="287" spans="3:9" ht="33" customHeight="1">
      <c r="C287" s="359"/>
      <c r="D287" s="359"/>
      <c r="E287" s="70"/>
      <c r="F287" s="70"/>
      <c r="G287" s="70"/>
      <c r="H287" s="70"/>
      <c r="I287" s="70"/>
    </row>
    <row r="288" spans="3:9" ht="33" customHeight="1">
      <c r="C288" s="359"/>
      <c r="D288" s="359"/>
      <c r="E288" s="70"/>
      <c r="F288" s="70"/>
      <c r="G288" s="70"/>
      <c r="H288" s="70"/>
      <c r="I288" s="70"/>
    </row>
    <row r="289" spans="3:9" ht="33" customHeight="1">
      <c r="C289" s="359"/>
      <c r="D289" s="359"/>
      <c r="E289" s="70"/>
      <c r="F289" s="70"/>
      <c r="G289" s="70"/>
      <c r="H289" s="70"/>
      <c r="I289" s="70"/>
    </row>
    <row r="290" spans="3:9" ht="33" customHeight="1">
      <c r="C290" s="359"/>
      <c r="D290" s="359"/>
      <c r="E290" s="70"/>
      <c r="F290" s="70"/>
      <c r="G290" s="70"/>
      <c r="H290" s="70"/>
      <c r="I290" s="70"/>
    </row>
    <row r="291" spans="3:9" ht="33" customHeight="1">
      <c r="C291" s="359"/>
      <c r="D291" s="359"/>
      <c r="E291" s="70"/>
      <c r="F291" s="70"/>
      <c r="G291" s="70"/>
      <c r="H291" s="70"/>
      <c r="I291" s="70"/>
    </row>
    <row r="292" spans="3:9" ht="33" customHeight="1">
      <c r="C292" s="359"/>
      <c r="D292" s="359"/>
      <c r="E292" s="70"/>
      <c r="F292" s="70"/>
      <c r="G292" s="70"/>
      <c r="H292" s="70"/>
      <c r="I292" s="70"/>
    </row>
    <row r="293" spans="3:9" ht="33" customHeight="1">
      <c r="C293" s="359"/>
      <c r="D293" s="359"/>
      <c r="E293" s="70"/>
      <c r="F293" s="70"/>
      <c r="G293" s="70"/>
      <c r="H293" s="70"/>
      <c r="I293" s="70"/>
    </row>
    <row r="294" spans="3:9" ht="33" customHeight="1">
      <c r="C294" s="359"/>
      <c r="D294" s="359"/>
      <c r="E294" s="70"/>
      <c r="F294" s="70"/>
      <c r="G294" s="70"/>
      <c r="H294" s="70"/>
      <c r="I294" s="70"/>
    </row>
    <row r="295" spans="3:9" ht="33" customHeight="1">
      <c r="C295" s="359"/>
      <c r="D295" s="359"/>
      <c r="E295" s="70"/>
      <c r="F295" s="70"/>
      <c r="G295" s="70"/>
      <c r="H295" s="70"/>
      <c r="I295" s="70"/>
    </row>
    <row r="296" spans="3:9" ht="33" customHeight="1">
      <c r="C296" s="359"/>
      <c r="D296" s="359"/>
      <c r="E296" s="70"/>
      <c r="F296" s="70"/>
      <c r="G296" s="70"/>
      <c r="H296" s="70"/>
      <c r="I296" s="70"/>
    </row>
    <row r="297" spans="3:9" ht="33" customHeight="1">
      <c r="C297" s="359"/>
      <c r="D297" s="359"/>
      <c r="E297" s="70"/>
      <c r="F297" s="70"/>
      <c r="G297" s="70"/>
      <c r="H297" s="70"/>
      <c r="I297" s="70"/>
    </row>
    <row r="298" spans="3:9" ht="33" customHeight="1">
      <c r="C298" s="359"/>
      <c r="D298" s="359"/>
      <c r="E298" s="70"/>
      <c r="F298" s="70"/>
      <c r="G298" s="70"/>
      <c r="H298" s="70"/>
      <c r="I298" s="70"/>
    </row>
    <row r="299" spans="3:9" ht="33" customHeight="1">
      <c r="C299" s="359"/>
      <c r="D299" s="359"/>
      <c r="E299" s="70"/>
      <c r="F299" s="70"/>
      <c r="G299" s="70"/>
      <c r="H299" s="70"/>
      <c r="I299" s="70"/>
    </row>
    <row r="300" spans="3:9" ht="33" customHeight="1">
      <c r="C300" s="359"/>
      <c r="D300" s="359"/>
      <c r="E300" s="70"/>
      <c r="F300" s="70"/>
      <c r="G300" s="70"/>
      <c r="H300" s="70"/>
      <c r="I300" s="70"/>
    </row>
    <row r="301" spans="3:9" ht="33" customHeight="1">
      <c r="C301" s="359"/>
      <c r="D301" s="359"/>
      <c r="E301" s="70"/>
      <c r="F301" s="70"/>
      <c r="G301" s="70"/>
      <c r="H301" s="70"/>
      <c r="I301" s="70"/>
    </row>
    <row r="302" spans="3:9" ht="33" customHeight="1">
      <c r="C302" s="359"/>
      <c r="D302" s="359"/>
      <c r="E302" s="70"/>
      <c r="F302" s="70"/>
      <c r="G302" s="70"/>
      <c r="H302" s="70"/>
      <c r="I302" s="70"/>
    </row>
    <row r="303" spans="3:9" ht="33" customHeight="1">
      <c r="C303" s="359"/>
      <c r="D303" s="359"/>
      <c r="E303" s="70"/>
      <c r="F303" s="70"/>
      <c r="G303" s="70"/>
      <c r="H303" s="70"/>
      <c r="I303" s="70"/>
    </row>
    <row r="304" spans="3:9" ht="33" customHeight="1">
      <c r="C304" s="359"/>
      <c r="D304" s="359"/>
      <c r="E304" s="70"/>
      <c r="F304" s="70"/>
      <c r="G304" s="70"/>
      <c r="H304" s="70"/>
      <c r="I304" s="70"/>
    </row>
    <row r="305" spans="3:9" ht="33" customHeight="1">
      <c r="C305" s="359"/>
      <c r="D305" s="359"/>
      <c r="E305" s="70"/>
      <c r="F305" s="70"/>
      <c r="G305" s="70"/>
      <c r="H305" s="70"/>
      <c r="I305" s="70"/>
    </row>
    <row r="306" spans="3:9" ht="33" customHeight="1">
      <c r="C306" s="359"/>
      <c r="D306" s="359"/>
      <c r="E306" s="70"/>
      <c r="F306" s="70"/>
      <c r="G306" s="70"/>
      <c r="H306" s="70"/>
      <c r="I306" s="70"/>
    </row>
    <row r="307" spans="3:9" ht="33" customHeight="1">
      <c r="C307" s="359"/>
      <c r="D307" s="359"/>
      <c r="E307" s="70"/>
      <c r="F307" s="70"/>
      <c r="G307" s="70"/>
      <c r="H307" s="70"/>
      <c r="I307" s="70"/>
    </row>
    <row r="308" spans="3:9" ht="33" customHeight="1">
      <c r="C308" s="359"/>
      <c r="D308" s="359"/>
      <c r="E308" s="70"/>
      <c r="F308" s="70"/>
      <c r="G308" s="70"/>
      <c r="H308" s="70"/>
      <c r="I308" s="70"/>
    </row>
    <row r="309" spans="3:9" ht="33" customHeight="1">
      <c r="C309" s="359"/>
      <c r="D309" s="359"/>
      <c r="E309" s="70"/>
      <c r="F309" s="70"/>
      <c r="G309" s="70"/>
      <c r="H309" s="70"/>
      <c r="I309" s="70"/>
    </row>
    <row r="310" spans="3:9" ht="33" customHeight="1">
      <c r="C310" s="359"/>
      <c r="D310" s="359"/>
      <c r="E310" s="70"/>
      <c r="F310" s="70"/>
      <c r="G310" s="70"/>
      <c r="H310" s="70"/>
      <c r="I310" s="70"/>
    </row>
    <row r="311" spans="3:9" ht="33" customHeight="1">
      <c r="C311" s="359"/>
      <c r="D311" s="359"/>
      <c r="E311" s="70"/>
      <c r="F311" s="70"/>
      <c r="G311" s="70"/>
      <c r="H311" s="70"/>
      <c r="I311" s="70"/>
    </row>
    <row r="312" spans="3:9" ht="33" customHeight="1">
      <c r="C312" s="359"/>
      <c r="D312" s="359"/>
      <c r="E312" s="70"/>
      <c r="F312" s="70"/>
      <c r="G312" s="70"/>
      <c r="H312" s="70"/>
      <c r="I312" s="70"/>
    </row>
    <row r="313" spans="3:9" ht="33" customHeight="1">
      <c r="C313" s="359"/>
      <c r="D313" s="359"/>
      <c r="E313" s="70"/>
      <c r="F313" s="70"/>
      <c r="G313" s="70"/>
      <c r="H313" s="70"/>
      <c r="I313" s="70"/>
    </row>
    <row r="314" spans="3:9" ht="33" customHeight="1">
      <c r="C314" s="359"/>
      <c r="D314" s="359"/>
      <c r="E314" s="70"/>
      <c r="F314" s="70"/>
      <c r="G314" s="70"/>
      <c r="H314" s="70"/>
      <c r="I314" s="70"/>
    </row>
    <row r="315" spans="3:9" ht="33" customHeight="1">
      <c r="C315" s="359"/>
      <c r="D315" s="359"/>
      <c r="E315" s="70"/>
      <c r="F315" s="70"/>
      <c r="G315" s="70"/>
      <c r="H315" s="70"/>
      <c r="I315" s="70"/>
    </row>
    <row r="316" spans="3:9" ht="33" customHeight="1">
      <c r="C316" s="359"/>
      <c r="D316" s="359"/>
      <c r="E316" s="70"/>
      <c r="F316" s="70"/>
      <c r="G316" s="70"/>
      <c r="H316" s="70"/>
      <c r="I316" s="70"/>
    </row>
    <row r="317" spans="3:9" ht="33" customHeight="1">
      <c r="C317" s="359"/>
      <c r="D317" s="359"/>
      <c r="E317" s="70"/>
      <c r="F317" s="70"/>
      <c r="G317" s="70"/>
      <c r="H317" s="70"/>
      <c r="I317" s="70"/>
    </row>
    <row r="318" spans="3:9" ht="33" customHeight="1">
      <c r="C318" s="359"/>
      <c r="D318" s="359"/>
      <c r="E318" s="70"/>
      <c r="F318" s="70"/>
      <c r="G318" s="70"/>
      <c r="H318" s="70"/>
      <c r="I318" s="70"/>
    </row>
    <row r="319" spans="3:9" ht="33" customHeight="1">
      <c r="C319" s="359"/>
      <c r="D319" s="359"/>
      <c r="E319" s="70"/>
      <c r="F319" s="70"/>
      <c r="G319" s="70"/>
      <c r="H319" s="70"/>
      <c r="I319" s="70"/>
    </row>
    <row r="320" spans="3:9" ht="33" customHeight="1">
      <c r="C320" s="359"/>
      <c r="D320" s="359"/>
      <c r="E320" s="70"/>
      <c r="F320" s="70"/>
      <c r="G320" s="70"/>
      <c r="H320" s="70"/>
      <c r="I320" s="70"/>
    </row>
    <row r="321" spans="3:9" ht="33" customHeight="1">
      <c r="C321" s="359"/>
      <c r="D321" s="359"/>
      <c r="E321" s="70"/>
      <c r="F321" s="70"/>
      <c r="G321" s="70"/>
      <c r="H321" s="70"/>
      <c r="I321" s="70"/>
    </row>
    <row r="322" spans="3:9" ht="33" customHeight="1">
      <c r="C322" s="359"/>
      <c r="D322" s="359"/>
      <c r="E322" s="70"/>
      <c r="F322" s="70"/>
      <c r="G322" s="70"/>
      <c r="H322" s="70"/>
      <c r="I322" s="70"/>
    </row>
    <row r="323" spans="3:9" ht="33" customHeight="1">
      <c r="C323" s="359"/>
      <c r="D323" s="359"/>
      <c r="E323" s="70"/>
      <c r="F323" s="70"/>
      <c r="G323" s="70"/>
      <c r="H323" s="70"/>
      <c r="I323" s="70"/>
    </row>
    <row r="324" spans="3:9" ht="33" customHeight="1">
      <c r="C324" s="359"/>
      <c r="D324" s="359"/>
      <c r="E324" s="70"/>
      <c r="F324" s="70"/>
      <c r="G324" s="70"/>
      <c r="H324" s="70"/>
      <c r="I324" s="70"/>
    </row>
    <row r="325" spans="3:9" ht="33" customHeight="1">
      <c r="C325" s="359"/>
      <c r="D325" s="359"/>
      <c r="E325" s="70"/>
      <c r="F325" s="70"/>
      <c r="G325" s="70"/>
      <c r="H325" s="70"/>
      <c r="I325" s="70"/>
    </row>
    <row r="326" spans="3:9" ht="33" customHeight="1">
      <c r="C326" s="359"/>
      <c r="D326" s="359"/>
      <c r="E326" s="70"/>
      <c r="F326" s="70"/>
      <c r="G326" s="70"/>
      <c r="H326" s="70"/>
      <c r="I326" s="70"/>
    </row>
    <row r="327" spans="3:9" ht="33" customHeight="1">
      <c r="C327" s="359"/>
      <c r="D327" s="359"/>
      <c r="E327" s="70"/>
      <c r="F327" s="70"/>
      <c r="G327" s="70"/>
      <c r="H327" s="70"/>
      <c r="I327" s="70"/>
    </row>
    <row r="328" spans="3:9" ht="33" customHeight="1">
      <c r="C328" s="359"/>
      <c r="D328" s="359"/>
      <c r="E328" s="70"/>
      <c r="F328" s="70"/>
      <c r="G328" s="70"/>
      <c r="H328" s="70"/>
      <c r="I328" s="70"/>
    </row>
    <row r="329" spans="3:9" ht="33" customHeight="1">
      <c r="C329" s="359"/>
      <c r="D329" s="359"/>
      <c r="E329" s="70"/>
      <c r="F329" s="70"/>
      <c r="G329" s="70"/>
      <c r="H329" s="70"/>
      <c r="I329" s="70"/>
    </row>
    <row r="330" spans="3:9" ht="33" customHeight="1">
      <c r="C330" s="359"/>
      <c r="D330" s="359"/>
      <c r="E330" s="70"/>
      <c r="F330" s="70"/>
      <c r="G330" s="70"/>
      <c r="H330" s="70"/>
      <c r="I330" s="70"/>
    </row>
    <row r="331" spans="3:9" ht="33" customHeight="1">
      <c r="C331" s="359"/>
      <c r="D331" s="359"/>
      <c r="E331" s="70"/>
      <c r="F331" s="70"/>
      <c r="G331" s="70"/>
      <c r="H331" s="70"/>
      <c r="I331" s="70"/>
    </row>
    <row r="332" spans="3:9" ht="33" customHeight="1">
      <c r="C332" s="359"/>
      <c r="D332" s="359"/>
      <c r="E332" s="70"/>
      <c r="F332" s="70"/>
      <c r="G332" s="70"/>
      <c r="H332" s="70"/>
      <c r="I332" s="70"/>
    </row>
    <row r="333" spans="3:9" ht="33" customHeight="1">
      <c r="C333" s="359"/>
      <c r="D333" s="359"/>
      <c r="E333" s="70"/>
      <c r="F333" s="70"/>
      <c r="G333" s="70"/>
      <c r="H333" s="70"/>
      <c r="I333" s="70"/>
    </row>
    <row r="334" spans="3:9" ht="33" customHeight="1">
      <c r="C334" s="359"/>
      <c r="D334" s="359"/>
      <c r="E334" s="70"/>
      <c r="F334" s="70"/>
      <c r="G334" s="70"/>
      <c r="H334" s="70"/>
      <c r="I334" s="70"/>
    </row>
    <row r="335" spans="3:9" ht="33" customHeight="1">
      <c r="C335" s="359"/>
      <c r="D335" s="359"/>
      <c r="E335" s="70"/>
      <c r="F335" s="70"/>
      <c r="G335" s="70"/>
      <c r="H335" s="70"/>
      <c r="I335" s="70"/>
    </row>
    <row r="336" spans="3:9" ht="33" customHeight="1">
      <c r="C336" s="359"/>
      <c r="D336" s="359"/>
      <c r="E336" s="70"/>
      <c r="F336" s="70"/>
      <c r="G336" s="70"/>
      <c r="H336" s="70"/>
      <c r="I336" s="70"/>
    </row>
    <row r="337" spans="3:9" ht="33" customHeight="1">
      <c r="C337" s="359"/>
      <c r="D337" s="359"/>
      <c r="E337" s="70"/>
      <c r="F337" s="70"/>
      <c r="G337" s="70"/>
      <c r="H337" s="70"/>
      <c r="I337" s="70"/>
    </row>
    <row r="338" spans="3:9" ht="33" customHeight="1">
      <c r="C338" s="359"/>
      <c r="D338" s="359"/>
      <c r="E338" s="70"/>
      <c r="F338" s="70"/>
      <c r="G338" s="70"/>
      <c r="H338" s="70"/>
      <c r="I338" s="70"/>
    </row>
    <row r="339" spans="3:9" ht="33" customHeight="1">
      <c r="C339" s="359"/>
      <c r="D339" s="359"/>
      <c r="E339" s="70"/>
      <c r="F339" s="70"/>
      <c r="G339" s="70"/>
      <c r="H339" s="70"/>
      <c r="I339" s="70"/>
    </row>
    <row r="340" spans="3:9" ht="33" customHeight="1">
      <c r="C340" s="359"/>
      <c r="D340" s="359"/>
      <c r="E340" s="70"/>
      <c r="F340" s="70"/>
      <c r="G340" s="70"/>
      <c r="H340" s="70"/>
      <c r="I340" s="70"/>
    </row>
    <row r="341" spans="3:9" ht="33" customHeight="1">
      <c r="C341" s="359"/>
      <c r="D341" s="359"/>
      <c r="E341" s="70"/>
      <c r="F341" s="70"/>
      <c r="G341" s="70"/>
      <c r="H341" s="70"/>
      <c r="I341" s="70"/>
    </row>
    <row r="342" spans="3:9" ht="33" customHeight="1">
      <c r="C342" s="359"/>
      <c r="D342" s="359"/>
      <c r="E342" s="70"/>
      <c r="F342" s="70"/>
      <c r="G342" s="70"/>
      <c r="H342" s="70"/>
      <c r="I342" s="70"/>
    </row>
    <row r="343" spans="3:9" ht="33" customHeight="1">
      <c r="C343" s="359"/>
      <c r="D343" s="359"/>
      <c r="E343" s="70"/>
      <c r="F343" s="70"/>
      <c r="G343" s="70"/>
      <c r="H343" s="70"/>
      <c r="I343" s="70"/>
    </row>
    <row r="344" spans="3:9" ht="33" customHeight="1">
      <c r="C344" s="359"/>
      <c r="D344" s="359"/>
      <c r="E344" s="70"/>
      <c r="F344" s="70"/>
      <c r="G344" s="70"/>
      <c r="H344" s="70"/>
      <c r="I344" s="70"/>
    </row>
    <row r="345" spans="3:9" ht="33" customHeight="1">
      <c r="C345" s="359"/>
      <c r="D345" s="359"/>
      <c r="E345" s="70"/>
      <c r="F345" s="70"/>
      <c r="G345" s="70"/>
      <c r="H345" s="70"/>
      <c r="I345" s="70"/>
    </row>
    <row r="346" spans="3:9" ht="33" customHeight="1">
      <c r="C346" s="359"/>
      <c r="D346" s="359"/>
      <c r="E346" s="70"/>
      <c r="F346" s="70"/>
      <c r="G346" s="70"/>
      <c r="H346" s="70"/>
      <c r="I346" s="70"/>
    </row>
    <row r="347" spans="3:9" ht="33" customHeight="1">
      <c r="C347" s="359"/>
      <c r="D347" s="359"/>
      <c r="E347" s="70"/>
      <c r="F347" s="70"/>
      <c r="G347" s="70"/>
      <c r="H347" s="70"/>
      <c r="I347" s="70"/>
    </row>
    <row r="348" spans="3:9" ht="33" customHeight="1">
      <c r="C348" s="359"/>
      <c r="D348" s="359"/>
      <c r="E348" s="70"/>
      <c r="F348" s="70"/>
      <c r="G348" s="70"/>
      <c r="H348" s="70"/>
      <c r="I348" s="70"/>
    </row>
    <row r="349" spans="3:9" ht="33" customHeight="1">
      <c r="C349" s="359"/>
      <c r="D349" s="359"/>
      <c r="E349" s="70"/>
      <c r="F349" s="70"/>
      <c r="G349" s="70"/>
      <c r="H349" s="70"/>
      <c r="I349" s="70"/>
    </row>
    <row r="350" spans="3:9" ht="33" customHeight="1">
      <c r="C350" s="359"/>
      <c r="D350" s="359"/>
      <c r="E350" s="70"/>
      <c r="F350" s="70"/>
      <c r="G350" s="70"/>
      <c r="H350" s="70"/>
      <c r="I350" s="70"/>
    </row>
    <row r="351" spans="3:9" ht="33" customHeight="1">
      <c r="C351" s="359"/>
      <c r="D351" s="359"/>
      <c r="E351" s="70"/>
      <c r="F351" s="70"/>
      <c r="G351" s="70"/>
      <c r="H351" s="70"/>
      <c r="I351" s="70"/>
    </row>
    <row r="352" spans="3:9" ht="33" customHeight="1">
      <c r="C352" s="359"/>
      <c r="D352" s="359"/>
      <c r="E352" s="70"/>
      <c r="F352" s="70"/>
      <c r="G352" s="70"/>
      <c r="H352" s="70"/>
      <c r="I352" s="70"/>
    </row>
    <row r="353" spans="3:9" ht="33" customHeight="1">
      <c r="C353" s="359"/>
      <c r="D353" s="359"/>
      <c r="E353" s="70"/>
      <c r="F353" s="70"/>
      <c r="G353" s="70"/>
      <c r="H353" s="70"/>
      <c r="I353" s="70"/>
    </row>
    <row r="354" spans="3:9" ht="33" customHeight="1">
      <c r="C354" s="359"/>
      <c r="D354" s="359"/>
      <c r="E354" s="70"/>
      <c r="F354" s="70"/>
      <c r="G354" s="70"/>
      <c r="H354" s="70"/>
      <c r="I354" s="70"/>
    </row>
    <row r="355" spans="3:9" ht="33" customHeight="1">
      <c r="C355" s="359"/>
      <c r="D355" s="359"/>
      <c r="E355" s="70"/>
      <c r="F355" s="70"/>
      <c r="G355" s="70"/>
      <c r="H355" s="70"/>
      <c r="I355" s="70"/>
    </row>
    <row r="356" spans="3:9" ht="33" customHeight="1">
      <c r="C356" s="359"/>
      <c r="D356" s="359"/>
      <c r="E356" s="70"/>
      <c r="F356" s="70"/>
      <c r="G356" s="70"/>
      <c r="H356" s="70"/>
      <c r="I356" s="70"/>
    </row>
    <row r="357" spans="3:9" ht="33" customHeight="1">
      <c r="C357" s="359"/>
      <c r="D357" s="359"/>
      <c r="E357" s="70"/>
      <c r="F357" s="70"/>
      <c r="G357" s="70"/>
      <c r="H357" s="70"/>
      <c r="I357" s="70"/>
    </row>
    <row r="358" spans="3:9" ht="33" customHeight="1">
      <c r="C358" s="359"/>
      <c r="D358" s="359"/>
      <c r="E358" s="70"/>
      <c r="F358" s="70"/>
      <c r="G358" s="70"/>
      <c r="H358" s="70"/>
      <c r="I358" s="70"/>
    </row>
    <row r="359" spans="3:9" ht="33" customHeight="1">
      <c r="C359" s="359"/>
      <c r="D359" s="359"/>
      <c r="E359" s="70"/>
      <c r="F359" s="70"/>
      <c r="G359" s="70"/>
      <c r="H359" s="70"/>
      <c r="I359" s="70"/>
    </row>
    <row r="360" spans="3:9" ht="33" customHeight="1">
      <c r="C360" s="359"/>
      <c r="D360" s="359"/>
      <c r="E360" s="70"/>
      <c r="F360" s="70"/>
      <c r="G360" s="70"/>
      <c r="H360" s="70"/>
      <c r="I360" s="70"/>
    </row>
    <row r="361" spans="3:9" ht="33" customHeight="1">
      <c r="C361" s="359"/>
      <c r="D361" s="359"/>
      <c r="E361" s="70"/>
      <c r="F361" s="70"/>
      <c r="G361" s="70"/>
      <c r="H361" s="70"/>
      <c r="I361" s="70"/>
    </row>
    <row r="362" spans="3:9" ht="33" customHeight="1">
      <c r="C362" s="359"/>
      <c r="D362" s="359"/>
      <c r="E362" s="70"/>
      <c r="F362" s="70"/>
      <c r="G362" s="70"/>
      <c r="H362" s="70"/>
      <c r="I362" s="70"/>
    </row>
    <row r="363" spans="3:9" ht="33" customHeight="1">
      <c r="C363" s="359"/>
      <c r="D363" s="359"/>
      <c r="E363" s="70"/>
      <c r="F363" s="70"/>
      <c r="G363" s="70"/>
      <c r="H363" s="70"/>
      <c r="I363" s="70"/>
    </row>
    <row r="364" spans="3:9" ht="33" customHeight="1">
      <c r="C364" s="359"/>
      <c r="D364" s="359"/>
      <c r="E364" s="70"/>
      <c r="F364" s="70"/>
      <c r="G364" s="70"/>
      <c r="H364" s="70"/>
      <c r="I364" s="70"/>
    </row>
    <row r="365" spans="3:9" ht="33" customHeight="1">
      <c r="C365" s="359"/>
      <c r="D365" s="359"/>
      <c r="E365" s="70"/>
      <c r="F365" s="70"/>
      <c r="G365" s="70"/>
      <c r="H365" s="70"/>
      <c r="I365" s="70"/>
    </row>
    <row r="366" spans="3:9" ht="33" customHeight="1">
      <c r="C366" s="359"/>
      <c r="D366" s="359"/>
      <c r="E366" s="70"/>
      <c r="F366" s="70"/>
      <c r="G366" s="70"/>
      <c r="H366" s="70"/>
      <c r="I366" s="70"/>
    </row>
    <row r="367" spans="3:9" ht="33" customHeight="1">
      <c r="C367" s="359"/>
      <c r="D367" s="359"/>
      <c r="E367" s="70"/>
      <c r="F367" s="70"/>
      <c r="G367" s="70"/>
      <c r="H367" s="70"/>
      <c r="I367" s="70"/>
    </row>
    <row r="368" spans="3:9" ht="33" customHeight="1">
      <c r="C368" s="359"/>
      <c r="D368" s="359"/>
      <c r="E368" s="70"/>
      <c r="F368" s="70"/>
      <c r="G368" s="70"/>
      <c r="H368" s="70"/>
      <c r="I368" s="70"/>
    </row>
    <row r="369" spans="3:9" ht="33" customHeight="1">
      <c r="C369" s="359"/>
      <c r="D369" s="359"/>
      <c r="E369" s="70"/>
      <c r="F369" s="70"/>
      <c r="G369" s="70"/>
      <c r="H369" s="70"/>
      <c r="I369" s="70"/>
    </row>
    <row r="370" spans="3:9" ht="33" customHeight="1">
      <c r="C370" s="359"/>
      <c r="D370" s="359"/>
      <c r="E370" s="70"/>
      <c r="F370" s="70"/>
      <c r="G370" s="70"/>
      <c r="H370" s="70"/>
      <c r="I370" s="70"/>
    </row>
    <row r="371" spans="3:9" ht="33" customHeight="1">
      <c r="C371" s="359"/>
      <c r="D371" s="359"/>
      <c r="E371" s="70"/>
      <c r="F371" s="70"/>
      <c r="G371" s="70"/>
      <c r="H371" s="70"/>
      <c r="I371" s="70"/>
    </row>
    <row r="372" spans="3:9" ht="33" customHeight="1">
      <c r="C372" s="359"/>
      <c r="D372" s="359"/>
      <c r="E372" s="70"/>
      <c r="F372" s="70"/>
      <c r="G372" s="70"/>
      <c r="H372" s="70"/>
      <c r="I372" s="70"/>
    </row>
    <row r="373" spans="3:9" ht="33" customHeight="1">
      <c r="C373" s="359"/>
      <c r="D373" s="359"/>
      <c r="E373" s="70"/>
      <c r="F373" s="70"/>
      <c r="G373" s="70"/>
      <c r="H373" s="70"/>
      <c r="I373" s="70"/>
    </row>
    <row r="374" spans="3:9" ht="33" customHeight="1">
      <c r="C374" s="359"/>
      <c r="D374" s="359"/>
      <c r="E374" s="70"/>
      <c r="F374" s="70"/>
      <c r="G374" s="70"/>
      <c r="H374" s="70"/>
      <c r="I374" s="70"/>
    </row>
    <row r="375" spans="3:9" ht="33" customHeight="1">
      <c r="C375" s="359"/>
      <c r="D375" s="359"/>
      <c r="E375" s="70"/>
      <c r="F375" s="70"/>
      <c r="G375" s="70"/>
      <c r="H375" s="70"/>
      <c r="I375" s="70"/>
    </row>
    <row r="376" spans="3:9" ht="33" customHeight="1">
      <c r="C376" s="359"/>
      <c r="D376" s="359"/>
      <c r="E376" s="70"/>
      <c r="F376" s="70"/>
      <c r="G376" s="70"/>
      <c r="H376" s="70"/>
      <c r="I376" s="70"/>
    </row>
    <row r="377" spans="3:9" ht="33" customHeight="1">
      <c r="C377" s="359"/>
      <c r="D377" s="359"/>
      <c r="E377" s="70"/>
      <c r="F377" s="70"/>
      <c r="G377" s="70"/>
      <c r="H377" s="70"/>
      <c r="I377" s="70"/>
    </row>
    <row r="378" spans="3:9" ht="33" customHeight="1">
      <c r="C378" s="359"/>
      <c r="D378" s="359"/>
      <c r="E378" s="70"/>
      <c r="F378" s="70"/>
      <c r="G378" s="70"/>
      <c r="H378" s="70"/>
      <c r="I378" s="70"/>
    </row>
    <row r="379" spans="3:9" ht="33" customHeight="1">
      <c r="C379" s="359"/>
      <c r="D379" s="359"/>
      <c r="E379" s="70"/>
      <c r="F379" s="70"/>
      <c r="G379" s="70"/>
      <c r="H379" s="70"/>
      <c r="I379" s="70"/>
    </row>
    <row r="380" spans="3:9" ht="33" customHeight="1">
      <c r="C380" s="359"/>
      <c r="D380" s="359"/>
      <c r="E380" s="70"/>
      <c r="F380" s="70"/>
      <c r="G380" s="70"/>
      <c r="H380" s="70"/>
      <c r="I380" s="70"/>
    </row>
    <row r="381" spans="3:9" ht="33" customHeight="1">
      <c r="C381" s="359"/>
      <c r="D381" s="359"/>
      <c r="E381" s="70"/>
      <c r="F381" s="70"/>
      <c r="G381" s="70"/>
      <c r="H381" s="70"/>
      <c r="I381" s="70"/>
    </row>
    <row r="382" spans="3:9" ht="33" customHeight="1">
      <c r="C382" s="359"/>
      <c r="D382" s="359"/>
      <c r="E382" s="70"/>
      <c r="F382" s="70"/>
      <c r="G382" s="70"/>
      <c r="H382" s="70"/>
      <c r="I382" s="70"/>
    </row>
    <row r="383" spans="3:9" ht="33" customHeight="1">
      <c r="C383" s="359"/>
      <c r="D383" s="359"/>
      <c r="E383" s="70"/>
      <c r="F383" s="70"/>
      <c r="G383" s="70"/>
      <c r="H383" s="70"/>
      <c r="I383" s="70"/>
    </row>
    <row r="384" spans="3:9" ht="33" customHeight="1">
      <c r="C384" s="359"/>
      <c r="D384" s="359"/>
      <c r="E384" s="70"/>
      <c r="F384" s="70"/>
      <c r="G384" s="70"/>
      <c r="H384" s="70"/>
      <c r="I384" s="70"/>
    </row>
    <row r="385" spans="3:9" ht="33" customHeight="1">
      <c r="C385" s="359"/>
      <c r="D385" s="359"/>
      <c r="E385" s="70"/>
      <c r="F385" s="70"/>
      <c r="G385" s="70"/>
      <c r="H385" s="70"/>
      <c r="I385" s="70"/>
    </row>
    <row r="386" spans="3:9" ht="33" customHeight="1">
      <c r="C386" s="359"/>
      <c r="D386" s="359"/>
      <c r="E386" s="70"/>
      <c r="F386" s="70"/>
      <c r="G386" s="70"/>
      <c r="H386" s="70"/>
      <c r="I386" s="70"/>
    </row>
    <row r="387" spans="3:9" ht="33" customHeight="1">
      <c r="C387" s="359"/>
      <c r="D387" s="359"/>
      <c r="E387" s="70"/>
      <c r="F387" s="70"/>
      <c r="G387" s="70"/>
      <c r="H387" s="70"/>
      <c r="I387" s="70"/>
    </row>
    <row r="388" spans="3:9" ht="33" customHeight="1">
      <c r="C388" s="359"/>
      <c r="D388" s="359"/>
      <c r="E388" s="70"/>
      <c r="F388" s="70"/>
      <c r="G388" s="70"/>
      <c r="H388" s="70"/>
      <c r="I388" s="70"/>
    </row>
    <row r="389" spans="3:9" ht="33" customHeight="1">
      <c r="C389" s="359"/>
      <c r="D389" s="359"/>
      <c r="E389" s="70"/>
      <c r="F389" s="70"/>
      <c r="G389" s="70"/>
      <c r="H389" s="70"/>
      <c r="I389" s="70"/>
    </row>
    <row r="390" spans="3:9" ht="33" customHeight="1">
      <c r="C390" s="359"/>
      <c r="D390" s="359"/>
      <c r="E390" s="70"/>
      <c r="F390" s="70"/>
      <c r="G390" s="70"/>
      <c r="H390" s="70"/>
      <c r="I390" s="70"/>
    </row>
    <row r="391" spans="3:9" ht="33" customHeight="1">
      <c r="C391" s="359"/>
      <c r="D391" s="359"/>
      <c r="E391" s="70"/>
      <c r="F391" s="70"/>
      <c r="G391" s="70"/>
      <c r="H391" s="70"/>
      <c r="I391" s="70"/>
    </row>
    <row r="392" spans="3:9" ht="33" customHeight="1">
      <c r="C392" s="359"/>
      <c r="D392" s="359"/>
      <c r="E392" s="70"/>
      <c r="F392" s="70"/>
      <c r="G392" s="70"/>
      <c r="H392" s="70"/>
      <c r="I392" s="70"/>
    </row>
    <row r="393" spans="3:9" ht="33" customHeight="1">
      <c r="C393" s="359"/>
      <c r="D393" s="359"/>
      <c r="E393" s="70"/>
      <c r="F393" s="70"/>
      <c r="G393" s="70"/>
      <c r="H393" s="70"/>
      <c r="I393" s="70"/>
    </row>
    <row r="394" spans="3:9" ht="33" customHeight="1">
      <c r="C394" s="359"/>
      <c r="D394" s="359"/>
      <c r="E394" s="70"/>
      <c r="F394" s="70"/>
      <c r="G394" s="70"/>
      <c r="H394" s="70"/>
      <c r="I394" s="70"/>
    </row>
    <row r="395" spans="3:9" ht="33" customHeight="1">
      <c r="C395" s="359"/>
      <c r="D395" s="359"/>
      <c r="E395" s="70"/>
      <c r="F395" s="70"/>
      <c r="G395" s="70"/>
      <c r="H395" s="70"/>
      <c r="I395" s="70"/>
    </row>
    <row r="396" spans="3:9" ht="33" customHeight="1">
      <c r="C396" s="359"/>
      <c r="D396" s="359"/>
      <c r="E396" s="70"/>
      <c r="F396" s="70"/>
      <c r="G396" s="70"/>
      <c r="H396" s="70"/>
      <c r="I396" s="70"/>
    </row>
    <row r="397" spans="3:9" ht="33" customHeight="1">
      <c r="C397" s="359"/>
      <c r="D397" s="359"/>
      <c r="E397" s="70"/>
      <c r="F397" s="70"/>
      <c r="G397" s="70"/>
      <c r="H397" s="70"/>
      <c r="I397" s="70"/>
    </row>
    <row r="398" spans="3:9" ht="33" customHeight="1">
      <c r="C398" s="359"/>
      <c r="D398" s="359"/>
      <c r="E398" s="70"/>
      <c r="F398" s="70"/>
      <c r="G398" s="70"/>
      <c r="H398" s="70"/>
      <c r="I398" s="70"/>
    </row>
    <row r="399" spans="3:9" ht="33" customHeight="1">
      <c r="C399" s="359"/>
      <c r="D399" s="359"/>
      <c r="E399" s="70"/>
      <c r="F399" s="70"/>
      <c r="G399" s="70"/>
      <c r="H399" s="70"/>
      <c r="I399" s="70"/>
    </row>
    <row r="400" spans="3:9" ht="33" customHeight="1">
      <c r="C400" s="359"/>
      <c r="D400" s="359"/>
      <c r="E400" s="70"/>
      <c r="F400" s="70"/>
      <c r="G400" s="70"/>
      <c r="H400" s="70"/>
      <c r="I400" s="70"/>
    </row>
    <row r="401" spans="3:9" ht="33" customHeight="1">
      <c r="C401" s="359"/>
      <c r="D401" s="359"/>
      <c r="E401" s="70"/>
      <c r="F401" s="70"/>
      <c r="G401" s="70"/>
      <c r="H401" s="70"/>
      <c r="I401" s="70"/>
    </row>
    <row r="402" spans="3:9" ht="33" customHeight="1">
      <c r="C402" s="359"/>
      <c r="D402" s="359"/>
      <c r="E402" s="70"/>
      <c r="F402" s="70"/>
      <c r="G402" s="70"/>
      <c r="H402" s="70"/>
      <c r="I402" s="70"/>
    </row>
    <row r="403" spans="3:9" ht="33" customHeight="1">
      <c r="C403" s="359"/>
      <c r="D403" s="359"/>
      <c r="E403" s="70"/>
      <c r="F403" s="70"/>
      <c r="G403" s="70"/>
      <c r="H403" s="70"/>
      <c r="I403" s="70"/>
    </row>
    <row r="404" spans="3:9" ht="33" customHeight="1">
      <c r="C404" s="359"/>
      <c r="D404" s="359"/>
      <c r="E404" s="70"/>
      <c r="F404" s="70"/>
      <c r="G404" s="70"/>
      <c r="H404" s="70"/>
      <c r="I404" s="70"/>
    </row>
    <row r="405" spans="3:9" ht="33" customHeight="1">
      <c r="C405" s="359"/>
      <c r="D405" s="359"/>
      <c r="E405" s="70"/>
      <c r="F405" s="70"/>
      <c r="G405" s="70"/>
      <c r="H405" s="70"/>
      <c r="I405" s="70"/>
    </row>
    <row r="406" spans="3:9" ht="33" customHeight="1">
      <c r="C406" s="359"/>
      <c r="D406" s="359"/>
      <c r="E406" s="70"/>
      <c r="F406" s="70"/>
      <c r="G406" s="70"/>
      <c r="H406" s="70"/>
      <c r="I406" s="70"/>
    </row>
    <row r="407" spans="3:9" ht="33" customHeight="1">
      <c r="C407" s="359"/>
      <c r="D407" s="359"/>
      <c r="E407" s="70"/>
      <c r="F407" s="70"/>
      <c r="G407" s="70"/>
      <c r="H407" s="70"/>
      <c r="I407" s="70"/>
    </row>
    <row r="408" spans="3:9" ht="33" customHeight="1">
      <c r="C408" s="359"/>
      <c r="D408" s="359"/>
      <c r="E408" s="70"/>
      <c r="F408" s="70"/>
      <c r="G408" s="70"/>
      <c r="H408" s="70"/>
      <c r="I408" s="70"/>
    </row>
    <row r="409" spans="3:9" ht="33" customHeight="1">
      <c r="C409" s="359"/>
      <c r="D409" s="359"/>
      <c r="E409" s="70"/>
      <c r="F409" s="70"/>
      <c r="G409" s="70"/>
      <c r="H409" s="70"/>
      <c r="I409" s="70"/>
    </row>
    <row r="410" spans="3:9" ht="33" customHeight="1">
      <c r="C410" s="359"/>
      <c r="D410" s="359"/>
      <c r="E410" s="70"/>
      <c r="F410" s="70"/>
      <c r="G410" s="70"/>
      <c r="H410" s="70"/>
      <c r="I410" s="70"/>
    </row>
    <row r="411" spans="3:9" ht="33" customHeight="1">
      <c r="C411" s="359"/>
      <c r="D411" s="359"/>
      <c r="E411" s="70"/>
      <c r="F411" s="70"/>
      <c r="G411" s="70"/>
      <c r="H411" s="70"/>
      <c r="I411" s="70"/>
    </row>
    <row r="412" spans="3:9" ht="33" customHeight="1">
      <c r="C412" s="359"/>
      <c r="D412" s="359"/>
      <c r="E412" s="70"/>
      <c r="F412" s="70"/>
      <c r="G412" s="70"/>
      <c r="H412" s="70"/>
      <c r="I412" s="70"/>
    </row>
    <row r="413" spans="3:9" ht="33" customHeight="1">
      <c r="C413" s="359"/>
      <c r="D413" s="359"/>
      <c r="E413" s="70"/>
      <c r="F413" s="70"/>
      <c r="G413" s="70"/>
      <c r="H413" s="70"/>
      <c r="I413" s="70"/>
    </row>
    <row r="414" spans="3:9" ht="33" customHeight="1">
      <c r="C414" s="359"/>
      <c r="D414" s="359"/>
      <c r="E414" s="70"/>
      <c r="F414" s="70"/>
      <c r="G414" s="70"/>
      <c r="H414" s="70"/>
      <c r="I414" s="70"/>
    </row>
    <row r="415" spans="3:9" ht="33" customHeight="1">
      <c r="C415" s="359"/>
      <c r="D415" s="359"/>
      <c r="E415" s="70"/>
      <c r="F415" s="70"/>
      <c r="G415" s="70"/>
      <c r="H415" s="70"/>
      <c r="I415" s="70"/>
    </row>
    <row r="416" spans="3:9" ht="33" customHeight="1">
      <c r="C416" s="359"/>
      <c r="D416" s="359"/>
      <c r="E416" s="70"/>
      <c r="F416" s="70"/>
      <c r="G416" s="70"/>
      <c r="H416" s="70"/>
      <c r="I416" s="70"/>
    </row>
    <row r="417" spans="3:9" ht="33" customHeight="1">
      <c r="C417" s="359"/>
      <c r="D417" s="359"/>
      <c r="E417" s="70"/>
      <c r="F417" s="70"/>
      <c r="G417" s="70"/>
      <c r="H417" s="70"/>
      <c r="I417" s="70"/>
    </row>
    <row r="418" spans="3:9" ht="33" customHeight="1">
      <c r="C418" s="359"/>
      <c r="D418" s="359"/>
      <c r="E418" s="70"/>
      <c r="F418" s="70"/>
      <c r="G418" s="70"/>
      <c r="H418" s="70"/>
      <c r="I418" s="70"/>
    </row>
    <row r="419" spans="3:9" ht="33" customHeight="1">
      <c r="C419" s="359"/>
      <c r="D419" s="359"/>
      <c r="E419" s="70"/>
      <c r="F419" s="70"/>
      <c r="G419" s="70"/>
      <c r="H419" s="70"/>
      <c r="I419" s="70"/>
    </row>
    <row r="420" spans="3:9" ht="33" customHeight="1">
      <c r="C420" s="359"/>
      <c r="D420" s="359"/>
      <c r="E420" s="70"/>
      <c r="F420" s="70"/>
      <c r="G420" s="70"/>
      <c r="H420" s="70"/>
      <c r="I420" s="70"/>
    </row>
    <row r="421" spans="3:9" ht="33" customHeight="1">
      <c r="C421" s="359"/>
      <c r="D421" s="359"/>
      <c r="E421" s="70"/>
      <c r="F421" s="70"/>
      <c r="G421" s="70"/>
      <c r="H421" s="70"/>
      <c r="I421" s="70"/>
    </row>
    <row r="422" spans="3:9" ht="33" customHeight="1">
      <c r="C422" s="359"/>
      <c r="D422" s="359"/>
      <c r="E422" s="70"/>
      <c r="F422" s="70"/>
      <c r="G422" s="70"/>
      <c r="H422" s="70"/>
      <c r="I422" s="70"/>
    </row>
    <row r="423" spans="3:9" ht="33" customHeight="1">
      <c r="C423" s="359"/>
      <c r="D423" s="359"/>
      <c r="E423" s="70"/>
      <c r="F423" s="70"/>
      <c r="G423" s="70"/>
      <c r="H423" s="70"/>
      <c r="I423" s="70"/>
    </row>
  </sheetData>
  <sortState xmlns:xlrd2="http://schemas.microsoft.com/office/spreadsheetml/2017/richdata2" ref="A8:K16">
    <sortCondition ref="H8:H16"/>
  </sortState>
  <mergeCells count="13">
    <mergeCell ref="G4:G5"/>
    <mergeCell ref="H4:H5"/>
    <mergeCell ref="A1:K1"/>
    <mergeCell ref="A2:K2"/>
    <mergeCell ref="A3:K3"/>
    <mergeCell ref="I4:I5"/>
    <mergeCell ref="J4:J5"/>
    <mergeCell ref="K4:K5"/>
    <mergeCell ref="A4:A5"/>
    <mergeCell ref="B4:B5"/>
    <mergeCell ref="C4:C5"/>
    <mergeCell ref="D4:E4"/>
    <mergeCell ref="F4:F5"/>
  </mergeCells>
  <pageMargins left="0.19685039370078741" right="0.11811023622047245" top="0.62992125984251968" bottom="0.43307086614173229" header="0.31496062992125984" footer="0.31496062992125984"/>
  <pageSetup paperSize="9" scale="69" orientation="landscape" horizontalDpi="0" verticalDpi="0" r:id="rId1"/>
  <headerFooter>
    <oddHeader>&amp;R&amp;P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A223D-152E-44E9-9CBA-9B8F0132D2C1}">
  <sheetPr>
    <tabColor theme="9" tint="-0.499984740745262"/>
  </sheetPr>
  <dimension ref="A1:Q21"/>
  <sheetViews>
    <sheetView zoomScale="80" zoomScaleNormal="80" workbookViewId="0">
      <pane xSplit="2" ySplit="7" topLeftCell="C8" activePane="bottomRight" state="frozen"/>
      <selection pane="topRight" activeCell="C1" sqref="C1"/>
      <selection pane="bottomLeft" activeCell="A10" sqref="A10"/>
      <selection pane="bottomRight" activeCell="K10" sqref="K10"/>
    </sheetView>
  </sheetViews>
  <sheetFormatPr defaultColWidth="10.42578125" defaultRowHeight="26.1" customHeight="1"/>
  <cols>
    <col min="1" max="1" width="9.28515625" style="481" customWidth="1"/>
    <col min="2" max="2" width="55.140625" style="482" customWidth="1"/>
    <col min="3" max="3" width="16.42578125" style="483" customWidth="1"/>
    <col min="4" max="5" width="19.7109375" style="484" customWidth="1"/>
    <col min="6" max="6" width="12.140625" style="485" customWidth="1"/>
    <col min="7" max="8" width="19.7109375" style="486" customWidth="1"/>
    <col min="9" max="9" width="11.85546875" style="487" customWidth="1"/>
    <col min="10" max="10" width="19.7109375" style="484" customWidth="1"/>
    <col min="11" max="11" width="23.42578125" style="488" customWidth="1"/>
    <col min="12" max="12" width="30.85546875" style="763" bestFit="1" customWidth="1"/>
    <col min="13" max="13" width="19.42578125" style="489" customWidth="1"/>
    <col min="14" max="14" width="19" style="512" customWidth="1"/>
    <col min="15" max="16" width="10.42578125" style="489"/>
    <col min="17" max="17" width="26.7109375" style="490" bestFit="1" customWidth="1"/>
    <col min="18" max="18" width="14.5703125" style="489" bestFit="1" customWidth="1"/>
    <col min="19" max="16384" width="10.42578125" style="489"/>
  </cols>
  <sheetData>
    <row r="1" spans="1:17" s="446" customFormat="1" ht="30" customHeight="1">
      <c r="A1" s="1083" t="s">
        <v>175</v>
      </c>
      <c r="B1" s="1083"/>
      <c r="C1" s="1083"/>
      <c r="D1" s="1083"/>
      <c r="E1" s="1083"/>
      <c r="F1" s="1083"/>
      <c r="G1" s="1083"/>
      <c r="H1" s="1083"/>
      <c r="I1" s="1083"/>
      <c r="J1" s="1083"/>
      <c r="K1" s="1083"/>
      <c r="L1" s="763"/>
      <c r="N1" s="506"/>
      <c r="Q1" s="447"/>
    </row>
    <row r="2" spans="1:17" s="446" customFormat="1" ht="30" customHeight="1">
      <c r="A2" s="1083" t="s">
        <v>235</v>
      </c>
      <c r="B2" s="1083"/>
      <c r="C2" s="1083"/>
      <c r="D2" s="1083"/>
      <c r="E2" s="1083"/>
      <c r="F2" s="1083"/>
      <c r="G2" s="1083"/>
      <c r="H2" s="1083"/>
      <c r="I2" s="1083"/>
      <c r="J2" s="1083"/>
      <c r="K2" s="1083"/>
      <c r="L2" s="763"/>
      <c r="N2" s="506"/>
      <c r="Q2" s="447"/>
    </row>
    <row r="3" spans="1:17" s="446" customFormat="1" ht="30" customHeight="1">
      <c r="A3" s="1083" t="s">
        <v>728</v>
      </c>
      <c r="B3" s="1083"/>
      <c r="C3" s="1083"/>
      <c r="D3" s="1083"/>
      <c r="E3" s="1083"/>
      <c r="F3" s="1083"/>
      <c r="G3" s="1083"/>
      <c r="H3" s="1083"/>
      <c r="I3" s="1083"/>
      <c r="J3" s="1083"/>
      <c r="K3" s="1083"/>
      <c r="L3" s="763"/>
      <c r="N3" s="506"/>
      <c r="Q3" s="447"/>
    </row>
    <row r="4" spans="1:17" s="446" customFormat="1" ht="26.1" customHeight="1">
      <c r="A4" s="448"/>
      <c r="B4" s="449"/>
      <c r="C4" s="450"/>
      <c r="D4" s="450"/>
      <c r="E4" s="450"/>
      <c r="F4" s="451"/>
      <c r="G4" s="450"/>
      <c r="H4" s="450"/>
      <c r="I4" s="451"/>
      <c r="J4" s="450"/>
      <c r="K4" s="450"/>
      <c r="L4" s="763"/>
      <c r="N4" s="507"/>
      <c r="Q4" s="447"/>
    </row>
    <row r="5" spans="1:17" s="452" customFormat="1" ht="27" customHeight="1">
      <c r="A5" s="1080" t="s">
        <v>112</v>
      </c>
      <c r="B5" s="1084" t="s">
        <v>176</v>
      </c>
      <c r="C5" s="1080" t="s">
        <v>177</v>
      </c>
      <c r="D5" s="1087" t="s">
        <v>178</v>
      </c>
      <c r="E5" s="1090" t="s">
        <v>9</v>
      </c>
      <c r="F5" s="1091"/>
      <c r="G5" s="1087" t="s">
        <v>25</v>
      </c>
      <c r="H5" s="1087" t="s">
        <v>146</v>
      </c>
      <c r="I5" s="1077"/>
      <c r="J5" s="1077" t="s">
        <v>4</v>
      </c>
      <c r="K5" s="1080" t="s">
        <v>26</v>
      </c>
      <c r="L5" s="763"/>
      <c r="N5" s="508"/>
      <c r="Q5" s="453"/>
    </row>
    <row r="6" spans="1:17" s="454" customFormat="1" ht="27" customHeight="1">
      <c r="A6" s="1081"/>
      <c r="B6" s="1085"/>
      <c r="C6" s="1081"/>
      <c r="D6" s="1088"/>
      <c r="E6" s="1092"/>
      <c r="F6" s="1093"/>
      <c r="G6" s="1088"/>
      <c r="H6" s="1079"/>
      <c r="I6" s="1079"/>
      <c r="J6" s="1078"/>
      <c r="K6" s="1081"/>
      <c r="L6" s="764"/>
      <c r="N6" s="509"/>
      <c r="Q6" s="455"/>
    </row>
    <row r="7" spans="1:17" s="454" customFormat="1" ht="27" customHeight="1">
      <c r="A7" s="1082"/>
      <c r="B7" s="1086"/>
      <c r="C7" s="1082"/>
      <c r="D7" s="1089"/>
      <c r="E7" s="456" t="s">
        <v>110</v>
      </c>
      <c r="F7" s="457" t="s">
        <v>7</v>
      </c>
      <c r="G7" s="1089"/>
      <c r="H7" s="458" t="s">
        <v>110</v>
      </c>
      <c r="I7" s="457" t="s">
        <v>7</v>
      </c>
      <c r="J7" s="1079"/>
      <c r="K7" s="1082"/>
      <c r="L7" s="764"/>
      <c r="N7" s="509"/>
      <c r="Q7" s="455"/>
    </row>
    <row r="8" spans="1:17" s="464" customFormat="1" ht="27" customHeight="1">
      <c r="A8" s="459"/>
      <c r="B8" s="460" t="s">
        <v>179</v>
      </c>
      <c r="C8" s="461"/>
      <c r="D8" s="462">
        <v>3600000</v>
      </c>
      <c r="E8" s="462">
        <v>3599994</v>
      </c>
      <c r="F8" s="463">
        <v>99.999833333333328</v>
      </c>
      <c r="G8" s="462">
        <v>0</v>
      </c>
      <c r="H8" s="462">
        <v>3599994</v>
      </c>
      <c r="I8" s="463">
        <v>99.999833333333328</v>
      </c>
      <c r="J8" s="462">
        <v>6</v>
      </c>
      <c r="K8" s="459"/>
      <c r="L8" s="765"/>
      <c r="N8" s="510"/>
      <c r="Q8" s="465"/>
    </row>
    <row r="9" spans="1:17" s="479" customFormat="1" ht="27" customHeight="1">
      <c r="A9" s="716"/>
      <c r="B9" s="717" t="s">
        <v>384</v>
      </c>
      <c r="C9" s="718"/>
      <c r="D9" s="719">
        <v>6</v>
      </c>
      <c r="E9" s="719">
        <v>0</v>
      </c>
      <c r="F9" s="720">
        <v>0</v>
      </c>
      <c r="G9" s="719">
        <v>0</v>
      </c>
      <c r="H9" s="719">
        <v>0</v>
      </c>
      <c r="I9" s="720">
        <v>0</v>
      </c>
      <c r="J9" s="719">
        <v>6</v>
      </c>
      <c r="K9" s="716"/>
      <c r="L9" s="765"/>
      <c r="N9" s="505"/>
      <c r="Q9" s="480"/>
    </row>
    <row r="10" spans="1:17" s="466" customFormat="1" ht="45">
      <c r="A10" s="468">
        <v>1</v>
      </c>
      <c r="B10" s="721" t="s">
        <v>379</v>
      </c>
      <c r="C10" s="469" t="s">
        <v>380</v>
      </c>
      <c r="D10" s="470">
        <v>200000</v>
      </c>
      <c r="E10" s="470">
        <v>200000</v>
      </c>
      <c r="F10" s="471">
        <v>100</v>
      </c>
      <c r="G10" s="472">
        <v>0</v>
      </c>
      <c r="H10" s="472">
        <v>200000</v>
      </c>
      <c r="I10" s="471">
        <v>100</v>
      </c>
      <c r="J10" s="470">
        <v>0</v>
      </c>
      <c r="K10" s="468" t="s">
        <v>381</v>
      </c>
      <c r="L10" s="766"/>
      <c r="N10" s="511"/>
      <c r="Q10" s="467"/>
    </row>
    <row r="11" spans="1:17" s="466" customFormat="1" ht="27" customHeight="1">
      <c r="A11" s="468">
        <v>2</v>
      </c>
      <c r="B11" s="660" t="s">
        <v>382</v>
      </c>
      <c r="C11" s="469" t="s">
        <v>380</v>
      </c>
      <c r="D11" s="470">
        <v>500000</v>
      </c>
      <c r="E11" s="470">
        <v>500000</v>
      </c>
      <c r="F11" s="471">
        <v>100</v>
      </c>
      <c r="G11" s="472">
        <v>0</v>
      </c>
      <c r="H11" s="472">
        <v>500000</v>
      </c>
      <c r="I11" s="471">
        <v>100</v>
      </c>
      <c r="J11" s="470">
        <v>0</v>
      </c>
      <c r="K11" s="468" t="s">
        <v>383</v>
      </c>
      <c r="L11" s="766"/>
      <c r="N11" s="511"/>
      <c r="Q11" s="467"/>
    </row>
    <row r="12" spans="1:17" s="466" customFormat="1" ht="45" customHeight="1">
      <c r="A12" s="468">
        <v>3</v>
      </c>
      <c r="B12" s="721" t="s">
        <v>388</v>
      </c>
      <c r="C12" s="469" t="s">
        <v>386</v>
      </c>
      <c r="D12" s="470">
        <v>200000</v>
      </c>
      <c r="E12" s="470">
        <v>200000</v>
      </c>
      <c r="F12" s="471">
        <v>100</v>
      </c>
      <c r="G12" s="472">
        <v>0</v>
      </c>
      <c r="H12" s="472">
        <v>200000</v>
      </c>
      <c r="I12" s="471">
        <v>100</v>
      </c>
      <c r="J12" s="470">
        <v>0</v>
      </c>
      <c r="K12" s="468" t="s">
        <v>389</v>
      </c>
      <c r="L12" s="766"/>
      <c r="N12" s="511"/>
      <c r="Q12" s="467"/>
    </row>
    <row r="13" spans="1:17" s="466" customFormat="1" ht="27" customHeight="1">
      <c r="A13" s="468">
        <v>4</v>
      </c>
      <c r="B13" s="660" t="s">
        <v>394</v>
      </c>
      <c r="C13" s="469" t="s">
        <v>386</v>
      </c>
      <c r="D13" s="470">
        <v>300000</v>
      </c>
      <c r="E13" s="470">
        <v>300000</v>
      </c>
      <c r="F13" s="471">
        <v>100</v>
      </c>
      <c r="G13" s="472">
        <v>0</v>
      </c>
      <c r="H13" s="472">
        <v>300000</v>
      </c>
      <c r="I13" s="471">
        <v>100</v>
      </c>
      <c r="J13" s="470">
        <v>0</v>
      </c>
      <c r="K13" s="468" t="s">
        <v>395</v>
      </c>
      <c r="L13" s="766"/>
      <c r="N13" s="511"/>
      <c r="Q13" s="467"/>
    </row>
    <row r="14" spans="1:17" s="466" customFormat="1" ht="45">
      <c r="A14" s="468">
        <v>5</v>
      </c>
      <c r="B14" s="721" t="s">
        <v>582</v>
      </c>
      <c r="C14" s="469" t="s">
        <v>583</v>
      </c>
      <c r="D14" s="470">
        <v>499994</v>
      </c>
      <c r="E14" s="470">
        <v>499994</v>
      </c>
      <c r="F14" s="471">
        <v>100</v>
      </c>
      <c r="G14" s="472">
        <v>0</v>
      </c>
      <c r="H14" s="472">
        <v>499994</v>
      </c>
      <c r="I14" s="471">
        <v>100</v>
      </c>
      <c r="J14" s="470">
        <v>0</v>
      </c>
      <c r="K14" s="468" t="s">
        <v>584</v>
      </c>
      <c r="L14" s="766"/>
      <c r="N14" s="511"/>
      <c r="Q14" s="467"/>
    </row>
    <row r="15" spans="1:17" s="466" customFormat="1" ht="45" customHeight="1">
      <c r="A15" s="468">
        <v>6</v>
      </c>
      <c r="B15" s="721" t="s">
        <v>411</v>
      </c>
      <c r="C15" s="469" t="s">
        <v>412</v>
      </c>
      <c r="D15" s="470">
        <v>300000</v>
      </c>
      <c r="E15" s="470">
        <v>300000</v>
      </c>
      <c r="F15" s="471">
        <v>100</v>
      </c>
      <c r="G15" s="472">
        <v>0</v>
      </c>
      <c r="H15" s="472">
        <v>300000</v>
      </c>
      <c r="I15" s="471">
        <v>100</v>
      </c>
      <c r="J15" s="470">
        <v>0</v>
      </c>
      <c r="K15" s="468" t="s">
        <v>413</v>
      </c>
      <c r="L15" s="766"/>
      <c r="N15" s="511"/>
      <c r="Q15" s="467"/>
    </row>
    <row r="16" spans="1:17" s="466" customFormat="1" ht="45">
      <c r="A16" s="468">
        <v>7</v>
      </c>
      <c r="B16" s="721" t="s">
        <v>385</v>
      </c>
      <c r="C16" s="469" t="s">
        <v>386</v>
      </c>
      <c r="D16" s="470">
        <v>500000</v>
      </c>
      <c r="E16" s="470">
        <v>500000</v>
      </c>
      <c r="F16" s="471">
        <v>100</v>
      </c>
      <c r="G16" s="472">
        <v>0</v>
      </c>
      <c r="H16" s="472">
        <v>500000</v>
      </c>
      <c r="I16" s="471">
        <v>100</v>
      </c>
      <c r="J16" s="470">
        <v>0</v>
      </c>
      <c r="K16" s="468" t="s">
        <v>387</v>
      </c>
      <c r="L16" s="766"/>
      <c r="N16" s="511"/>
      <c r="Q16" s="467"/>
    </row>
    <row r="17" spans="1:17" s="466" customFormat="1" ht="27" customHeight="1">
      <c r="A17" s="468">
        <v>8</v>
      </c>
      <c r="B17" s="660" t="s">
        <v>392</v>
      </c>
      <c r="C17" s="469" t="s">
        <v>386</v>
      </c>
      <c r="D17" s="470">
        <v>300000</v>
      </c>
      <c r="E17" s="470">
        <v>300000</v>
      </c>
      <c r="F17" s="471">
        <v>100</v>
      </c>
      <c r="G17" s="472">
        <v>0</v>
      </c>
      <c r="H17" s="472">
        <v>300000</v>
      </c>
      <c r="I17" s="471">
        <v>100</v>
      </c>
      <c r="J17" s="470">
        <v>0</v>
      </c>
      <c r="K17" s="468" t="s">
        <v>393</v>
      </c>
      <c r="L17" s="766"/>
      <c r="N17" s="511"/>
      <c r="Q17" s="467"/>
    </row>
    <row r="18" spans="1:17" s="466" customFormat="1" ht="45" customHeight="1">
      <c r="A18" s="468">
        <v>9</v>
      </c>
      <c r="B18" s="722" t="s">
        <v>236</v>
      </c>
      <c r="C18" s="469" t="s">
        <v>237</v>
      </c>
      <c r="D18" s="470">
        <v>300000</v>
      </c>
      <c r="E18" s="470">
        <v>300000</v>
      </c>
      <c r="F18" s="471">
        <v>100</v>
      </c>
      <c r="G18" s="472">
        <v>0</v>
      </c>
      <c r="H18" s="472">
        <v>300000</v>
      </c>
      <c r="I18" s="471">
        <v>100</v>
      </c>
      <c r="J18" s="470">
        <v>0</v>
      </c>
      <c r="K18" s="468" t="s">
        <v>157</v>
      </c>
      <c r="L18" s="766"/>
      <c r="N18" s="511"/>
      <c r="Q18" s="467"/>
    </row>
    <row r="19" spans="1:17" s="466" customFormat="1" ht="45" customHeight="1">
      <c r="A19" s="468">
        <v>10</v>
      </c>
      <c r="B19" s="721" t="s">
        <v>188</v>
      </c>
      <c r="C19" s="469" t="s">
        <v>237</v>
      </c>
      <c r="D19" s="470">
        <v>300000</v>
      </c>
      <c r="E19" s="470">
        <v>300000</v>
      </c>
      <c r="F19" s="471">
        <v>100</v>
      </c>
      <c r="G19" s="472">
        <v>0</v>
      </c>
      <c r="H19" s="472">
        <v>300000</v>
      </c>
      <c r="I19" s="471">
        <v>100</v>
      </c>
      <c r="J19" s="470">
        <v>0</v>
      </c>
      <c r="K19" s="468" t="s">
        <v>150</v>
      </c>
      <c r="L19" s="766"/>
      <c r="N19" s="511"/>
      <c r="Q19" s="467"/>
    </row>
    <row r="20" spans="1:17" s="466" customFormat="1" ht="45">
      <c r="A20" s="468">
        <v>11</v>
      </c>
      <c r="B20" s="721" t="s">
        <v>390</v>
      </c>
      <c r="C20" s="469" t="s">
        <v>386</v>
      </c>
      <c r="D20" s="470">
        <v>200000</v>
      </c>
      <c r="E20" s="470">
        <v>200000</v>
      </c>
      <c r="F20" s="471">
        <v>100</v>
      </c>
      <c r="G20" s="472">
        <v>0</v>
      </c>
      <c r="H20" s="472">
        <v>200000</v>
      </c>
      <c r="I20" s="471">
        <v>100</v>
      </c>
      <c r="J20" s="470">
        <v>0</v>
      </c>
      <c r="K20" s="468" t="s">
        <v>391</v>
      </c>
      <c r="L20" s="766"/>
      <c r="N20" s="511"/>
      <c r="Q20" s="467"/>
    </row>
    <row r="21" spans="1:17" s="479" customFormat="1" ht="26.1" customHeight="1">
      <c r="A21" s="473"/>
      <c r="B21" s="474"/>
      <c r="C21" s="475"/>
      <c r="D21" s="476"/>
      <c r="E21" s="477"/>
      <c r="F21" s="478"/>
      <c r="G21" s="477"/>
      <c r="H21" s="477"/>
      <c r="I21" s="478"/>
      <c r="J21" s="477"/>
      <c r="K21" s="476"/>
      <c r="L21" s="767"/>
      <c r="N21" s="505"/>
      <c r="Q21" s="480"/>
    </row>
  </sheetData>
  <sortState xmlns:xlrd2="http://schemas.microsoft.com/office/spreadsheetml/2017/richdata2" ref="A9:N13">
    <sortCondition ref="I9:I13"/>
  </sortState>
  <mergeCells count="12">
    <mergeCell ref="J5:J7"/>
    <mergeCell ref="K5:K7"/>
    <mergeCell ref="A1:K1"/>
    <mergeCell ref="A2:K2"/>
    <mergeCell ref="A3:K3"/>
    <mergeCell ref="A5:A7"/>
    <mergeCell ref="B5:B7"/>
    <mergeCell ref="C5:C7"/>
    <mergeCell ref="D5:D7"/>
    <mergeCell ref="E5:F6"/>
    <mergeCell ref="G5:G7"/>
    <mergeCell ref="H5:I6"/>
  </mergeCells>
  <pageMargins left="0.43307086614173229" right="0.31496062992125984" top="0.59055118110236227" bottom="0.51181102362204722" header="0.23622047244094491" footer="0.15748031496062992"/>
  <pageSetup paperSize="9" scale="6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7"/>
  <dimension ref="A1:J17"/>
  <sheetViews>
    <sheetView zoomScaleNormal="100" workbookViewId="0">
      <selection activeCell="G2" sqref="G2:H15"/>
    </sheetView>
  </sheetViews>
  <sheetFormatPr defaultRowHeight="18"/>
  <cols>
    <col min="1" max="1" width="9.28515625" style="112" bestFit="1" customWidth="1"/>
    <col min="2" max="3" width="9.28515625" style="19" bestFit="1" customWidth="1"/>
    <col min="4" max="4" width="15.5703125" style="22" hidden="1" customWidth="1"/>
    <col min="5" max="5" width="46.5703125" style="22" customWidth="1"/>
    <col min="6" max="6" width="20.7109375" style="23" customWidth="1"/>
    <col min="7" max="7" width="20.28515625" style="23" customWidth="1"/>
    <col min="8" max="8" width="10.42578125" style="22" customWidth="1"/>
    <col min="9" max="256" width="9.140625" style="6"/>
    <col min="257" max="259" width="9.28515625" style="6" bestFit="1" customWidth="1"/>
    <col min="260" max="260" width="11" style="6" bestFit="1" customWidth="1"/>
    <col min="261" max="261" width="35.7109375" style="6" bestFit="1" customWidth="1"/>
    <col min="262" max="262" width="23.85546875" style="6" bestFit="1" customWidth="1"/>
    <col min="263" max="263" width="20.5703125" style="6" bestFit="1" customWidth="1"/>
    <col min="264" max="512" width="9.140625" style="6"/>
    <col min="513" max="515" width="9.28515625" style="6" bestFit="1" customWidth="1"/>
    <col min="516" max="516" width="11" style="6" bestFit="1" customWidth="1"/>
    <col min="517" max="517" width="35.7109375" style="6" bestFit="1" customWidth="1"/>
    <col min="518" max="518" width="23.85546875" style="6" bestFit="1" customWidth="1"/>
    <col min="519" max="519" width="20.5703125" style="6" bestFit="1" customWidth="1"/>
    <col min="520" max="768" width="9.140625" style="6"/>
    <col min="769" max="771" width="9.28515625" style="6" bestFit="1" customWidth="1"/>
    <col min="772" max="772" width="11" style="6" bestFit="1" customWidth="1"/>
    <col min="773" max="773" width="35.7109375" style="6" bestFit="1" customWidth="1"/>
    <col min="774" max="774" width="23.85546875" style="6" bestFit="1" customWidth="1"/>
    <col min="775" max="775" width="20.5703125" style="6" bestFit="1" customWidth="1"/>
    <col min="776" max="1024" width="9.140625" style="6"/>
    <col min="1025" max="1027" width="9.28515625" style="6" bestFit="1" customWidth="1"/>
    <col min="1028" max="1028" width="11" style="6" bestFit="1" customWidth="1"/>
    <col min="1029" max="1029" width="35.7109375" style="6" bestFit="1" customWidth="1"/>
    <col min="1030" max="1030" width="23.85546875" style="6" bestFit="1" customWidth="1"/>
    <col min="1031" max="1031" width="20.5703125" style="6" bestFit="1" customWidth="1"/>
    <col min="1032" max="1280" width="9.140625" style="6"/>
    <col min="1281" max="1283" width="9.28515625" style="6" bestFit="1" customWidth="1"/>
    <col min="1284" max="1284" width="11" style="6" bestFit="1" customWidth="1"/>
    <col min="1285" max="1285" width="35.7109375" style="6" bestFit="1" customWidth="1"/>
    <col min="1286" max="1286" width="23.85546875" style="6" bestFit="1" customWidth="1"/>
    <col min="1287" max="1287" width="20.5703125" style="6" bestFit="1" customWidth="1"/>
    <col min="1288" max="1536" width="9.140625" style="6"/>
    <col min="1537" max="1539" width="9.28515625" style="6" bestFit="1" customWidth="1"/>
    <col min="1540" max="1540" width="11" style="6" bestFit="1" customWidth="1"/>
    <col min="1541" max="1541" width="35.7109375" style="6" bestFit="1" customWidth="1"/>
    <col min="1542" max="1542" width="23.85546875" style="6" bestFit="1" customWidth="1"/>
    <col min="1543" max="1543" width="20.5703125" style="6" bestFit="1" customWidth="1"/>
    <col min="1544" max="1792" width="9.140625" style="6"/>
    <col min="1793" max="1795" width="9.28515625" style="6" bestFit="1" customWidth="1"/>
    <col min="1796" max="1796" width="11" style="6" bestFit="1" customWidth="1"/>
    <col min="1797" max="1797" width="35.7109375" style="6" bestFit="1" customWidth="1"/>
    <col min="1798" max="1798" width="23.85546875" style="6" bestFit="1" customWidth="1"/>
    <col min="1799" max="1799" width="20.5703125" style="6" bestFit="1" customWidth="1"/>
    <col min="1800" max="2048" width="9.140625" style="6"/>
    <col min="2049" max="2051" width="9.28515625" style="6" bestFit="1" customWidth="1"/>
    <col min="2052" max="2052" width="11" style="6" bestFit="1" customWidth="1"/>
    <col min="2053" max="2053" width="35.7109375" style="6" bestFit="1" customWidth="1"/>
    <col min="2054" max="2054" width="23.85546875" style="6" bestFit="1" customWidth="1"/>
    <col min="2055" max="2055" width="20.5703125" style="6" bestFit="1" customWidth="1"/>
    <col min="2056" max="2304" width="9.140625" style="6"/>
    <col min="2305" max="2307" width="9.28515625" style="6" bestFit="1" customWidth="1"/>
    <col min="2308" max="2308" width="11" style="6" bestFit="1" customWidth="1"/>
    <col min="2309" max="2309" width="35.7109375" style="6" bestFit="1" customWidth="1"/>
    <col min="2310" max="2310" width="23.85546875" style="6" bestFit="1" customWidth="1"/>
    <col min="2311" max="2311" width="20.5703125" style="6" bestFit="1" customWidth="1"/>
    <col min="2312" max="2560" width="9.140625" style="6"/>
    <col min="2561" max="2563" width="9.28515625" style="6" bestFit="1" customWidth="1"/>
    <col min="2564" max="2564" width="11" style="6" bestFit="1" customWidth="1"/>
    <col min="2565" max="2565" width="35.7109375" style="6" bestFit="1" customWidth="1"/>
    <col min="2566" max="2566" width="23.85546875" style="6" bestFit="1" customWidth="1"/>
    <col min="2567" max="2567" width="20.5703125" style="6" bestFit="1" customWidth="1"/>
    <col min="2568" max="2816" width="9.140625" style="6"/>
    <col min="2817" max="2819" width="9.28515625" style="6" bestFit="1" customWidth="1"/>
    <col min="2820" max="2820" width="11" style="6" bestFit="1" customWidth="1"/>
    <col min="2821" max="2821" width="35.7109375" style="6" bestFit="1" customWidth="1"/>
    <col min="2822" max="2822" width="23.85546875" style="6" bestFit="1" customWidth="1"/>
    <col min="2823" max="2823" width="20.5703125" style="6" bestFit="1" customWidth="1"/>
    <col min="2824" max="3072" width="9.140625" style="6"/>
    <col min="3073" max="3075" width="9.28515625" style="6" bestFit="1" customWidth="1"/>
    <col min="3076" max="3076" width="11" style="6" bestFit="1" customWidth="1"/>
    <col min="3077" max="3077" width="35.7109375" style="6" bestFit="1" customWidth="1"/>
    <col min="3078" max="3078" width="23.85546875" style="6" bestFit="1" customWidth="1"/>
    <col min="3079" max="3079" width="20.5703125" style="6" bestFit="1" customWidth="1"/>
    <col min="3080" max="3328" width="9.140625" style="6"/>
    <col min="3329" max="3331" width="9.28515625" style="6" bestFit="1" customWidth="1"/>
    <col min="3332" max="3332" width="11" style="6" bestFit="1" customWidth="1"/>
    <col min="3333" max="3333" width="35.7109375" style="6" bestFit="1" customWidth="1"/>
    <col min="3334" max="3334" width="23.85546875" style="6" bestFit="1" customWidth="1"/>
    <col min="3335" max="3335" width="20.5703125" style="6" bestFit="1" customWidth="1"/>
    <col min="3336" max="3584" width="9.140625" style="6"/>
    <col min="3585" max="3587" width="9.28515625" style="6" bestFit="1" customWidth="1"/>
    <col min="3588" max="3588" width="11" style="6" bestFit="1" customWidth="1"/>
    <col min="3589" max="3589" width="35.7109375" style="6" bestFit="1" customWidth="1"/>
    <col min="3590" max="3590" width="23.85546875" style="6" bestFit="1" customWidth="1"/>
    <col min="3591" max="3591" width="20.5703125" style="6" bestFit="1" customWidth="1"/>
    <col min="3592" max="3840" width="9.140625" style="6"/>
    <col min="3841" max="3843" width="9.28515625" style="6" bestFit="1" customWidth="1"/>
    <col min="3844" max="3844" width="11" style="6" bestFit="1" customWidth="1"/>
    <col min="3845" max="3845" width="35.7109375" style="6" bestFit="1" customWidth="1"/>
    <col min="3846" max="3846" width="23.85546875" style="6" bestFit="1" customWidth="1"/>
    <col min="3847" max="3847" width="20.5703125" style="6" bestFit="1" customWidth="1"/>
    <col min="3848" max="4096" width="9.140625" style="6"/>
    <col min="4097" max="4099" width="9.28515625" style="6" bestFit="1" customWidth="1"/>
    <col min="4100" max="4100" width="11" style="6" bestFit="1" customWidth="1"/>
    <col min="4101" max="4101" width="35.7109375" style="6" bestFit="1" customWidth="1"/>
    <col min="4102" max="4102" width="23.85546875" style="6" bestFit="1" customWidth="1"/>
    <col min="4103" max="4103" width="20.5703125" style="6" bestFit="1" customWidth="1"/>
    <col min="4104" max="4352" width="9.140625" style="6"/>
    <col min="4353" max="4355" width="9.28515625" style="6" bestFit="1" customWidth="1"/>
    <col min="4356" max="4356" width="11" style="6" bestFit="1" customWidth="1"/>
    <col min="4357" max="4357" width="35.7109375" style="6" bestFit="1" customWidth="1"/>
    <col min="4358" max="4358" width="23.85546875" style="6" bestFit="1" customWidth="1"/>
    <col min="4359" max="4359" width="20.5703125" style="6" bestFit="1" customWidth="1"/>
    <col min="4360" max="4608" width="9.140625" style="6"/>
    <col min="4609" max="4611" width="9.28515625" style="6" bestFit="1" customWidth="1"/>
    <col min="4612" max="4612" width="11" style="6" bestFit="1" customWidth="1"/>
    <col min="4613" max="4613" width="35.7109375" style="6" bestFit="1" customWidth="1"/>
    <col min="4614" max="4614" width="23.85546875" style="6" bestFit="1" customWidth="1"/>
    <col min="4615" max="4615" width="20.5703125" style="6" bestFit="1" customWidth="1"/>
    <col min="4616" max="4864" width="9.140625" style="6"/>
    <col min="4865" max="4867" width="9.28515625" style="6" bestFit="1" customWidth="1"/>
    <col min="4868" max="4868" width="11" style="6" bestFit="1" customWidth="1"/>
    <col min="4869" max="4869" width="35.7109375" style="6" bestFit="1" customWidth="1"/>
    <col min="4870" max="4870" width="23.85546875" style="6" bestFit="1" customWidth="1"/>
    <col min="4871" max="4871" width="20.5703125" style="6" bestFit="1" customWidth="1"/>
    <col min="4872" max="5120" width="9.140625" style="6"/>
    <col min="5121" max="5123" width="9.28515625" style="6" bestFit="1" customWidth="1"/>
    <col min="5124" max="5124" width="11" style="6" bestFit="1" customWidth="1"/>
    <col min="5125" max="5125" width="35.7109375" style="6" bestFit="1" customWidth="1"/>
    <col min="5126" max="5126" width="23.85546875" style="6" bestFit="1" customWidth="1"/>
    <col min="5127" max="5127" width="20.5703125" style="6" bestFit="1" customWidth="1"/>
    <col min="5128" max="5376" width="9.140625" style="6"/>
    <col min="5377" max="5379" width="9.28515625" style="6" bestFit="1" customWidth="1"/>
    <col min="5380" max="5380" width="11" style="6" bestFit="1" customWidth="1"/>
    <col min="5381" max="5381" width="35.7109375" style="6" bestFit="1" customWidth="1"/>
    <col min="5382" max="5382" width="23.85546875" style="6" bestFit="1" customWidth="1"/>
    <col min="5383" max="5383" width="20.5703125" style="6" bestFit="1" customWidth="1"/>
    <col min="5384" max="5632" width="9.140625" style="6"/>
    <col min="5633" max="5635" width="9.28515625" style="6" bestFit="1" customWidth="1"/>
    <col min="5636" max="5636" width="11" style="6" bestFit="1" customWidth="1"/>
    <col min="5637" max="5637" width="35.7109375" style="6" bestFit="1" customWidth="1"/>
    <col min="5638" max="5638" width="23.85546875" style="6" bestFit="1" customWidth="1"/>
    <col min="5639" max="5639" width="20.5703125" style="6" bestFit="1" customWidth="1"/>
    <col min="5640" max="5888" width="9.140625" style="6"/>
    <col min="5889" max="5891" width="9.28515625" style="6" bestFit="1" customWidth="1"/>
    <col min="5892" max="5892" width="11" style="6" bestFit="1" customWidth="1"/>
    <col min="5893" max="5893" width="35.7109375" style="6" bestFit="1" customWidth="1"/>
    <col min="5894" max="5894" width="23.85546875" style="6" bestFit="1" customWidth="1"/>
    <col min="5895" max="5895" width="20.5703125" style="6" bestFit="1" customWidth="1"/>
    <col min="5896" max="6144" width="9.140625" style="6"/>
    <col min="6145" max="6147" width="9.28515625" style="6" bestFit="1" customWidth="1"/>
    <col min="6148" max="6148" width="11" style="6" bestFit="1" customWidth="1"/>
    <col min="6149" max="6149" width="35.7109375" style="6" bestFit="1" customWidth="1"/>
    <col min="6150" max="6150" width="23.85546875" style="6" bestFit="1" customWidth="1"/>
    <col min="6151" max="6151" width="20.5703125" style="6" bestFit="1" customWidth="1"/>
    <col min="6152" max="6400" width="9.140625" style="6"/>
    <col min="6401" max="6403" width="9.28515625" style="6" bestFit="1" customWidth="1"/>
    <col min="6404" max="6404" width="11" style="6" bestFit="1" customWidth="1"/>
    <col min="6405" max="6405" width="35.7109375" style="6" bestFit="1" customWidth="1"/>
    <col min="6406" max="6406" width="23.85546875" style="6" bestFit="1" customWidth="1"/>
    <col min="6407" max="6407" width="20.5703125" style="6" bestFit="1" customWidth="1"/>
    <col min="6408" max="6656" width="9.140625" style="6"/>
    <col min="6657" max="6659" width="9.28515625" style="6" bestFit="1" customWidth="1"/>
    <col min="6660" max="6660" width="11" style="6" bestFit="1" customWidth="1"/>
    <col min="6661" max="6661" width="35.7109375" style="6" bestFit="1" customWidth="1"/>
    <col min="6662" max="6662" width="23.85546875" style="6" bestFit="1" customWidth="1"/>
    <col min="6663" max="6663" width="20.5703125" style="6" bestFit="1" customWidth="1"/>
    <col min="6664" max="6912" width="9.140625" style="6"/>
    <col min="6913" max="6915" width="9.28515625" style="6" bestFit="1" customWidth="1"/>
    <col min="6916" max="6916" width="11" style="6" bestFit="1" customWidth="1"/>
    <col min="6917" max="6917" width="35.7109375" style="6" bestFit="1" customWidth="1"/>
    <col min="6918" max="6918" width="23.85546875" style="6" bestFit="1" customWidth="1"/>
    <col min="6919" max="6919" width="20.5703125" style="6" bestFit="1" customWidth="1"/>
    <col min="6920" max="7168" width="9.140625" style="6"/>
    <col min="7169" max="7171" width="9.28515625" style="6" bestFit="1" customWidth="1"/>
    <col min="7172" max="7172" width="11" style="6" bestFit="1" customWidth="1"/>
    <col min="7173" max="7173" width="35.7109375" style="6" bestFit="1" customWidth="1"/>
    <col min="7174" max="7174" width="23.85546875" style="6" bestFit="1" customWidth="1"/>
    <col min="7175" max="7175" width="20.5703125" style="6" bestFit="1" customWidth="1"/>
    <col min="7176" max="7424" width="9.140625" style="6"/>
    <col min="7425" max="7427" width="9.28515625" style="6" bestFit="1" customWidth="1"/>
    <col min="7428" max="7428" width="11" style="6" bestFit="1" customWidth="1"/>
    <col min="7429" max="7429" width="35.7109375" style="6" bestFit="1" customWidth="1"/>
    <col min="7430" max="7430" width="23.85546875" style="6" bestFit="1" customWidth="1"/>
    <col min="7431" max="7431" width="20.5703125" style="6" bestFit="1" customWidth="1"/>
    <col min="7432" max="7680" width="9.140625" style="6"/>
    <col min="7681" max="7683" width="9.28515625" style="6" bestFit="1" customWidth="1"/>
    <col min="7684" max="7684" width="11" style="6" bestFit="1" customWidth="1"/>
    <col min="7685" max="7685" width="35.7109375" style="6" bestFit="1" customWidth="1"/>
    <col min="7686" max="7686" width="23.85546875" style="6" bestFit="1" customWidth="1"/>
    <col min="7687" max="7687" width="20.5703125" style="6" bestFit="1" customWidth="1"/>
    <col min="7688" max="7936" width="9.140625" style="6"/>
    <col min="7937" max="7939" width="9.28515625" style="6" bestFit="1" customWidth="1"/>
    <col min="7940" max="7940" width="11" style="6" bestFit="1" customWidth="1"/>
    <col min="7941" max="7941" width="35.7109375" style="6" bestFit="1" customWidth="1"/>
    <col min="7942" max="7942" width="23.85546875" style="6" bestFit="1" customWidth="1"/>
    <col min="7943" max="7943" width="20.5703125" style="6" bestFit="1" customWidth="1"/>
    <col min="7944" max="8192" width="9.140625" style="6"/>
    <col min="8193" max="8195" width="9.28515625" style="6" bestFit="1" customWidth="1"/>
    <col min="8196" max="8196" width="11" style="6" bestFit="1" customWidth="1"/>
    <col min="8197" max="8197" width="35.7109375" style="6" bestFit="1" customWidth="1"/>
    <col min="8198" max="8198" width="23.85546875" style="6" bestFit="1" customWidth="1"/>
    <col min="8199" max="8199" width="20.5703125" style="6" bestFit="1" customWidth="1"/>
    <col min="8200" max="8448" width="9.140625" style="6"/>
    <col min="8449" max="8451" width="9.28515625" style="6" bestFit="1" customWidth="1"/>
    <col min="8452" max="8452" width="11" style="6" bestFit="1" customWidth="1"/>
    <col min="8453" max="8453" width="35.7109375" style="6" bestFit="1" customWidth="1"/>
    <col min="8454" max="8454" width="23.85546875" style="6" bestFit="1" customWidth="1"/>
    <col min="8455" max="8455" width="20.5703125" style="6" bestFit="1" customWidth="1"/>
    <col min="8456" max="8704" width="9.140625" style="6"/>
    <col min="8705" max="8707" width="9.28515625" style="6" bestFit="1" customWidth="1"/>
    <col min="8708" max="8708" width="11" style="6" bestFit="1" customWidth="1"/>
    <col min="8709" max="8709" width="35.7109375" style="6" bestFit="1" customWidth="1"/>
    <col min="8710" max="8710" width="23.85546875" style="6" bestFit="1" customWidth="1"/>
    <col min="8711" max="8711" width="20.5703125" style="6" bestFit="1" customWidth="1"/>
    <col min="8712" max="8960" width="9.140625" style="6"/>
    <col min="8961" max="8963" width="9.28515625" style="6" bestFit="1" customWidth="1"/>
    <col min="8964" max="8964" width="11" style="6" bestFit="1" customWidth="1"/>
    <col min="8965" max="8965" width="35.7109375" style="6" bestFit="1" customWidth="1"/>
    <col min="8966" max="8966" width="23.85546875" style="6" bestFit="1" customWidth="1"/>
    <col min="8967" max="8967" width="20.5703125" style="6" bestFit="1" customWidth="1"/>
    <col min="8968" max="9216" width="9.140625" style="6"/>
    <col min="9217" max="9219" width="9.28515625" style="6" bestFit="1" customWidth="1"/>
    <col min="9220" max="9220" width="11" style="6" bestFit="1" customWidth="1"/>
    <col min="9221" max="9221" width="35.7109375" style="6" bestFit="1" customWidth="1"/>
    <col min="9222" max="9222" width="23.85546875" style="6" bestFit="1" customWidth="1"/>
    <col min="9223" max="9223" width="20.5703125" style="6" bestFit="1" customWidth="1"/>
    <col min="9224" max="9472" width="9.140625" style="6"/>
    <col min="9473" max="9475" width="9.28515625" style="6" bestFit="1" customWidth="1"/>
    <col min="9476" max="9476" width="11" style="6" bestFit="1" customWidth="1"/>
    <col min="9477" max="9477" width="35.7109375" style="6" bestFit="1" customWidth="1"/>
    <col min="9478" max="9478" width="23.85546875" style="6" bestFit="1" customWidth="1"/>
    <col min="9479" max="9479" width="20.5703125" style="6" bestFit="1" customWidth="1"/>
    <col min="9480" max="9728" width="9.140625" style="6"/>
    <col min="9729" max="9731" width="9.28515625" style="6" bestFit="1" customWidth="1"/>
    <col min="9732" max="9732" width="11" style="6" bestFit="1" customWidth="1"/>
    <col min="9733" max="9733" width="35.7109375" style="6" bestFit="1" customWidth="1"/>
    <col min="9734" max="9734" width="23.85546875" style="6" bestFit="1" customWidth="1"/>
    <col min="9735" max="9735" width="20.5703125" style="6" bestFit="1" customWidth="1"/>
    <col min="9736" max="9984" width="9.140625" style="6"/>
    <col min="9985" max="9987" width="9.28515625" style="6" bestFit="1" customWidth="1"/>
    <col min="9988" max="9988" width="11" style="6" bestFit="1" customWidth="1"/>
    <col min="9989" max="9989" width="35.7109375" style="6" bestFit="1" customWidth="1"/>
    <col min="9990" max="9990" width="23.85546875" style="6" bestFit="1" customWidth="1"/>
    <col min="9991" max="9991" width="20.5703125" style="6" bestFit="1" customWidth="1"/>
    <col min="9992" max="10240" width="9.140625" style="6"/>
    <col min="10241" max="10243" width="9.28515625" style="6" bestFit="1" customWidth="1"/>
    <col min="10244" max="10244" width="11" style="6" bestFit="1" customWidth="1"/>
    <col min="10245" max="10245" width="35.7109375" style="6" bestFit="1" customWidth="1"/>
    <col min="10246" max="10246" width="23.85546875" style="6" bestFit="1" customWidth="1"/>
    <col min="10247" max="10247" width="20.5703125" style="6" bestFit="1" customWidth="1"/>
    <col min="10248" max="10496" width="9.140625" style="6"/>
    <col min="10497" max="10499" width="9.28515625" style="6" bestFit="1" customWidth="1"/>
    <col min="10500" max="10500" width="11" style="6" bestFit="1" customWidth="1"/>
    <col min="10501" max="10501" width="35.7109375" style="6" bestFit="1" customWidth="1"/>
    <col min="10502" max="10502" width="23.85546875" style="6" bestFit="1" customWidth="1"/>
    <col min="10503" max="10503" width="20.5703125" style="6" bestFit="1" customWidth="1"/>
    <col min="10504" max="10752" width="9.140625" style="6"/>
    <col min="10753" max="10755" width="9.28515625" style="6" bestFit="1" customWidth="1"/>
    <col min="10756" max="10756" width="11" style="6" bestFit="1" customWidth="1"/>
    <col min="10757" max="10757" width="35.7109375" style="6" bestFit="1" customWidth="1"/>
    <col min="10758" max="10758" width="23.85546875" style="6" bestFit="1" customWidth="1"/>
    <col min="10759" max="10759" width="20.5703125" style="6" bestFit="1" customWidth="1"/>
    <col min="10760" max="11008" width="9.140625" style="6"/>
    <col min="11009" max="11011" width="9.28515625" style="6" bestFit="1" customWidth="1"/>
    <col min="11012" max="11012" width="11" style="6" bestFit="1" customWidth="1"/>
    <col min="11013" max="11013" width="35.7109375" style="6" bestFit="1" customWidth="1"/>
    <col min="11014" max="11014" width="23.85546875" style="6" bestFit="1" customWidth="1"/>
    <col min="11015" max="11015" width="20.5703125" style="6" bestFit="1" customWidth="1"/>
    <col min="11016" max="11264" width="9.140625" style="6"/>
    <col min="11265" max="11267" width="9.28515625" style="6" bestFit="1" customWidth="1"/>
    <col min="11268" max="11268" width="11" style="6" bestFit="1" customWidth="1"/>
    <col min="11269" max="11269" width="35.7109375" style="6" bestFit="1" customWidth="1"/>
    <col min="11270" max="11270" width="23.85546875" style="6" bestFit="1" customWidth="1"/>
    <col min="11271" max="11271" width="20.5703125" style="6" bestFit="1" customWidth="1"/>
    <col min="11272" max="11520" width="9.140625" style="6"/>
    <col min="11521" max="11523" width="9.28515625" style="6" bestFit="1" customWidth="1"/>
    <col min="11524" max="11524" width="11" style="6" bestFit="1" customWidth="1"/>
    <col min="11525" max="11525" width="35.7109375" style="6" bestFit="1" customWidth="1"/>
    <col min="11526" max="11526" width="23.85546875" style="6" bestFit="1" customWidth="1"/>
    <col min="11527" max="11527" width="20.5703125" style="6" bestFit="1" customWidth="1"/>
    <col min="11528" max="11776" width="9.140625" style="6"/>
    <col min="11777" max="11779" width="9.28515625" style="6" bestFit="1" customWidth="1"/>
    <col min="11780" max="11780" width="11" style="6" bestFit="1" customWidth="1"/>
    <col min="11781" max="11781" width="35.7109375" style="6" bestFit="1" customWidth="1"/>
    <col min="11782" max="11782" width="23.85546875" style="6" bestFit="1" customWidth="1"/>
    <col min="11783" max="11783" width="20.5703125" style="6" bestFit="1" customWidth="1"/>
    <col min="11784" max="12032" width="9.140625" style="6"/>
    <col min="12033" max="12035" width="9.28515625" style="6" bestFit="1" customWidth="1"/>
    <col min="12036" max="12036" width="11" style="6" bestFit="1" customWidth="1"/>
    <col min="12037" max="12037" width="35.7109375" style="6" bestFit="1" customWidth="1"/>
    <col min="12038" max="12038" width="23.85546875" style="6" bestFit="1" customWidth="1"/>
    <col min="12039" max="12039" width="20.5703125" style="6" bestFit="1" customWidth="1"/>
    <col min="12040" max="12288" width="9.140625" style="6"/>
    <col min="12289" max="12291" width="9.28515625" style="6" bestFit="1" customWidth="1"/>
    <col min="12292" max="12292" width="11" style="6" bestFit="1" customWidth="1"/>
    <col min="12293" max="12293" width="35.7109375" style="6" bestFit="1" customWidth="1"/>
    <col min="12294" max="12294" width="23.85546875" style="6" bestFit="1" customWidth="1"/>
    <col min="12295" max="12295" width="20.5703125" style="6" bestFit="1" customWidth="1"/>
    <col min="12296" max="12544" width="9.140625" style="6"/>
    <col min="12545" max="12547" width="9.28515625" style="6" bestFit="1" customWidth="1"/>
    <col min="12548" max="12548" width="11" style="6" bestFit="1" customWidth="1"/>
    <col min="12549" max="12549" width="35.7109375" style="6" bestFit="1" customWidth="1"/>
    <col min="12550" max="12550" width="23.85546875" style="6" bestFit="1" customWidth="1"/>
    <col min="12551" max="12551" width="20.5703125" style="6" bestFit="1" customWidth="1"/>
    <col min="12552" max="12800" width="9.140625" style="6"/>
    <col min="12801" max="12803" width="9.28515625" style="6" bestFit="1" customWidth="1"/>
    <col min="12804" max="12804" width="11" style="6" bestFit="1" customWidth="1"/>
    <col min="12805" max="12805" width="35.7109375" style="6" bestFit="1" customWidth="1"/>
    <col min="12806" max="12806" width="23.85546875" style="6" bestFit="1" customWidth="1"/>
    <col min="12807" max="12807" width="20.5703125" style="6" bestFit="1" customWidth="1"/>
    <col min="12808" max="13056" width="9.140625" style="6"/>
    <col min="13057" max="13059" width="9.28515625" style="6" bestFit="1" customWidth="1"/>
    <col min="13060" max="13060" width="11" style="6" bestFit="1" customWidth="1"/>
    <col min="13061" max="13061" width="35.7109375" style="6" bestFit="1" customWidth="1"/>
    <col min="13062" max="13062" width="23.85546875" style="6" bestFit="1" customWidth="1"/>
    <col min="13063" max="13063" width="20.5703125" style="6" bestFit="1" customWidth="1"/>
    <col min="13064" max="13312" width="9.140625" style="6"/>
    <col min="13313" max="13315" width="9.28515625" style="6" bestFit="1" customWidth="1"/>
    <col min="13316" max="13316" width="11" style="6" bestFit="1" customWidth="1"/>
    <col min="13317" max="13317" width="35.7109375" style="6" bestFit="1" customWidth="1"/>
    <col min="13318" max="13318" width="23.85546875" style="6" bestFit="1" customWidth="1"/>
    <col min="13319" max="13319" width="20.5703125" style="6" bestFit="1" customWidth="1"/>
    <col min="13320" max="13568" width="9.140625" style="6"/>
    <col min="13569" max="13571" width="9.28515625" style="6" bestFit="1" customWidth="1"/>
    <col min="13572" max="13572" width="11" style="6" bestFit="1" customWidth="1"/>
    <col min="13573" max="13573" width="35.7109375" style="6" bestFit="1" customWidth="1"/>
    <col min="13574" max="13574" width="23.85546875" style="6" bestFit="1" customWidth="1"/>
    <col min="13575" max="13575" width="20.5703125" style="6" bestFit="1" customWidth="1"/>
    <col min="13576" max="13824" width="9.140625" style="6"/>
    <col min="13825" max="13827" width="9.28515625" style="6" bestFit="1" customWidth="1"/>
    <col min="13828" max="13828" width="11" style="6" bestFit="1" customWidth="1"/>
    <col min="13829" max="13829" width="35.7109375" style="6" bestFit="1" customWidth="1"/>
    <col min="13830" max="13830" width="23.85546875" style="6" bestFit="1" customWidth="1"/>
    <col min="13831" max="13831" width="20.5703125" style="6" bestFit="1" customWidth="1"/>
    <col min="13832" max="14080" width="9.140625" style="6"/>
    <col min="14081" max="14083" width="9.28515625" style="6" bestFit="1" customWidth="1"/>
    <col min="14084" max="14084" width="11" style="6" bestFit="1" customWidth="1"/>
    <col min="14085" max="14085" width="35.7109375" style="6" bestFit="1" customWidth="1"/>
    <col min="14086" max="14086" width="23.85546875" style="6" bestFit="1" customWidth="1"/>
    <col min="14087" max="14087" width="20.5703125" style="6" bestFit="1" customWidth="1"/>
    <col min="14088" max="14336" width="9.140625" style="6"/>
    <col min="14337" max="14339" width="9.28515625" style="6" bestFit="1" customWidth="1"/>
    <col min="14340" max="14340" width="11" style="6" bestFit="1" customWidth="1"/>
    <col min="14341" max="14341" width="35.7109375" style="6" bestFit="1" customWidth="1"/>
    <col min="14342" max="14342" width="23.85546875" style="6" bestFit="1" customWidth="1"/>
    <col min="14343" max="14343" width="20.5703125" style="6" bestFit="1" customWidth="1"/>
    <col min="14344" max="14592" width="9.140625" style="6"/>
    <col min="14593" max="14595" width="9.28515625" style="6" bestFit="1" customWidth="1"/>
    <col min="14596" max="14596" width="11" style="6" bestFit="1" customWidth="1"/>
    <col min="14597" max="14597" width="35.7109375" style="6" bestFit="1" customWidth="1"/>
    <col min="14598" max="14598" width="23.85546875" style="6" bestFit="1" customWidth="1"/>
    <col min="14599" max="14599" width="20.5703125" style="6" bestFit="1" customWidth="1"/>
    <col min="14600" max="14848" width="9.140625" style="6"/>
    <col min="14849" max="14851" width="9.28515625" style="6" bestFit="1" customWidth="1"/>
    <col min="14852" max="14852" width="11" style="6" bestFit="1" customWidth="1"/>
    <col min="14853" max="14853" width="35.7109375" style="6" bestFit="1" customWidth="1"/>
    <col min="14854" max="14854" width="23.85546875" style="6" bestFit="1" customWidth="1"/>
    <col min="14855" max="14855" width="20.5703125" style="6" bestFit="1" customWidth="1"/>
    <col min="14856" max="15104" width="9.140625" style="6"/>
    <col min="15105" max="15107" width="9.28515625" style="6" bestFit="1" customWidth="1"/>
    <col min="15108" max="15108" width="11" style="6" bestFit="1" customWidth="1"/>
    <col min="15109" max="15109" width="35.7109375" style="6" bestFit="1" customWidth="1"/>
    <col min="15110" max="15110" width="23.85546875" style="6" bestFit="1" customWidth="1"/>
    <col min="15111" max="15111" width="20.5703125" style="6" bestFit="1" customWidth="1"/>
    <col min="15112" max="15360" width="9.140625" style="6"/>
    <col min="15361" max="15363" width="9.28515625" style="6" bestFit="1" customWidth="1"/>
    <col min="15364" max="15364" width="11" style="6" bestFit="1" customWidth="1"/>
    <col min="15365" max="15365" width="35.7109375" style="6" bestFit="1" customWidth="1"/>
    <col min="15366" max="15366" width="23.85546875" style="6" bestFit="1" customWidth="1"/>
    <col min="15367" max="15367" width="20.5703125" style="6" bestFit="1" customWidth="1"/>
    <col min="15368" max="15616" width="9.140625" style="6"/>
    <col min="15617" max="15619" width="9.28515625" style="6" bestFit="1" customWidth="1"/>
    <col min="15620" max="15620" width="11" style="6" bestFit="1" customWidth="1"/>
    <col min="15621" max="15621" width="35.7109375" style="6" bestFit="1" customWidth="1"/>
    <col min="15622" max="15622" width="23.85546875" style="6" bestFit="1" customWidth="1"/>
    <col min="15623" max="15623" width="20.5703125" style="6" bestFit="1" customWidth="1"/>
    <col min="15624" max="15872" width="9.140625" style="6"/>
    <col min="15873" max="15875" width="9.28515625" style="6" bestFit="1" customWidth="1"/>
    <col min="15876" max="15876" width="11" style="6" bestFit="1" customWidth="1"/>
    <col min="15877" max="15877" width="35.7109375" style="6" bestFit="1" customWidth="1"/>
    <col min="15878" max="15878" width="23.85546875" style="6" bestFit="1" customWidth="1"/>
    <col min="15879" max="15879" width="20.5703125" style="6" bestFit="1" customWidth="1"/>
    <col min="15880" max="16128" width="9.140625" style="6"/>
    <col min="16129" max="16131" width="9.28515625" style="6" bestFit="1" customWidth="1"/>
    <col min="16132" max="16132" width="11" style="6" bestFit="1" customWidth="1"/>
    <col min="16133" max="16133" width="35.7109375" style="6" bestFit="1" customWidth="1"/>
    <col min="16134" max="16134" width="23.85546875" style="6" bestFit="1" customWidth="1"/>
    <col min="16135" max="16135" width="20.5703125" style="6" bestFit="1" customWidth="1"/>
    <col min="16136" max="16384" width="9.140625" style="6"/>
  </cols>
  <sheetData>
    <row r="1" spans="1:10" s="18" customFormat="1" ht="26.25" customHeight="1" thickBot="1">
      <c r="A1" s="46" t="s">
        <v>135</v>
      </c>
      <c r="B1" s="46" t="s">
        <v>136</v>
      </c>
      <c r="C1" s="46" t="s">
        <v>137</v>
      </c>
      <c r="D1" s="47" t="s">
        <v>138</v>
      </c>
      <c r="E1" s="46" t="s">
        <v>139</v>
      </c>
      <c r="F1" s="48" t="s">
        <v>140</v>
      </c>
      <c r="G1" s="48" t="s">
        <v>141</v>
      </c>
      <c r="H1" s="46" t="s">
        <v>142</v>
      </c>
    </row>
    <row r="2" spans="1:10" s="7" customFormat="1" ht="21" customHeight="1" thickTop="1">
      <c r="A2" s="109">
        <v>2568</v>
      </c>
      <c r="B2" s="114">
        <v>2</v>
      </c>
      <c r="C2" s="114">
        <v>2</v>
      </c>
      <c r="D2" s="101">
        <v>1500400004.0999999</v>
      </c>
      <c r="E2" s="102" t="s">
        <v>114</v>
      </c>
      <c r="F2" s="50">
        <v>1242200</v>
      </c>
      <c r="G2" s="50">
        <v>1107325.6200000001</v>
      </c>
      <c r="H2" s="50">
        <v>89.142297536628575</v>
      </c>
      <c r="I2" s="9"/>
    </row>
    <row r="3" spans="1:10" ht="21" customHeight="1">
      <c r="A3" s="110">
        <v>2568</v>
      </c>
      <c r="B3" s="103">
        <v>2</v>
      </c>
      <c r="C3" s="103">
        <v>2</v>
      </c>
      <c r="D3" s="104">
        <v>1500400125</v>
      </c>
      <c r="E3" s="105" t="s">
        <v>145</v>
      </c>
      <c r="F3" s="51">
        <v>2178700</v>
      </c>
      <c r="G3" s="51">
        <v>1986369.14</v>
      </c>
      <c r="H3" s="51">
        <v>91.172219213292337</v>
      </c>
      <c r="I3" s="10"/>
    </row>
    <row r="4" spans="1:10" ht="21" customHeight="1">
      <c r="A4" s="110">
        <v>2568</v>
      </c>
      <c r="B4" s="103">
        <v>2</v>
      </c>
      <c r="C4" s="103">
        <v>2</v>
      </c>
      <c r="D4" s="104">
        <v>1500400006</v>
      </c>
      <c r="E4" s="106" t="s">
        <v>115</v>
      </c>
      <c r="F4" s="51">
        <v>3339545</v>
      </c>
      <c r="G4" s="51">
        <v>2810294.52</v>
      </c>
      <c r="H4" s="51">
        <v>84.152018313872105</v>
      </c>
      <c r="I4" s="10"/>
    </row>
    <row r="5" spans="1:10" ht="21" customHeight="1">
      <c r="A5" s="110">
        <v>2568</v>
      </c>
      <c r="B5" s="103">
        <v>2</v>
      </c>
      <c r="C5" s="103">
        <v>2</v>
      </c>
      <c r="D5" s="104">
        <v>1500400004</v>
      </c>
      <c r="E5" s="106" t="s">
        <v>119</v>
      </c>
      <c r="F5" s="51">
        <v>3851744.91</v>
      </c>
      <c r="G5" s="51">
        <v>3055940.79</v>
      </c>
      <c r="H5" s="51">
        <v>79.339127107459461</v>
      </c>
      <c r="I5" s="10"/>
    </row>
    <row r="6" spans="1:10" ht="21" customHeight="1">
      <c r="A6" s="110">
        <v>2568</v>
      </c>
      <c r="B6" s="103">
        <v>2</v>
      </c>
      <c r="C6" s="103">
        <v>2</v>
      </c>
      <c r="D6" s="104">
        <v>1500400003</v>
      </c>
      <c r="E6" s="107" t="s">
        <v>181</v>
      </c>
      <c r="F6" s="51">
        <v>523900</v>
      </c>
      <c r="G6" s="51">
        <v>333327</v>
      </c>
      <c r="H6" s="51">
        <v>63.624164916968887</v>
      </c>
      <c r="I6" s="10"/>
    </row>
    <row r="7" spans="1:10" s="17" customFormat="1" ht="21" customHeight="1">
      <c r="A7" s="110">
        <v>2568</v>
      </c>
      <c r="B7" s="103">
        <v>2</v>
      </c>
      <c r="C7" s="103">
        <v>2</v>
      </c>
      <c r="D7" s="108">
        <v>1500400009</v>
      </c>
      <c r="E7" s="107" t="s">
        <v>123</v>
      </c>
      <c r="F7" s="51">
        <v>2957384</v>
      </c>
      <c r="G7" s="51">
        <v>2063001</v>
      </c>
      <c r="H7" s="51">
        <v>69.757630392265597</v>
      </c>
      <c r="I7" s="16"/>
    </row>
    <row r="8" spans="1:10" s="17" customFormat="1" ht="21" customHeight="1">
      <c r="A8" s="110">
        <v>2568</v>
      </c>
      <c r="B8" s="103">
        <v>2</v>
      </c>
      <c r="C8" s="103">
        <v>2</v>
      </c>
      <c r="D8" s="108">
        <v>1500400001</v>
      </c>
      <c r="E8" s="106" t="s">
        <v>116</v>
      </c>
      <c r="F8" s="67">
        <v>1865900</v>
      </c>
      <c r="G8" s="67">
        <v>1068777</v>
      </c>
      <c r="H8" s="51">
        <v>57.279436197009488</v>
      </c>
      <c r="I8" s="16"/>
    </row>
    <row r="9" spans="1:10" ht="21" customHeight="1">
      <c r="A9" s="110">
        <v>2568</v>
      </c>
      <c r="B9" s="103">
        <v>2</v>
      </c>
      <c r="C9" s="103">
        <v>2</v>
      </c>
      <c r="D9" s="108">
        <v>1500400007</v>
      </c>
      <c r="E9" s="106" t="s">
        <v>120</v>
      </c>
      <c r="F9" s="51">
        <v>414636265</v>
      </c>
      <c r="G9" s="51">
        <v>257093707.78999999</v>
      </c>
      <c r="H9" s="51">
        <v>62.004636229780814</v>
      </c>
      <c r="I9" s="10"/>
    </row>
    <row r="10" spans="1:10" ht="21" customHeight="1">
      <c r="A10" s="110">
        <v>2568</v>
      </c>
      <c r="B10" s="103">
        <v>2</v>
      </c>
      <c r="C10" s="103">
        <v>2</v>
      </c>
      <c r="D10" s="104">
        <v>1500400002</v>
      </c>
      <c r="E10" s="106" t="s">
        <v>118</v>
      </c>
      <c r="F10" s="51">
        <v>375425</v>
      </c>
      <c r="G10" s="51">
        <v>257723</v>
      </c>
      <c r="H10" s="51">
        <v>68.648331890524076</v>
      </c>
      <c r="I10" s="10"/>
    </row>
    <row r="11" spans="1:10" ht="21" customHeight="1">
      <c r="A11" s="110">
        <v>2568</v>
      </c>
      <c r="B11" s="103">
        <v>2</v>
      </c>
      <c r="C11" s="103">
        <v>2</v>
      </c>
      <c r="D11" s="104">
        <v>1500400010</v>
      </c>
      <c r="E11" s="106" t="s">
        <v>199</v>
      </c>
      <c r="F11" s="51">
        <v>11448290</v>
      </c>
      <c r="G11" s="51">
        <v>9055896.0299999993</v>
      </c>
      <c r="H11" s="51">
        <v>79.102608599188159</v>
      </c>
      <c r="I11" s="10"/>
    </row>
    <row r="12" spans="1:10" ht="21" customHeight="1">
      <c r="A12" s="110">
        <v>2568</v>
      </c>
      <c r="B12" s="103">
        <v>2</v>
      </c>
      <c r="C12" s="103">
        <v>2</v>
      </c>
      <c r="D12" s="104">
        <v>1500400008</v>
      </c>
      <c r="E12" s="106" t="s">
        <v>121</v>
      </c>
      <c r="F12" s="51">
        <v>2964255.15</v>
      </c>
      <c r="G12" s="51">
        <v>1431775.1</v>
      </c>
      <c r="H12" s="51">
        <v>48.301344774588657</v>
      </c>
      <c r="I12" s="10"/>
    </row>
    <row r="13" spans="1:10" ht="21" customHeight="1">
      <c r="A13" s="110">
        <v>2568</v>
      </c>
      <c r="B13" s="103">
        <v>2</v>
      </c>
      <c r="C13" s="103">
        <v>2</v>
      </c>
      <c r="D13" s="104">
        <v>1500400112</v>
      </c>
      <c r="E13" s="106" t="s">
        <v>86</v>
      </c>
      <c r="F13" s="51">
        <v>823600</v>
      </c>
      <c r="G13" s="51">
        <v>329863.71999999997</v>
      </c>
      <c r="H13" s="51">
        <v>40.051447304516749</v>
      </c>
      <c r="I13" s="10"/>
    </row>
    <row r="14" spans="1:10" s="17" customFormat="1" ht="21" customHeight="1">
      <c r="A14" s="110">
        <v>2568</v>
      </c>
      <c r="B14" s="103">
        <v>2</v>
      </c>
      <c r="C14" s="103">
        <v>2</v>
      </c>
      <c r="D14" s="108">
        <v>1500400111</v>
      </c>
      <c r="E14" s="105" t="s">
        <v>117</v>
      </c>
      <c r="F14" s="51">
        <v>17128400</v>
      </c>
      <c r="G14" s="51">
        <v>6879088</v>
      </c>
      <c r="H14" s="51">
        <v>40.161883188155343</v>
      </c>
      <c r="I14" s="16"/>
      <c r="J14" s="16"/>
    </row>
    <row r="15" spans="1:10" ht="21" customHeight="1">
      <c r="A15" s="110">
        <v>2568</v>
      </c>
      <c r="B15" s="103">
        <v>2</v>
      </c>
      <c r="C15" s="103">
        <v>2</v>
      </c>
      <c r="D15" s="104">
        <v>1500400011</v>
      </c>
      <c r="E15" s="106" t="s">
        <v>122</v>
      </c>
      <c r="F15" s="51">
        <v>125384812</v>
      </c>
      <c r="G15" s="51">
        <v>536870.17000000004</v>
      </c>
      <c r="H15" s="51">
        <v>0.42817799176506327</v>
      </c>
      <c r="I15" s="10"/>
      <c r="J15" s="10"/>
    </row>
    <row r="16" spans="1:10">
      <c r="A16" s="111"/>
      <c r="B16" s="32"/>
      <c r="C16" s="32"/>
      <c r="D16" s="30"/>
      <c r="E16" s="30"/>
      <c r="F16" s="31"/>
      <c r="G16" s="31"/>
      <c r="H16" s="30"/>
      <c r="I16" s="10"/>
      <c r="J16" s="10"/>
    </row>
    <row r="17" spans="1:10">
      <c r="A17" s="111"/>
      <c r="B17" s="32"/>
      <c r="C17" s="32"/>
      <c r="D17" s="30"/>
      <c r="E17" s="30"/>
      <c r="F17" s="31"/>
      <c r="G17" s="31"/>
      <c r="H17" s="30"/>
      <c r="I17" s="10"/>
      <c r="J17" s="10"/>
    </row>
  </sheetData>
  <sortState xmlns:xlrd2="http://schemas.microsoft.com/office/spreadsheetml/2017/richdata2" ref="E2:H15">
    <sortCondition descending="1" ref="H2:H15"/>
  </sortState>
  <pageMargins left="0.7" right="0.7" top="0.75" bottom="0.75" header="0.3" footer="0.3"/>
  <pageSetup paperSize="9" scale="7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8"/>
  <dimension ref="A1:I88"/>
  <sheetViews>
    <sheetView zoomScaleNormal="100" workbookViewId="0">
      <selection activeCell="E2" sqref="E2"/>
    </sheetView>
  </sheetViews>
  <sheetFormatPr defaultRowHeight="18"/>
  <cols>
    <col min="1" max="2" width="9.140625" style="19"/>
    <col min="3" max="3" width="9.140625" style="20"/>
    <col min="4" max="4" width="16.42578125" style="21" customWidth="1"/>
    <col min="5" max="5" width="19.85546875" style="22" customWidth="1"/>
    <col min="6" max="6" width="19.85546875" style="23" customWidth="1"/>
    <col min="7" max="7" width="21.42578125" style="23" customWidth="1"/>
    <col min="8" max="8" width="13.140625" style="22" customWidth="1"/>
    <col min="9" max="9" width="13" style="6" hidden="1" customWidth="1"/>
    <col min="10" max="259" width="9.140625" style="6"/>
    <col min="260" max="260" width="12.42578125" style="6" bestFit="1" customWidth="1"/>
    <col min="261" max="261" width="14.5703125" style="6" bestFit="1" customWidth="1"/>
    <col min="262" max="262" width="15" style="6" bestFit="1" customWidth="1"/>
    <col min="263" max="263" width="14" style="6" bestFit="1" customWidth="1"/>
    <col min="264" max="264" width="9.28515625" style="6" bestFit="1" customWidth="1"/>
    <col min="265" max="515" width="9.140625" style="6"/>
    <col min="516" max="516" width="12.42578125" style="6" bestFit="1" customWidth="1"/>
    <col min="517" max="517" width="14.5703125" style="6" bestFit="1" customWidth="1"/>
    <col min="518" max="518" width="15" style="6" bestFit="1" customWidth="1"/>
    <col min="519" max="519" width="14" style="6" bestFit="1" customWidth="1"/>
    <col min="520" max="520" width="9.28515625" style="6" bestFit="1" customWidth="1"/>
    <col min="521" max="771" width="9.140625" style="6"/>
    <col min="772" max="772" width="12.42578125" style="6" bestFit="1" customWidth="1"/>
    <col min="773" max="773" width="14.5703125" style="6" bestFit="1" customWidth="1"/>
    <col min="774" max="774" width="15" style="6" bestFit="1" customWidth="1"/>
    <col min="775" max="775" width="14" style="6" bestFit="1" customWidth="1"/>
    <col min="776" max="776" width="9.28515625" style="6" bestFit="1" customWidth="1"/>
    <col min="777" max="1027" width="9.140625" style="6"/>
    <col min="1028" max="1028" width="12.42578125" style="6" bestFit="1" customWidth="1"/>
    <col min="1029" max="1029" width="14.5703125" style="6" bestFit="1" customWidth="1"/>
    <col min="1030" max="1030" width="15" style="6" bestFit="1" customWidth="1"/>
    <col min="1031" max="1031" width="14" style="6" bestFit="1" customWidth="1"/>
    <col min="1032" max="1032" width="9.28515625" style="6" bestFit="1" customWidth="1"/>
    <col min="1033" max="1283" width="9.140625" style="6"/>
    <col min="1284" max="1284" width="12.42578125" style="6" bestFit="1" customWidth="1"/>
    <col min="1285" max="1285" width="14.5703125" style="6" bestFit="1" customWidth="1"/>
    <col min="1286" max="1286" width="15" style="6" bestFit="1" customWidth="1"/>
    <col min="1287" max="1287" width="14" style="6" bestFit="1" customWidth="1"/>
    <col min="1288" max="1288" width="9.28515625" style="6" bestFit="1" customWidth="1"/>
    <col min="1289" max="1539" width="9.140625" style="6"/>
    <col min="1540" max="1540" width="12.42578125" style="6" bestFit="1" customWidth="1"/>
    <col min="1541" max="1541" width="14.5703125" style="6" bestFit="1" customWidth="1"/>
    <col min="1542" max="1542" width="15" style="6" bestFit="1" customWidth="1"/>
    <col min="1543" max="1543" width="14" style="6" bestFit="1" customWidth="1"/>
    <col min="1544" max="1544" width="9.28515625" style="6" bestFit="1" customWidth="1"/>
    <col min="1545" max="1795" width="9.140625" style="6"/>
    <col min="1796" max="1796" width="12.42578125" style="6" bestFit="1" customWidth="1"/>
    <col min="1797" max="1797" width="14.5703125" style="6" bestFit="1" customWidth="1"/>
    <col min="1798" max="1798" width="15" style="6" bestFit="1" customWidth="1"/>
    <col min="1799" max="1799" width="14" style="6" bestFit="1" customWidth="1"/>
    <col min="1800" max="1800" width="9.28515625" style="6" bestFit="1" customWidth="1"/>
    <col min="1801" max="2051" width="9.140625" style="6"/>
    <col min="2052" max="2052" width="12.42578125" style="6" bestFit="1" customWidth="1"/>
    <col min="2053" max="2053" width="14.5703125" style="6" bestFit="1" customWidth="1"/>
    <col min="2054" max="2054" width="15" style="6" bestFit="1" customWidth="1"/>
    <col min="2055" max="2055" width="14" style="6" bestFit="1" customWidth="1"/>
    <col min="2056" max="2056" width="9.28515625" style="6" bestFit="1" customWidth="1"/>
    <col min="2057" max="2307" width="9.140625" style="6"/>
    <col min="2308" max="2308" width="12.42578125" style="6" bestFit="1" customWidth="1"/>
    <col min="2309" max="2309" width="14.5703125" style="6" bestFit="1" customWidth="1"/>
    <col min="2310" max="2310" width="15" style="6" bestFit="1" customWidth="1"/>
    <col min="2311" max="2311" width="14" style="6" bestFit="1" customWidth="1"/>
    <col min="2312" max="2312" width="9.28515625" style="6" bestFit="1" customWidth="1"/>
    <col min="2313" max="2563" width="9.140625" style="6"/>
    <col min="2564" max="2564" width="12.42578125" style="6" bestFit="1" customWidth="1"/>
    <col min="2565" max="2565" width="14.5703125" style="6" bestFit="1" customWidth="1"/>
    <col min="2566" max="2566" width="15" style="6" bestFit="1" customWidth="1"/>
    <col min="2567" max="2567" width="14" style="6" bestFit="1" customWidth="1"/>
    <col min="2568" max="2568" width="9.28515625" style="6" bestFit="1" customWidth="1"/>
    <col min="2569" max="2819" width="9.140625" style="6"/>
    <col min="2820" max="2820" width="12.42578125" style="6" bestFit="1" customWidth="1"/>
    <col min="2821" max="2821" width="14.5703125" style="6" bestFit="1" customWidth="1"/>
    <col min="2822" max="2822" width="15" style="6" bestFit="1" customWidth="1"/>
    <col min="2823" max="2823" width="14" style="6" bestFit="1" customWidth="1"/>
    <col min="2824" max="2824" width="9.28515625" style="6" bestFit="1" customWidth="1"/>
    <col min="2825" max="3075" width="9.140625" style="6"/>
    <col min="3076" max="3076" width="12.42578125" style="6" bestFit="1" customWidth="1"/>
    <col min="3077" max="3077" width="14.5703125" style="6" bestFit="1" customWidth="1"/>
    <col min="3078" max="3078" width="15" style="6" bestFit="1" customWidth="1"/>
    <col min="3079" max="3079" width="14" style="6" bestFit="1" customWidth="1"/>
    <col min="3080" max="3080" width="9.28515625" style="6" bestFit="1" customWidth="1"/>
    <col min="3081" max="3331" width="9.140625" style="6"/>
    <col min="3332" max="3332" width="12.42578125" style="6" bestFit="1" customWidth="1"/>
    <col min="3333" max="3333" width="14.5703125" style="6" bestFit="1" customWidth="1"/>
    <col min="3334" max="3334" width="15" style="6" bestFit="1" customWidth="1"/>
    <col min="3335" max="3335" width="14" style="6" bestFit="1" customWidth="1"/>
    <col min="3336" max="3336" width="9.28515625" style="6" bestFit="1" customWidth="1"/>
    <col min="3337" max="3587" width="9.140625" style="6"/>
    <col min="3588" max="3588" width="12.42578125" style="6" bestFit="1" customWidth="1"/>
    <col min="3589" max="3589" width="14.5703125" style="6" bestFit="1" customWidth="1"/>
    <col min="3590" max="3590" width="15" style="6" bestFit="1" customWidth="1"/>
    <col min="3591" max="3591" width="14" style="6" bestFit="1" customWidth="1"/>
    <col min="3592" max="3592" width="9.28515625" style="6" bestFit="1" customWidth="1"/>
    <col min="3593" max="3843" width="9.140625" style="6"/>
    <col min="3844" max="3844" width="12.42578125" style="6" bestFit="1" customWidth="1"/>
    <col min="3845" max="3845" width="14.5703125" style="6" bestFit="1" customWidth="1"/>
    <col min="3846" max="3846" width="15" style="6" bestFit="1" customWidth="1"/>
    <col min="3847" max="3847" width="14" style="6" bestFit="1" customWidth="1"/>
    <col min="3848" max="3848" width="9.28515625" style="6" bestFit="1" customWidth="1"/>
    <col min="3849" max="4099" width="9.140625" style="6"/>
    <col min="4100" max="4100" width="12.42578125" style="6" bestFit="1" customWidth="1"/>
    <col min="4101" max="4101" width="14.5703125" style="6" bestFit="1" customWidth="1"/>
    <col min="4102" max="4102" width="15" style="6" bestFit="1" customWidth="1"/>
    <col min="4103" max="4103" width="14" style="6" bestFit="1" customWidth="1"/>
    <col min="4104" max="4104" width="9.28515625" style="6" bestFit="1" customWidth="1"/>
    <col min="4105" max="4355" width="9.140625" style="6"/>
    <col min="4356" max="4356" width="12.42578125" style="6" bestFit="1" customWidth="1"/>
    <col min="4357" max="4357" width="14.5703125" style="6" bestFit="1" customWidth="1"/>
    <col min="4358" max="4358" width="15" style="6" bestFit="1" customWidth="1"/>
    <col min="4359" max="4359" width="14" style="6" bestFit="1" customWidth="1"/>
    <col min="4360" max="4360" width="9.28515625" style="6" bestFit="1" customWidth="1"/>
    <col min="4361" max="4611" width="9.140625" style="6"/>
    <col min="4612" max="4612" width="12.42578125" style="6" bestFit="1" customWidth="1"/>
    <col min="4613" max="4613" width="14.5703125" style="6" bestFit="1" customWidth="1"/>
    <col min="4614" max="4614" width="15" style="6" bestFit="1" customWidth="1"/>
    <col min="4615" max="4615" width="14" style="6" bestFit="1" customWidth="1"/>
    <col min="4616" max="4616" width="9.28515625" style="6" bestFit="1" customWidth="1"/>
    <col min="4617" max="4867" width="9.140625" style="6"/>
    <col min="4868" max="4868" width="12.42578125" style="6" bestFit="1" customWidth="1"/>
    <col min="4869" max="4869" width="14.5703125" style="6" bestFit="1" customWidth="1"/>
    <col min="4870" max="4870" width="15" style="6" bestFit="1" customWidth="1"/>
    <col min="4871" max="4871" width="14" style="6" bestFit="1" customWidth="1"/>
    <col min="4872" max="4872" width="9.28515625" style="6" bestFit="1" customWidth="1"/>
    <col min="4873" max="5123" width="9.140625" style="6"/>
    <col min="5124" max="5124" width="12.42578125" style="6" bestFit="1" customWidth="1"/>
    <col min="5125" max="5125" width="14.5703125" style="6" bestFit="1" customWidth="1"/>
    <col min="5126" max="5126" width="15" style="6" bestFit="1" customWidth="1"/>
    <col min="5127" max="5127" width="14" style="6" bestFit="1" customWidth="1"/>
    <col min="5128" max="5128" width="9.28515625" style="6" bestFit="1" customWidth="1"/>
    <col min="5129" max="5379" width="9.140625" style="6"/>
    <col min="5380" max="5380" width="12.42578125" style="6" bestFit="1" customWidth="1"/>
    <col min="5381" max="5381" width="14.5703125" style="6" bestFit="1" customWidth="1"/>
    <col min="5382" max="5382" width="15" style="6" bestFit="1" customWidth="1"/>
    <col min="5383" max="5383" width="14" style="6" bestFit="1" customWidth="1"/>
    <col min="5384" max="5384" width="9.28515625" style="6" bestFit="1" customWidth="1"/>
    <col min="5385" max="5635" width="9.140625" style="6"/>
    <col min="5636" max="5636" width="12.42578125" style="6" bestFit="1" customWidth="1"/>
    <col min="5637" max="5637" width="14.5703125" style="6" bestFit="1" customWidth="1"/>
    <col min="5638" max="5638" width="15" style="6" bestFit="1" customWidth="1"/>
    <col min="5639" max="5639" width="14" style="6" bestFit="1" customWidth="1"/>
    <col min="5640" max="5640" width="9.28515625" style="6" bestFit="1" customWidth="1"/>
    <col min="5641" max="5891" width="9.140625" style="6"/>
    <col min="5892" max="5892" width="12.42578125" style="6" bestFit="1" customWidth="1"/>
    <col min="5893" max="5893" width="14.5703125" style="6" bestFit="1" customWidth="1"/>
    <col min="5894" max="5894" width="15" style="6" bestFit="1" customWidth="1"/>
    <col min="5895" max="5895" width="14" style="6" bestFit="1" customWidth="1"/>
    <col min="5896" max="5896" width="9.28515625" style="6" bestFit="1" customWidth="1"/>
    <col min="5897" max="6147" width="9.140625" style="6"/>
    <col min="6148" max="6148" width="12.42578125" style="6" bestFit="1" customWidth="1"/>
    <col min="6149" max="6149" width="14.5703125" style="6" bestFit="1" customWidth="1"/>
    <col min="6150" max="6150" width="15" style="6" bestFit="1" customWidth="1"/>
    <col min="6151" max="6151" width="14" style="6" bestFit="1" customWidth="1"/>
    <col min="6152" max="6152" width="9.28515625" style="6" bestFit="1" customWidth="1"/>
    <col min="6153" max="6403" width="9.140625" style="6"/>
    <col min="6404" max="6404" width="12.42578125" style="6" bestFit="1" customWidth="1"/>
    <col min="6405" max="6405" width="14.5703125" style="6" bestFit="1" customWidth="1"/>
    <col min="6406" max="6406" width="15" style="6" bestFit="1" customWidth="1"/>
    <col min="6407" max="6407" width="14" style="6" bestFit="1" customWidth="1"/>
    <col min="6408" max="6408" width="9.28515625" style="6" bestFit="1" customWidth="1"/>
    <col min="6409" max="6659" width="9.140625" style="6"/>
    <col min="6660" max="6660" width="12.42578125" style="6" bestFit="1" customWidth="1"/>
    <col min="6661" max="6661" width="14.5703125" style="6" bestFit="1" customWidth="1"/>
    <col min="6662" max="6662" width="15" style="6" bestFit="1" customWidth="1"/>
    <col min="6663" max="6663" width="14" style="6" bestFit="1" customWidth="1"/>
    <col min="6664" max="6664" width="9.28515625" style="6" bestFit="1" customWidth="1"/>
    <col min="6665" max="6915" width="9.140625" style="6"/>
    <col min="6916" max="6916" width="12.42578125" style="6" bestFit="1" customWidth="1"/>
    <col min="6917" max="6917" width="14.5703125" style="6" bestFit="1" customWidth="1"/>
    <col min="6918" max="6918" width="15" style="6" bestFit="1" customWidth="1"/>
    <col min="6919" max="6919" width="14" style="6" bestFit="1" customWidth="1"/>
    <col min="6920" max="6920" width="9.28515625" style="6" bestFit="1" customWidth="1"/>
    <col min="6921" max="7171" width="9.140625" style="6"/>
    <col min="7172" max="7172" width="12.42578125" style="6" bestFit="1" customWidth="1"/>
    <col min="7173" max="7173" width="14.5703125" style="6" bestFit="1" customWidth="1"/>
    <col min="7174" max="7174" width="15" style="6" bestFit="1" customWidth="1"/>
    <col min="7175" max="7175" width="14" style="6" bestFit="1" customWidth="1"/>
    <col min="7176" max="7176" width="9.28515625" style="6" bestFit="1" customWidth="1"/>
    <col min="7177" max="7427" width="9.140625" style="6"/>
    <col min="7428" max="7428" width="12.42578125" style="6" bestFit="1" customWidth="1"/>
    <col min="7429" max="7429" width="14.5703125" style="6" bestFit="1" customWidth="1"/>
    <col min="7430" max="7430" width="15" style="6" bestFit="1" customWidth="1"/>
    <col min="7431" max="7431" width="14" style="6" bestFit="1" customWidth="1"/>
    <col min="7432" max="7432" width="9.28515625" style="6" bestFit="1" customWidth="1"/>
    <col min="7433" max="7683" width="9.140625" style="6"/>
    <col min="7684" max="7684" width="12.42578125" style="6" bestFit="1" customWidth="1"/>
    <col min="7685" max="7685" width="14.5703125" style="6" bestFit="1" customWidth="1"/>
    <col min="7686" max="7686" width="15" style="6" bestFit="1" customWidth="1"/>
    <col min="7687" max="7687" width="14" style="6" bestFit="1" customWidth="1"/>
    <col min="7688" max="7688" width="9.28515625" style="6" bestFit="1" customWidth="1"/>
    <col min="7689" max="7939" width="9.140625" style="6"/>
    <col min="7940" max="7940" width="12.42578125" style="6" bestFit="1" customWidth="1"/>
    <col min="7941" max="7941" width="14.5703125" style="6" bestFit="1" customWidth="1"/>
    <col min="7942" max="7942" width="15" style="6" bestFit="1" customWidth="1"/>
    <col min="7943" max="7943" width="14" style="6" bestFit="1" customWidth="1"/>
    <col min="7944" max="7944" width="9.28515625" style="6" bestFit="1" customWidth="1"/>
    <col min="7945" max="8195" width="9.140625" style="6"/>
    <col min="8196" max="8196" width="12.42578125" style="6" bestFit="1" customWidth="1"/>
    <col min="8197" max="8197" width="14.5703125" style="6" bestFit="1" customWidth="1"/>
    <col min="8198" max="8198" width="15" style="6" bestFit="1" customWidth="1"/>
    <col min="8199" max="8199" width="14" style="6" bestFit="1" customWidth="1"/>
    <col min="8200" max="8200" width="9.28515625" style="6" bestFit="1" customWidth="1"/>
    <col min="8201" max="8451" width="9.140625" style="6"/>
    <col min="8452" max="8452" width="12.42578125" style="6" bestFit="1" customWidth="1"/>
    <col min="8453" max="8453" width="14.5703125" style="6" bestFit="1" customWidth="1"/>
    <col min="8454" max="8454" width="15" style="6" bestFit="1" customWidth="1"/>
    <col min="8455" max="8455" width="14" style="6" bestFit="1" customWidth="1"/>
    <col min="8456" max="8456" width="9.28515625" style="6" bestFit="1" customWidth="1"/>
    <col min="8457" max="8707" width="9.140625" style="6"/>
    <col min="8708" max="8708" width="12.42578125" style="6" bestFit="1" customWidth="1"/>
    <col min="8709" max="8709" width="14.5703125" style="6" bestFit="1" customWidth="1"/>
    <col min="8710" max="8710" width="15" style="6" bestFit="1" customWidth="1"/>
    <col min="8711" max="8711" width="14" style="6" bestFit="1" customWidth="1"/>
    <col min="8712" max="8712" width="9.28515625" style="6" bestFit="1" customWidth="1"/>
    <col min="8713" max="8963" width="9.140625" style="6"/>
    <col min="8964" max="8964" width="12.42578125" style="6" bestFit="1" customWidth="1"/>
    <col min="8965" max="8965" width="14.5703125" style="6" bestFit="1" customWidth="1"/>
    <col min="8966" max="8966" width="15" style="6" bestFit="1" customWidth="1"/>
    <col min="8967" max="8967" width="14" style="6" bestFit="1" customWidth="1"/>
    <col min="8968" max="8968" width="9.28515625" style="6" bestFit="1" customWidth="1"/>
    <col min="8969" max="9219" width="9.140625" style="6"/>
    <col min="9220" max="9220" width="12.42578125" style="6" bestFit="1" customWidth="1"/>
    <col min="9221" max="9221" width="14.5703125" style="6" bestFit="1" customWidth="1"/>
    <col min="9222" max="9222" width="15" style="6" bestFit="1" customWidth="1"/>
    <col min="9223" max="9223" width="14" style="6" bestFit="1" customWidth="1"/>
    <col min="9224" max="9224" width="9.28515625" style="6" bestFit="1" customWidth="1"/>
    <col min="9225" max="9475" width="9.140625" style="6"/>
    <col min="9476" max="9476" width="12.42578125" style="6" bestFit="1" customWidth="1"/>
    <col min="9477" max="9477" width="14.5703125" style="6" bestFit="1" customWidth="1"/>
    <col min="9478" max="9478" width="15" style="6" bestFit="1" customWidth="1"/>
    <col min="9479" max="9479" width="14" style="6" bestFit="1" customWidth="1"/>
    <col min="9480" max="9480" width="9.28515625" style="6" bestFit="1" customWidth="1"/>
    <col min="9481" max="9731" width="9.140625" style="6"/>
    <col min="9732" max="9732" width="12.42578125" style="6" bestFit="1" customWidth="1"/>
    <col min="9733" max="9733" width="14.5703125" style="6" bestFit="1" customWidth="1"/>
    <col min="9734" max="9734" width="15" style="6" bestFit="1" customWidth="1"/>
    <col min="9735" max="9735" width="14" style="6" bestFit="1" customWidth="1"/>
    <col min="9736" max="9736" width="9.28515625" style="6" bestFit="1" customWidth="1"/>
    <col min="9737" max="9987" width="9.140625" style="6"/>
    <col min="9988" max="9988" width="12.42578125" style="6" bestFit="1" customWidth="1"/>
    <col min="9989" max="9989" width="14.5703125" style="6" bestFit="1" customWidth="1"/>
    <col min="9990" max="9990" width="15" style="6" bestFit="1" customWidth="1"/>
    <col min="9991" max="9991" width="14" style="6" bestFit="1" customWidth="1"/>
    <col min="9992" max="9992" width="9.28515625" style="6" bestFit="1" customWidth="1"/>
    <col min="9993" max="10243" width="9.140625" style="6"/>
    <col min="10244" max="10244" width="12.42578125" style="6" bestFit="1" customWidth="1"/>
    <col min="10245" max="10245" width="14.5703125" style="6" bestFit="1" customWidth="1"/>
    <col min="10246" max="10246" width="15" style="6" bestFit="1" customWidth="1"/>
    <col min="10247" max="10247" width="14" style="6" bestFit="1" customWidth="1"/>
    <col min="10248" max="10248" width="9.28515625" style="6" bestFit="1" customWidth="1"/>
    <col min="10249" max="10499" width="9.140625" style="6"/>
    <col min="10500" max="10500" width="12.42578125" style="6" bestFit="1" customWidth="1"/>
    <col min="10501" max="10501" width="14.5703125" style="6" bestFit="1" customWidth="1"/>
    <col min="10502" max="10502" width="15" style="6" bestFit="1" customWidth="1"/>
    <col min="10503" max="10503" width="14" style="6" bestFit="1" customWidth="1"/>
    <col min="10504" max="10504" width="9.28515625" style="6" bestFit="1" customWidth="1"/>
    <col min="10505" max="10755" width="9.140625" style="6"/>
    <col min="10756" max="10756" width="12.42578125" style="6" bestFit="1" customWidth="1"/>
    <col min="10757" max="10757" width="14.5703125" style="6" bestFit="1" customWidth="1"/>
    <col min="10758" max="10758" width="15" style="6" bestFit="1" customWidth="1"/>
    <col min="10759" max="10759" width="14" style="6" bestFit="1" customWidth="1"/>
    <col min="10760" max="10760" width="9.28515625" style="6" bestFit="1" customWidth="1"/>
    <col min="10761" max="11011" width="9.140625" style="6"/>
    <col min="11012" max="11012" width="12.42578125" style="6" bestFit="1" customWidth="1"/>
    <col min="11013" max="11013" width="14.5703125" style="6" bestFit="1" customWidth="1"/>
    <col min="11014" max="11014" width="15" style="6" bestFit="1" customWidth="1"/>
    <col min="11015" max="11015" width="14" style="6" bestFit="1" customWidth="1"/>
    <col min="11016" max="11016" width="9.28515625" style="6" bestFit="1" customWidth="1"/>
    <col min="11017" max="11267" width="9.140625" style="6"/>
    <col min="11268" max="11268" width="12.42578125" style="6" bestFit="1" customWidth="1"/>
    <col min="11269" max="11269" width="14.5703125" style="6" bestFit="1" customWidth="1"/>
    <col min="11270" max="11270" width="15" style="6" bestFit="1" customWidth="1"/>
    <col min="11271" max="11271" width="14" style="6" bestFit="1" customWidth="1"/>
    <col min="11272" max="11272" width="9.28515625" style="6" bestFit="1" customWidth="1"/>
    <col min="11273" max="11523" width="9.140625" style="6"/>
    <col min="11524" max="11524" width="12.42578125" style="6" bestFit="1" customWidth="1"/>
    <col min="11525" max="11525" width="14.5703125" style="6" bestFit="1" customWidth="1"/>
    <col min="11526" max="11526" width="15" style="6" bestFit="1" customWidth="1"/>
    <col min="11527" max="11527" width="14" style="6" bestFit="1" customWidth="1"/>
    <col min="11528" max="11528" width="9.28515625" style="6" bestFit="1" customWidth="1"/>
    <col min="11529" max="11779" width="9.140625" style="6"/>
    <col min="11780" max="11780" width="12.42578125" style="6" bestFit="1" customWidth="1"/>
    <col min="11781" max="11781" width="14.5703125" style="6" bestFit="1" customWidth="1"/>
    <col min="11782" max="11782" width="15" style="6" bestFit="1" customWidth="1"/>
    <col min="11783" max="11783" width="14" style="6" bestFit="1" customWidth="1"/>
    <col min="11784" max="11784" width="9.28515625" style="6" bestFit="1" customWidth="1"/>
    <col min="11785" max="12035" width="9.140625" style="6"/>
    <col min="12036" max="12036" width="12.42578125" style="6" bestFit="1" customWidth="1"/>
    <col min="12037" max="12037" width="14.5703125" style="6" bestFit="1" customWidth="1"/>
    <col min="12038" max="12038" width="15" style="6" bestFit="1" customWidth="1"/>
    <col min="12039" max="12039" width="14" style="6" bestFit="1" customWidth="1"/>
    <col min="12040" max="12040" width="9.28515625" style="6" bestFit="1" customWidth="1"/>
    <col min="12041" max="12291" width="9.140625" style="6"/>
    <col min="12292" max="12292" width="12.42578125" style="6" bestFit="1" customWidth="1"/>
    <col min="12293" max="12293" width="14.5703125" style="6" bestFit="1" customWidth="1"/>
    <col min="12294" max="12294" width="15" style="6" bestFit="1" customWidth="1"/>
    <col min="12295" max="12295" width="14" style="6" bestFit="1" customWidth="1"/>
    <col min="12296" max="12296" width="9.28515625" style="6" bestFit="1" customWidth="1"/>
    <col min="12297" max="12547" width="9.140625" style="6"/>
    <col min="12548" max="12548" width="12.42578125" style="6" bestFit="1" customWidth="1"/>
    <col min="12549" max="12549" width="14.5703125" style="6" bestFit="1" customWidth="1"/>
    <col min="12550" max="12550" width="15" style="6" bestFit="1" customWidth="1"/>
    <col min="12551" max="12551" width="14" style="6" bestFit="1" customWidth="1"/>
    <col min="12552" max="12552" width="9.28515625" style="6" bestFit="1" customWidth="1"/>
    <col min="12553" max="12803" width="9.140625" style="6"/>
    <col min="12804" max="12804" width="12.42578125" style="6" bestFit="1" customWidth="1"/>
    <col min="12805" max="12805" width="14.5703125" style="6" bestFit="1" customWidth="1"/>
    <col min="12806" max="12806" width="15" style="6" bestFit="1" customWidth="1"/>
    <col min="12807" max="12807" width="14" style="6" bestFit="1" customWidth="1"/>
    <col min="12808" max="12808" width="9.28515625" style="6" bestFit="1" customWidth="1"/>
    <col min="12809" max="13059" width="9.140625" style="6"/>
    <col min="13060" max="13060" width="12.42578125" style="6" bestFit="1" customWidth="1"/>
    <col min="13061" max="13061" width="14.5703125" style="6" bestFit="1" customWidth="1"/>
    <col min="13062" max="13062" width="15" style="6" bestFit="1" customWidth="1"/>
    <col min="13063" max="13063" width="14" style="6" bestFit="1" customWidth="1"/>
    <col min="13064" max="13064" width="9.28515625" style="6" bestFit="1" customWidth="1"/>
    <col min="13065" max="13315" width="9.140625" style="6"/>
    <col min="13316" max="13316" width="12.42578125" style="6" bestFit="1" customWidth="1"/>
    <col min="13317" max="13317" width="14.5703125" style="6" bestFit="1" customWidth="1"/>
    <col min="13318" max="13318" width="15" style="6" bestFit="1" customWidth="1"/>
    <col min="13319" max="13319" width="14" style="6" bestFit="1" customWidth="1"/>
    <col min="13320" max="13320" width="9.28515625" style="6" bestFit="1" customWidth="1"/>
    <col min="13321" max="13571" width="9.140625" style="6"/>
    <col min="13572" max="13572" width="12.42578125" style="6" bestFit="1" customWidth="1"/>
    <col min="13573" max="13573" width="14.5703125" style="6" bestFit="1" customWidth="1"/>
    <col min="13574" max="13574" width="15" style="6" bestFit="1" customWidth="1"/>
    <col min="13575" max="13575" width="14" style="6" bestFit="1" customWidth="1"/>
    <col min="13576" max="13576" width="9.28515625" style="6" bestFit="1" customWidth="1"/>
    <col min="13577" max="13827" width="9.140625" style="6"/>
    <col min="13828" max="13828" width="12.42578125" style="6" bestFit="1" customWidth="1"/>
    <col min="13829" max="13829" width="14.5703125" style="6" bestFit="1" customWidth="1"/>
    <col min="13830" max="13830" width="15" style="6" bestFit="1" customWidth="1"/>
    <col min="13831" max="13831" width="14" style="6" bestFit="1" customWidth="1"/>
    <col min="13832" max="13832" width="9.28515625" style="6" bestFit="1" customWidth="1"/>
    <col min="13833" max="14083" width="9.140625" style="6"/>
    <col min="14084" max="14084" width="12.42578125" style="6" bestFit="1" customWidth="1"/>
    <col min="14085" max="14085" width="14.5703125" style="6" bestFit="1" customWidth="1"/>
    <col min="14086" max="14086" width="15" style="6" bestFit="1" customWidth="1"/>
    <col min="14087" max="14087" width="14" style="6" bestFit="1" customWidth="1"/>
    <col min="14088" max="14088" width="9.28515625" style="6" bestFit="1" customWidth="1"/>
    <col min="14089" max="14339" width="9.140625" style="6"/>
    <col min="14340" max="14340" width="12.42578125" style="6" bestFit="1" customWidth="1"/>
    <col min="14341" max="14341" width="14.5703125" style="6" bestFit="1" customWidth="1"/>
    <col min="14342" max="14342" width="15" style="6" bestFit="1" customWidth="1"/>
    <col min="14343" max="14343" width="14" style="6" bestFit="1" customWidth="1"/>
    <col min="14344" max="14344" width="9.28515625" style="6" bestFit="1" customWidth="1"/>
    <col min="14345" max="14595" width="9.140625" style="6"/>
    <col min="14596" max="14596" width="12.42578125" style="6" bestFit="1" customWidth="1"/>
    <col min="14597" max="14597" width="14.5703125" style="6" bestFit="1" customWidth="1"/>
    <col min="14598" max="14598" width="15" style="6" bestFit="1" customWidth="1"/>
    <col min="14599" max="14599" width="14" style="6" bestFit="1" customWidth="1"/>
    <col min="14600" max="14600" width="9.28515625" style="6" bestFit="1" customWidth="1"/>
    <col min="14601" max="14851" width="9.140625" style="6"/>
    <col min="14852" max="14852" width="12.42578125" style="6" bestFit="1" customWidth="1"/>
    <col min="14853" max="14853" width="14.5703125" style="6" bestFit="1" customWidth="1"/>
    <col min="14854" max="14854" width="15" style="6" bestFit="1" customWidth="1"/>
    <col min="14855" max="14855" width="14" style="6" bestFit="1" customWidth="1"/>
    <col min="14856" max="14856" width="9.28515625" style="6" bestFit="1" customWidth="1"/>
    <col min="14857" max="15107" width="9.140625" style="6"/>
    <col min="15108" max="15108" width="12.42578125" style="6" bestFit="1" customWidth="1"/>
    <col min="15109" max="15109" width="14.5703125" style="6" bestFit="1" customWidth="1"/>
    <col min="15110" max="15110" width="15" style="6" bestFit="1" customWidth="1"/>
    <col min="15111" max="15111" width="14" style="6" bestFit="1" customWidth="1"/>
    <col min="15112" max="15112" width="9.28515625" style="6" bestFit="1" customWidth="1"/>
    <col min="15113" max="15363" width="9.140625" style="6"/>
    <col min="15364" max="15364" width="12.42578125" style="6" bestFit="1" customWidth="1"/>
    <col min="15365" max="15365" width="14.5703125" style="6" bestFit="1" customWidth="1"/>
    <col min="15366" max="15366" width="15" style="6" bestFit="1" customWidth="1"/>
    <col min="15367" max="15367" width="14" style="6" bestFit="1" customWidth="1"/>
    <col min="15368" max="15368" width="9.28515625" style="6" bestFit="1" customWidth="1"/>
    <col min="15369" max="15619" width="9.140625" style="6"/>
    <col min="15620" max="15620" width="12.42578125" style="6" bestFit="1" customWidth="1"/>
    <col min="15621" max="15621" width="14.5703125" style="6" bestFit="1" customWidth="1"/>
    <col min="15622" max="15622" width="15" style="6" bestFit="1" customWidth="1"/>
    <col min="15623" max="15623" width="14" style="6" bestFit="1" customWidth="1"/>
    <col min="15624" max="15624" width="9.28515625" style="6" bestFit="1" customWidth="1"/>
    <col min="15625" max="15875" width="9.140625" style="6"/>
    <col min="15876" max="15876" width="12.42578125" style="6" bestFit="1" customWidth="1"/>
    <col min="15877" max="15877" width="14.5703125" style="6" bestFit="1" customWidth="1"/>
    <col min="15878" max="15878" width="15" style="6" bestFit="1" customWidth="1"/>
    <col min="15879" max="15879" width="14" style="6" bestFit="1" customWidth="1"/>
    <col min="15880" max="15880" width="9.28515625" style="6" bestFit="1" customWidth="1"/>
    <col min="15881" max="16131" width="9.140625" style="6"/>
    <col min="16132" max="16132" width="12.42578125" style="6" bestFit="1" customWidth="1"/>
    <col min="16133" max="16133" width="14.5703125" style="6" bestFit="1" customWidth="1"/>
    <col min="16134" max="16134" width="15" style="6" bestFit="1" customWidth="1"/>
    <col min="16135" max="16135" width="14" style="6" bestFit="1" customWidth="1"/>
    <col min="16136" max="16136" width="9.28515625" style="6" bestFit="1" customWidth="1"/>
    <col min="16137" max="16384" width="9.140625" style="6"/>
  </cols>
  <sheetData>
    <row r="1" spans="1:9" ht="18.75" thickBot="1">
      <c r="A1" s="43" t="s">
        <v>135</v>
      </c>
      <c r="B1" s="43" t="s">
        <v>136</v>
      </c>
      <c r="C1" s="44" t="s">
        <v>137</v>
      </c>
      <c r="D1" s="43" t="s">
        <v>138</v>
      </c>
      <c r="E1" s="43" t="s">
        <v>139</v>
      </c>
      <c r="F1" s="45" t="s">
        <v>140</v>
      </c>
      <c r="G1" s="45" t="s">
        <v>141</v>
      </c>
      <c r="H1" s="43" t="s">
        <v>142</v>
      </c>
    </row>
    <row r="2" spans="1:9" ht="23.25" thickTop="1">
      <c r="A2" s="568">
        <v>2568</v>
      </c>
      <c r="B2" s="49">
        <v>2</v>
      </c>
      <c r="C2" s="49">
        <v>2</v>
      </c>
      <c r="D2" s="569">
        <v>1500400066</v>
      </c>
      <c r="E2" s="570" t="s">
        <v>51</v>
      </c>
      <c r="F2" s="571">
        <v>11725930.210000001</v>
      </c>
      <c r="G2" s="571">
        <v>10726681.859999999</v>
      </c>
      <c r="H2" s="571">
        <v>91.478302086875544</v>
      </c>
      <c r="I2" s="572">
        <v>22159269.890000001</v>
      </c>
    </row>
    <row r="3" spans="1:9" ht="22.5">
      <c r="A3" s="27">
        <v>2568</v>
      </c>
      <c r="B3" s="28">
        <v>2</v>
      </c>
      <c r="C3" s="28">
        <v>2</v>
      </c>
      <c r="D3" s="573">
        <v>1500400024</v>
      </c>
      <c r="E3" s="574" t="s">
        <v>27</v>
      </c>
      <c r="F3" s="575">
        <v>13292392.77</v>
      </c>
      <c r="G3" s="575">
        <v>11856171.060000001</v>
      </c>
      <c r="H3" s="575">
        <v>89.195160458683915</v>
      </c>
      <c r="I3" s="576">
        <v>30520176.920000002</v>
      </c>
    </row>
    <row r="4" spans="1:9" ht="22.5">
      <c r="A4" s="27">
        <v>2568</v>
      </c>
      <c r="B4" s="28">
        <v>2</v>
      </c>
      <c r="C4" s="28">
        <v>2</v>
      </c>
      <c r="D4" s="573">
        <v>1500400088</v>
      </c>
      <c r="E4" s="574" t="s">
        <v>65</v>
      </c>
      <c r="F4" s="575">
        <v>6132899</v>
      </c>
      <c r="G4" s="575">
        <v>5381594.9199999999</v>
      </c>
      <c r="H4" s="575">
        <v>87.749609442451273</v>
      </c>
      <c r="I4" s="576">
        <v>13998341.66</v>
      </c>
    </row>
    <row r="5" spans="1:9" ht="22.5">
      <c r="A5" s="27">
        <v>2568</v>
      </c>
      <c r="B5" s="28">
        <v>2</v>
      </c>
      <c r="C5" s="28">
        <v>2</v>
      </c>
      <c r="D5" s="573">
        <v>1500400074</v>
      </c>
      <c r="E5" s="574" t="s">
        <v>58</v>
      </c>
      <c r="F5" s="575">
        <v>13604951.470000001</v>
      </c>
      <c r="G5" s="575">
        <v>11727464.26</v>
      </c>
      <c r="H5" s="575">
        <v>86.199971281485205</v>
      </c>
      <c r="I5" s="576">
        <v>13778681.130000001</v>
      </c>
    </row>
    <row r="6" spans="1:9" ht="22.5">
      <c r="A6" s="27">
        <v>2568</v>
      </c>
      <c r="B6" s="28">
        <v>2</v>
      </c>
      <c r="C6" s="28">
        <v>2</v>
      </c>
      <c r="D6" s="573">
        <v>1500400081</v>
      </c>
      <c r="E6" s="574" t="s">
        <v>17</v>
      </c>
      <c r="F6" s="575">
        <v>7328857</v>
      </c>
      <c r="G6" s="575">
        <v>6294639.5499999998</v>
      </c>
      <c r="H6" s="575">
        <v>85.888420936579877</v>
      </c>
      <c r="I6" s="576">
        <v>16324991.939999999</v>
      </c>
    </row>
    <row r="7" spans="1:9" ht="22.5">
      <c r="A7" s="27">
        <v>2568</v>
      </c>
      <c r="B7" s="28">
        <v>2</v>
      </c>
      <c r="C7" s="28">
        <v>2</v>
      </c>
      <c r="D7" s="573">
        <v>1500400097</v>
      </c>
      <c r="E7" s="574" t="s">
        <v>71</v>
      </c>
      <c r="F7" s="575">
        <v>10347977.24</v>
      </c>
      <c r="G7" s="575">
        <v>8756067.5700000003</v>
      </c>
      <c r="H7" s="575">
        <v>84.616223701705778</v>
      </c>
      <c r="I7" s="576">
        <v>17021630.600000001</v>
      </c>
    </row>
    <row r="8" spans="1:9" ht="22.5">
      <c r="A8" s="27">
        <v>2568</v>
      </c>
      <c r="B8" s="28">
        <v>2</v>
      </c>
      <c r="C8" s="28">
        <v>2</v>
      </c>
      <c r="D8" s="573">
        <v>1500400072</v>
      </c>
      <c r="E8" s="574" t="s">
        <v>56</v>
      </c>
      <c r="F8" s="575">
        <v>11449850</v>
      </c>
      <c r="G8" s="575">
        <v>9559882.5399999991</v>
      </c>
      <c r="H8" s="575">
        <v>83.493517731673336</v>
      </c>
      <c r="I8" s="576">
        <v>21091916.5</v>
      </c>
    </row>
    <row r="9" spans="1:9" ht="22.5">
      <c r="A9" s="27">
        <v>2568</v>
      </c>
      <c r="B9" s="28">
        <v>2</v>
      </c>
      <c r="C9" s="28">
        <v>2</v>
      </c>
      <c r="D9" s="573">
        <v>1500400026</v>
      </c>
      <c r="E9" s="574" t="s">
        <v>89</v>
      </c>
      <c r="F9" s="575">
        <v>11545369.609999999</v>
      </c>
      <c r="G9" s="575">
        <v>9598593.4000000004</v>
      </c>
      <c r="H9" s="575">
        <v>83.138034764051184</v>
      </c>
      <c r="I9" s="576">
        <v>14979271.779999999</v>
      </c>
    </row>
    <row r="10" spans="1:9" ht="22.5">
      <c r="A10" s="27">
        <v>2568</v>
      </c>
      <c r="B10" s="28">
        <v>2</v>
      </c>
      <c r="C10" s="28">
        <v>2</v>
      </c>
      <c r="D10" s="573">
        <v>1500400093</v>
      </c>
      <c r="E10" s="574" t="s">
        <v>69</v>
      </c>
      <c r="F10" s="575">
        <v>9586375.9800000004</v>
      </c>
      <c r="G10" s="575">
        <v>7948566.8399999999</v>
      </c>
      <c r="H10" s="575">
        <v>82.915241970302944</v>
      </c>
      <c r="I10" s="576">
        <v>12571669.439999999</v>
      </c>
    </row>
    <row r="11" spans="1:9" ht="22.5">
      <c r="A11" s="27">
        <v>2568</v>
      </c>
      <c r="B11" s="28">
        <v>2</v>
      </c>
      <c r="C11" s="28">
        <v>2</v>
      </c>
      <c r="D11" s="573">
        <v>1500400061</v>
      </c>
      <c r="E11" s="574" t="s">
        <v>19</v>
      </c>
      <c r="F11" s="575">
        <v>10125130</v>
      </c>
      <c r="G11" s="575">
        <v>8379084.2400000002</v>
      </c>
      <c r="H11" s="575">
        <v>82.755325018049149</v>
      </c>
      <c r="I11" s="576">
        <v>36857081.280000001</v>
      </c>
    </row>
    <row r="12" spans="1:9" ht="22.5">
      <c r="A12" s="27">
        <v>2568</v>
      </c>
      <c r="B12" s="28">
        <v>2</v>
      </c>
      <c r="C12" s="28">
        <v>2</v>
      </c>
      <c r="D12" s="573">
        <v>1500400077</v>
      </c>
      <c r="E12" s="574" t="s">
        <v>103</v>
      </c>
      <c r="F12" s="575">
        <v>12185578.470000001</v>
      </c>
      <c r="G12" s="575">
        <v>10078109.43</v>
      </c>
      <c r="H12" s="575">
        <v>82.705219574200484</v>
      </c>
      <c r="I12" s="576">
        <v>22844110.879999999</v>
      </c>
    </row>
    <row r="13" spans="1:9" ht="22.5">
      <c r="A13" s="27">
        <v>2568</v>
      </c>
      <c r="B13" s="28">
        <v>2</v>
      </c>
      <c r="C13" s="28">
        <v>2</v>
      </c>
      <c r="D13" s="573">
        <v>1500400078</v>
      </c>
      <c r="E13" s="574" t="s">
        <v>104</v>
      </c>
      <c r="F13" s="575">
        <v>15386828.66</v>
      </c>
      <c r="G13" s="575">
        <v>12717615.73</v>
      </c>
      <c r="H13" s="575">
        <v>82.652611600602569</v>
      </c>
      <c r="I13" s="576">
        <v>15467631.449999999</v>
      </c>
    </row>
    <row r="14" spans="1:9" ht="22.5">
      <c r="A14" s="27">
        <v>2568</v>
      </c>
      <c r="B14" s="28">
        <v>2</v>
      </c>
      <c r="C14" s="28">
        <v>2</v>
      </c>
      <c r="D14" s="573">
        <v>1500400067</v>
      </c>
      <c r="E14" s="574" t="s">
        <v>52</v>
      </c>
      <c r="F14" s="575">
        <v>21556830</v>
      </c>
      <c r="G14" s="575">
        <v>17792429.09</v>
      </c>
      <c r="H14" s="575">
        <v>82.537316896779345</v>
      </c>
      <c r="I14" s="576">
        <v>30970131.960000001</v>
      </c>
    </row>
    <row r="15" spans="1:9" ht="22.5">
      <c r="A15" s="27">
        <v>2568</v>
      </c>
      <c r="B15" s="28">
        <v>2</v>
      </c>
      <c r="C15" s="28">
        <v>2</v>
      </c>
      <c r="D15" s="573">
        <v>1500400050</v>
      </c>
      <c r="E15" s="574" t="s">
        <v>41</v>
      </c>
      <c r="F15" s="575">
        <v>31020166.129999999</v>
      </c>
      <c r="G15" s="575">
        <v>25439903.789999999</v>
      </c>
      <c r="H15" s="575">
        <v>82.010856045663616</v>
      </c>
      <c r="I15" s="576">
        <v>24848460.25</v>
      </c>
    </row>
    <row r="16" spans="1:9" ht="22.5">
      <c r="A16" s="27">
        <v>2568</v>
      </c>
      <c r="B16" s="28">
        <v>2</v>
      </c>
      <c r="C16" s="28">
        <v>2</v>
      </c>
      <c r="D16" s="573">
        <v>1500400084</v>
      </c>
      <c r="E16" s="574" t="s">
        <v>16</v>
      </c>
      <c r="F16" s="575">
        <v>10209164.66</v>
      </c>
      <c r="G16" s="575">
        <v>8327223.7300000004</v>
      </c>
      <c r="H16" s="575">
        <v>81.5661614571314</v>
      </c>
      <c r="I16" s="576">
        <v>14781586.550000001</v>
      </c>
    </row>
    <row r="17" spans="1:9" ht="22.5">
      <c r="A17" s="27">
        <v>2568</v>
      </c>
      <c r="B17" s="28">
        <v>2</v>
      </c>
      <c r="C17" s="28">
        <v>2</v>
      </c>
      <c r="D17" s="573">
        <v>1500400068</v>
      </c>
      <c r="E17" s="574" t="s">
        <v>21</v>
      </c>
      <c r="F17" s="575">
        <v>9646599.4499999993</v>
      </c>
      <c r="G17" s="575">
        <v>7839272.7300000004</v>
      </c>
      <c r="H17" s="575">
        <v>81.26462356639054</v>
      </c>
      <c r="I17" s="576">
        <v>13455727.539999999</v>
      </c>
    </row>
    <row r="18" spans="1:9" ht="22.5">
      <c r="A18" s="27">
        <v>2568</v>
      </c>
      <c r="B18" s="28">
        <v>2</v>
      </c>
      <c r="C18" s="28">
        <v>2</v>
      </c>
      <c r="D18" s="573">
        <v>1500400033</v>
      </c>
      <c r="E18" s="574" t="s">
        <v>93</v>
      </c>
      <c r="F18" s="575">
        <v>16144201.59</v>
      </c>
      <c r="G18" s="575">
        <v>13084943.32</v>
      </c>
      <c r="H18" s="575">
        <v>81.050420778349562</v>
      </c>
      <c r="I18" s="576">
        <v>33051714.219999999</v>
      </c>
    </row>
    <row r="19" spans="1:9" ht="22.5">
      <c r="A19" s="27">
        <v>2568</v>
      </c>
      <c r="B19" s="28">
        <v>2</v>
      </c>
      <c r="C19" s="28">
        <v>2</v>
      </c>
      <c r="D19" s="573">
        <v>1500400085</v>
      </c>
      <c r="E19" s="574" t="s">
        <v>63</v>
      </c>
      <c r="F19" s="575">
        <v>25667067.739999998</v>
      </c>
      <c r="G19" s="575">
        <v>20794090.009999998</v>
      </c>
      <c r="H19" s="575">
        <v>81.014669149737472</v>
      </c>
      <c r="I19" s="576">
        <v>35466867.810000002</v>
      </c>
    </row>
    <row r="20" spans="1:9" ht="22.5">
      <c r="A20" s="27">
        <v>2568</v>
      </c>
      <c r="B20" s="28">
        <v>2</v>
      </c>
      <c r="C20" s="28">
        <v>2</v>
      </c>
      <c r="D20" s="573">
        <v>1500400096</v>
      </c>
      <c r="E20" s="574" t="s">
        <v>109</v>
      </c>
      <c r="F20" s="575">
        <v>14696293</v>
      </c>
      <c r="G20" s="575">
        <v>11853247.289999999</v>
      </c>
      <c r="H20" s="575">
        <v>80.654674549561577</v>
      </c>
      <c r="I20" s="576">
        <v>25087608.5</v>
      </c>
    </row>
    <row r="21" spans="1:9" ht="22.5">
      <c r="A21" s="27">
        <v>2568</v>
      </c>
      <c r="B21" s="28">
        <v>2</v>
      </c>
      <c r="C21" s="28">
        <v>2</v>
      </c>
      <c r="D21" s="573">
        <v>1500400032</v>
      </c>
      <c r="E21" s="574" t="s">
        <v>92</v>
      </c>
      <c r="F21" s="575">
        <v>14618649.24</v>
      </c>
      <c r="G21" s="575">
        <v>11719716</v>
      </c>
      <c r="H21" s="575">
        <v>80.169623113551083</v>
      </c>
      <c r="I21" s="576">
        <v>13789613.619999999</v>
      </c>
    </row>
    <row r="22" spans="1:9" ht="22.5">
      <c r="A22" s="27">
        <v>2568</v>
      </c>
      <c r="B22" s="28">
        <v>2</v>
      </c>
      <c r="C22" s="28">
        <v>2</v>
      </c>
      <c r="D22" s="573">
        <v>1500400037</v>
      </c>
      <c r="E22" s="574" t="s">
        <v>32</v>
      </c>
      <c r="F22" s="575">
        <v>13342419.029999999</v>
      </c>
      <c r="G22" s="575">
        <v>10675127.039999999</v>
      </c>
      <c r="H22" s="575">
        <v>80.008932533128515</v>
      </c>
      <c r="I22" s="576">
        <v>13119280.869999999</v>
      </c>
    </row>
    <row r="23" spans="1:9" ht="22.5">
      <c r="A23" s="27">
        <v>2568</v>
      </c>
      <c r="B23" s="28">
        <v>2</v>
      </c>
      <c r="C23" s="28">
        <v>2</v>
      </c>
      <c r="D23" s="573">
        <v>1500400079</v>
      </c>
      <c r="E23" s="574" t="s">
        <v>105</v>
      </c>
      <c r="F23" s="575">
        <v>14806002</v>
      </c>
      <c r="G23" s="575">
        <v>11834941.029999999</v>
      </c>
      <c r="H23" s="575">
        <v>79.933401535404357</v>
      </c>
      <c r="I23" s="576">
        <v>14619414.24</v>
      </c>
    </row>
    <row r="24" spans="1:9" ht="22.5">
      <c r="A24" s="27">
        <v>2568</v>
      </c>
      <c r="B24" s="28">
        <v>2</v>
      </c>
      <c r="C24" s="28">
        <v>2</v>
      </c>
      <c r="D24" s="573">
        <v>1500400041</v>
      </c>
      <c r="E24" s="574" t="s">
        <v>35</v>
      </c>
      <c r="F24" s="575">
        <v>41845677.350000001</v>
      </c>
      <c r="G24" s="575">
        <v>33395719.25</v>
      </c>
      <c r="H24" s="575">
        <v>79.806855486352873</v>
      </c>
      <c r="I24" s="576">
        <v>14811940.949999999</v>
      </c>
    </row>
    <row r="25" spans="1:9" ht="22.5">
      <c r="A25" s="27">
        <v>2568</v>
      </c>
      <c r="B25" s="28">
        <v>2</v>
      </c>
      <c r="C25" s="28">
        <v>2</v>
      </c>
      <c r="D25" s="573">
        <v>1500400040</v>
      </c>
      <c r="E25" s="574" t="s">
        <v>34</v>
      </c>
      <c r="F25" s="575">
        <v>11788285</v>
      </c>
      <c r="G25" s="575">
        <v>9354383.3900000006</v>
      </c>
      <c r="H25" s="575">
        <v>79.35321711343083</v>
      </c>
      <c r="I25" s="576">
        <v>8648748.6099999994</v>
      </c>
    </row>
    <row r="26" spans="1:9" ht="22.5">
      <c r="A26" s="27">
        <v>2568</v>
      </c>
      <c r="B26" s="28">
        <v>2</v>
      </c>
      <c r="C26" s="28">
        <v>2</v>
      </c>
      <c r="D26" s="573">
        <v>1500400075</v>
      </c>
      <c r="E26" s="574" t="s">
        <v>59</v>
      </c>
      <c r="F26" s="575">
        <v>12622630</v>
      </c>
      <c r="G26" s="575">
        <v>9970094.6400000006</v>
      </c>
      <c r="H26" s="575">
        <v>78.98587410072227</v>
      </c>
      <c r="I26" s="576">
        <v>29535899.18</v>
      </c>
    </row>
    <row r="27" spans="1:9" ht="22.5">
      <c r="A27" s="27">
        <v>2568</v>
      </c>
      <c r="B27" s="28">
        <v>2</v>
      </c>
      <c r="C27" s="28">
        <v>2</v>
      </c>
      <c r="D27" s="573">
        <v>1500400087</v>
      </c>
      <c r="E27" s="574" t="s">
        <v>64</v>
      </c>
      <c r="F27" s="575">
        <v>7881696.4699999997</v>
      </c>
      <c r="G27" s="575">
        <v>6213513.46</v>
      </c>
      <c r="H27" s="575">
        <v>78.834721479701955</v>
      </c>
      <c r="I27" s="576">
        <v>10649959.17</v>
      </c>
    </row>
    <row r="28" spans="1:9" ht="22.5">
      <c r="A28" s="27">
        <v>2568</v>
      </c>
      <c r="B28" s="28">
        <v>2</v>
      </c>
      <c r="C28" s="28">
        <v>2</v>
      </c>
      <c r="D28" s="573">
        <v>1500400057</v>
      </c>
      <c r="E28" s="574" t="s">
        <v>47</v>
      </c>
      <c r="F28" s="575">
        <v>25620640</v>
      </c>
      <c r="G28" s="575">
        <v>20101581.149999999</v>
      </c>
      <c r="H28" s="575">
        <v>78.458544165953697</v>
      </c>
      <c r="I28" s="576">
        <v>19864758.530000001</v>
      </c>
    </row>
    <row r="29" spans="1:9" ht="22.5">
      <c r="A29" s="27">
        <v>2568</v>
      </c>
      <c r="B29" s="28">
        <v>2</v>
      </c>
      <c r="C29" s="28">
        <v>2</v>
      </c>
      <c r="D29" s="573">
        <v>1500400027</v>
      </c>
      <c r="E29" s="574" t="s">
        <v>15</v>
      </c>
      <c r="F29" s="575">
        <v>17594814</v>
      </c>
      <c r="G29" s="575">
        <v>13764800.18</v>
      </c>
      <c r="H29" s="575">
        <v>78.232143744173712</v>
      </c>
      <c r="I29" s="576">
        <v>42752348.880000003</v>
      </c>
    </row>
    <row r="30" spans="1:9" ht="22.5">
      <c r="A30" s="27">
        <v>2568</v>
      </c>
      <c r="B30" s="28">
        <v>2</v>
      </c>
      <c r="C30" s="28">
        <v>2</v>
      </c>
      <c r="D30" s="573">
        <v>1500400091</v>
      </c>
      <c r="E30" s="574" t="s">
        <v>67</v>
      </c>
      <c r="F30" s="575">
        <v>10114203.08</v>
      </c>
      <c r="G30" s="575">
        <v>7899724.7000000002</v>
      </c>
      <c r="H30" s="575">
        <v>78.105260864506988</v>
      </c>
      <c r="I30" s="576">
        <v>7899362.5999999996</v>
      </c>
    </row>
    <row r="31" spans="1:9" ht="22.5">
      <c r="A31" s="27">
        <v>2568</v>
      </c>
      <c r="B31" s="28">
        <v>2</v>
      </c>
      <c r="C31" s="28">
        <v>2</v>
      </c>
      <c r="D31" s="573">
        <v>1500400034</v>
      </c>
      <c r="E31" s="574" t="s">
        <v>30</v>
      </c>
      <c r="F31" s="575">
        <v>10961610.82</v>
      </c>
      <c r="G31" s="575">
        <v>8526137.9400000013</v>
      </c>
      <c r="H31" s="575">
        <v>77.781797584380953</v>
      </c>
      <c r="I31" s="576">
        <v>55759434.07</v>
      </c>
    </row>
    <row r="32" spans="1:9" ht="22.5">
      <c r="A32" s="27">
        <v>2568</v>
      </c>
      <c r="B32" s="28">
        <v>2</v>
      </c>
      <c r="C32" s="28">
        <v>2</v>
      </c>
      <c r="D32" s="573">
        <v>1500400092</v>
      </c>
      <c r="E32" s="574" t="s">
        <v>68</v>
      </c>
      <c r="F32" s="575">
        <v>19446758</v>
      </c>
      <c r="G32" s="575">
        <v>15062736.460000001</v>
      </c>
      <c r="H32" s="575">
        <v>77.456285824094692</v>
      </c>
      <c r="I32" s="576">
        <v>13087153.289999999</v>
      </c>
    </row>
    <row r="33" spans="1:9" ht="22.5">
      <c r="A33" s="27">
        <v>2568</v>
      </c>
      <c r="B33" s="28">
        <v>2</v>
      </c>
      <c r="C33" s="28">
        <v>2</v>
      </c>
      <c r="D33" s="573">
        <v>1500400053</v>
      </c>
      <c r="E33" s="574" t="s">
        <v>43</v>
      </c>
      <c r="F33" s="575">
        <v>12403118</v>
      </c>
      <c r="G33" s="575">
        <v>9605913.6799999997</v>
      </c>
      <c r="H33" s="575">
        <v>77.447571489685089</v>
      </c>
      <c r="I33" s="576">
        <v>9467843.3100000005</v>
      </c>
    </row>
    <row r="34" spans="1:9" ht="22.5">
      <c r="A34" s="27">
        <v>2568</v>
      </c>
      <c r="B34" s="28">
        <v>2</v>
      </c>
      <c r="C34" s="28">
        <v>2</v>
      </c>
      <c r="D34" s="573">
        <v>1500400071</v>
      </c>
      <c r="E34" s="574" t="s">
        <v>55</v>
      </c>
      <c r="F34" s="575">
        <v>13359352.189999999</v>
      </c>
      <c r="G34" s="575">
        <v>10285940.949999999</v>
      </c>
      <c r="H34" s="575">
        <v>76.994309332599457</v>
      </c>
      <c r="I34" s="576">
        <v>18014137.710000001</v>
      </c>
    </row>
    <row r="35" spans="1:9" ht="22.5">
      <c r="A35" s="27">
        <v>2568</v>
      </c>
      <c r="B35" s="28">
        <v>2</v>
      </c>
      <c r="C35" s="28">
        <v>2</v>
      </c>
      <c r="D35" s="573">
        <v>1500400054</v>
      </c>
      <c r="E35" s="574" t="s">
        <v>44</v>
      </c>
      <c r="F35" s="575">
        <v>19901343.82</v>
      </c>
      <c r="G35" s="575">
        <v>15287439.890000001</v>
      </c>
      <c r="H35" s="575">
        <v>76.816118691627125</v>
      </c>
      <c r="I35" s="576">
        <v>13760899.869999999</v>
      </c>
    </row>
    <row r="36" spans="1:9" ht="22.5">
      <c r="A36" s="27">
        <v>2568</v>
      </c>
      <c r="B36" s="28">
        <v>2</v>
      </c>
      <c r="C36" s="28">
        <v>2</v>
      </c>
      <c r="D36" s="573">
        <v>1500400059</v>
      </c>
      <c r="E36" s="574" t="s">
        <v>48</v>
      </c>
      <c r="F36" s="575">
        <v>10592258.4</v>
      </c>
      <c r="G36" s="575">
        <v>8135377.8799999999</v>
      </c>
      <c r="H36" s="575">
        <v>76.804941616605575</v>
      </c>
      <c r="I36" s="576">
        <v>23423383.719999999</v>
      </c>
    </row>
    <row r="37" spans="1:9" ht="22.5">
      <c r="A37" s="27">
        <v>2568</v>
      </c>
      <c r="B37" s="28">
        <v>2</v>
      </c>
      <c r="C37" s="28">
        <v>2</v>
      </c>
      <c r="D37" s="573">
        <v>1500400047</v>
      </c>
      <c r="E37" s="574" t="s">
        <v>97</v>
      </c>
      <c r="F37" s="575">
        <v>22465581</v>
      </c>
      <c r="G37" s="575">
        <v>17241023.640000001</v>
      </c>
      <c r="H37" s="575">
        <v>76.744169848088944</v>
      </c>
      <c r="I37" s="576">
        <v>14694942.77</v>
      </c>
    </row>
    <row r="38" spans="1:9" ht="22.5">
      <c r="A38" s="27">
        <v>2568</v>
      </c>
      <c r="B38" s="28">
        <v>2</v>
      </c>
      <c r="C38" s="28">
        <v>2</v>
      </c>
      <c r="D38" s="573">
        <v>1500400073</v>
      </c>
      <c r="E38" s="574" t="s">
        <v>57</v>
      </c>
      <c r="F38" s="575">
        <v>12199400</v>
      </c>
      <c r="G38" s="575">
        <v>9344175.6500000004</v>
      </c>
      <c r="H38" s="575">
        <v>76.595370673967565</v>
      </c>
      <c r="I38" s="576">
        <v>13565471.300000001</v>
      </c>
    </row>
    <row r="39" spans="1:9" ht="22.5">
      <c r="A39" s="27">
        <v>2568</v>
      </c>
      <c r="B39" s="28">
        <v>2</v>
      </c>
      <c r="C39" s="28">
        <v>2</v>
      </c>
      <c r="D39" s="573">
        <v>1500400082</v>
      </c>
      <c r="E39" s="574" t="s">
        <v>62</v>
      </c>
      <c r="F39" s="575">
        <v>5368645</v>
      </c>
      <c r="G39" s="575">
        <v>4089062.1</v>
      </c>
      <c r="H39" s="575">
        <v>76.165626522148514</v>
      </c>
      <c r="I39" s="576">
        <v>12193880.91</v>
      </c>
    </row>
    <row r="40" spans="1:9" ht="22.5">
      <c r="A40" s="27">
        <v>2568</v>
      </c>
      <c r="B40" s="28">
        <v>2</v>
      </c>
      <c r="C40" s="28">
        <v>2</v>
      </c>
      <c r="D40" s="573">
        <v>1500400045</v>
      </c>
      <c r="E40" s="574" t="s">
        <v>96</v>
      </c>
      <c r="F40" s="575">
        <v>32131802.52</v>
      </c>
      <c r="G40" s="575">
        <v>24470234.690000001</v>
      </c>
      <c r="H40" s="575">
        <v>76.155810663808353</v>
      </c>
      <c r="I40" s="576">
        <v>13417926.039999999</v>
      </c>
    </row>
    <row r="41" spans="1:9" ht="22.5">
      <c r="A41" s="27">
        <v>2568</v>
      </c>
      <c r="B41" s="28">
        <v>2</v>
      </c>
      <c r="C41" s="28">
        <v>2</v>
      </c>
      <c r="D41" s="573">
        <v>1500400048</v>
      </c>
      <c r="E41" s="574" t="s">
        <v>40</v>
      </c>
      <c r="F41" s="575">
        <v>10985342.42</v>
      </c>
      <c r="G41" s="575">
        <v>8332054.4400000004</v>
      </c>
      <c r="H41" s="575">
        <v>75.847016155186907</v>
      </c>
      <c r="I41" s="576">
        <v>19222432.34</v>
      </c>
    </row>
    <row r="42" spans="1:9" ht="22.5">
      <c r="A42" s="27">
        <v>2568</v>
      </c>
      <c r="B42" s="28">
        <v>2</v>
      </c>
      <c r="C42" s="28">
        <v>2</v>
      </c>
      <c r="D42" s="573">
        <v>1500400083</v>
      </c>
      <c r="E42" s="574" t="s">
        <v>106</v>
      </c>
      <c r="F42" s="575">
        <v>10511515</v>
      </c>
      <c r="G42" s="575">
        <v>7948099.8600000003</v>
      </c>
      <c r="H42" s="575">
        <v>75.613266593825912</v>
      </c>
      <c r="I42" s="576">
        <v>36884603.079999998</v>
      </c>
    </row>
    <row r="43" spans="1:9" ht="22.5">
      <c r="A43" s="27">
        <v>2568</v>
      </c>
      <c r="B43" s="28">
        <v>2</v>
      </c>
      <c r="C43" s="28">
        <v>2</v>
      </c>
      <c r="D43" s="573">
        <v>1500400043</v>
      </c>
      <c r="E43" s="574" t="s">
        <v>37</v>
      </c>
      <c r="F43" s="575">
        <v>23402432.449999999</v>
      </c>
      <c r="G43" s="575">
        <v>17653249.52</v>
      </c>
      <c r="H43" s="575">
        <v>75.433395898980578</v>
      </c>
      <c r="I43" s="576">
        <v>23609428.629999999</v>
      </c>
    </row>
    <row r="44" spans="1:9" ht="22.5">
      <c r="A44" s="27">
        <v>2568</v>
      </c>
      <c r="B44" s="28">
        <v>2</v>
      </c>
      <c r="C44" s="28">
        <v>2</v>
      </c>
      <c r="D44" s="573">
        <v>1500400056</v>
      </c>
      <c r="E44" s="574" t="s">
        <v>46</v>
      </c>
      <c r="F44" s="575">
        <v>20688351.969999999</v>
      </c>
      <c r="G44" s="575">
        <v>15421382.449999999</v>
      </c>
      <c r="H44" s="575">
        <v>74.541377062621592</v>
      </c>
      <c r="I44" s="576">
        <v>25337684.670000002</v>
      </c>
    </row>
    <row r="45" spans="1:9" ht="22.5">
      <c r="A45" s="27">
        <v>2568</v>
      </c>
      <c r="B45" s="28">
        <v>2</v>
      </c>
      <c r="C45" s="28">
        <v>2</v>
      </c>
      <c r="D45" s="573">
        <v>1500400086</v>
      </c>
      <c r="E45" s="577" t="s">
        <v>107</v>
      </c>
      <c r="F45" s="575">
        <v>9992728</v>
      </c>
      <c r="G45" s="575">
        <v>7448593.71</v>
      </c>
      <c r="H45" s="575">
        <v>74.540142691765453</v>
      </c>
      <c r="I45" s="576">
        <v>13676899.449999999</v>
      </c>
    </row>
    <row r="46" spans="1:9" ht="22.5">
      <c r="A46" s="27">
        <v>2568</v>
      </c>
      <c r="B46" s="28">
        <v>2</v>
      </c>
      <c r="C46" s="28">
        <v>2</v>
      </c>
      <c r="D46" s="573">
        <v>1500400063</v>
      </c>
      <c r="E46" s="574" t="s">
        <v>49</v>
      </c>
      <c r="F46" s="575">
        <v>10935992.82</v>
      </c>
      <c r="G46" s="575">
        <v>8085280.5199999996</v>
      </c>
      <c r="H46" s="575">
        <v>73.932752636902336</v>
      </c>
      <c r="I46" s="576">
        <v>18832978.18</v>
      </c>
    </row>
    <row r="47" spans="1:9" ht="22.5">
      <c r="A47" s="27">
        <v>2568</v>
      </c>
      <c r="B47" s="28">
        <v>2</v>
      </c>
      <c r="C47" s="28">
        <v>2</v>
      </c>
      <c r="D47" s="573">
        <v>1500400039</v>
      </c>
      <c r="E47" s="574" t="s">
        <v>33</v>
      </c>
      <c r="F47" s="575">
        <v>6959740</v>
      </c>
      <c r="G47" s="575">
        <v>5123075.0999999996</v>
      </c>
      <c r="H47" s="575">
        <v>73.610150666547881</v>
      </c>
      <c r="I47" s="576">
        <v>34593408.240000002</v>
      </c>
    </row>
    <row r="48" spans="1:9" ht="22.5">
      <c r="A48" s="27">
        <v>2568</v>
      </c>
      <c r="B48" s="28">
        <v>2</v>
      </c>
      <c r="C48" s="28">
        <v>2</v>
      </c>
      <c r="D48" s="573">
        <v>1500400098</v>
      </c>
      <c r="E48" s="574" t="s">
        <v>72</v>
      </c>
      <c r="F48" s="575">
        <v>14726924.289999999</v>
      </c>
      <c r="G48" s="575">
        <v>10690354.380000001</v>
      </c>
      <c r="H48" s="575">
        <v>72.590543480005906</v>
      </c>
      <c r="I48" s="576">
        <v>14315957.210000001</v>
      </c>
    </row>
    <row r="49" spans="1:9" ht="22.5">
      <c r="A49" s="27">
        <v>2568</v>
      </c>
      <c r="B49" s="28">
        <v>2</v>
      </c>
      <c r="C49" s="28">
        <v>2</v>
      </c>
      <c r="D49" s="573">
        <v>1500400065</v>
      </c>
      <c r="E49" s="574" t="s">
        <v>50</v>
      </c>
      <c r="F49" s="575">
        <v>14438740</v>
      </c>
      <c r="G49" s="575">
        <v>10457112.23</v>
      </c>
      <c r="H49" s="575">
        <v>72.423994268197916</v>
      </c>
      <c r="I49" s="576">
        <v>19622733.57</v>
      </c>
    </row>
    <row r="50" spans="1:9" ht="22.5">
      <c r="A50" s="27">
        <v>2568</v>
      </c>
      <c r="B50" s="28">
        <v>2</v>
      </c>
      <c r="C50" s="28">
        <v>2</v>
      </c>
      <c r="D50" s="573">
        <v>1500400060</v>
      </c>
      <c r="E50" s="574" t="s">
        <v>101</v>
      </c>
      <c r="F50" s="575">
        <v>27741028.359999999</v>
      </c>
      <c r="G50" s="575">
        <v>20053587.940000001</v>
      </c>
      <c r="H50" s="575">
        <v>72.288552824218385</v>
      </c>
      <c r="I50" s="576">
        <v>41913254.469999999</v>
      </c>
    </row>
    <row r="51" spans="1:9" ht="22.5">
      <c r="A51" s="27">
        <v>2568</v>
      </c>
      <c r="B51" s="28">
        <v>2</v>
      </c>
      <c r="C51" s="28">
        <v>2</v>
      </c>
      <c r="D51" s="573">
        <v>1500400035</v>
      </c>
      <c r="E51" s="574" t="s">
        <v>94</v>
      </c>
      <c r="F51" s="575">
        <v>11293249.24</v>
      </c>
      <c r="G51" s="575">
        <v>8119877.7199999997</v>
      </c>
      <c r="H51" s="575">
        <v>71.900279073270497</v>
      </c>
      <c r="I51" s="576">
        <v>17953911.920000002</v>
      </c>
    </row>
    <row r="52" spans="1:9" ht="22.5">
      <c r="A52" s="27">
        <v>2568</v>
      </c>
      <c r="B52" s="28">
        <v>2</v>
      </c>
      <c r="C52" s="28">
        <v>2</v>
      </c>
      <c r="D52" s="573">
        <v>1500400076</v>
      </c>
      <c r="E52" s="574" t="s">
        <v>60</v>
      </c>
      <c r="F52" s="575">
        <v>16880879.030000001</v>
      </c>
      <c r="G52" s="575">
        <v>12136569.779999999</v>
      </c>
      <c r="H52" s="575">
        <v>71.89536610286342</v>
      </c>
      <c r="I52" s="576">
        <v>7481150.9900000002</v>
      </c>
    </row>
    <row r="53" spans="1:9" ht="22.5">
      <c r="A53" s="27">
        <v>2568</v>
      </c>
      <c r="B53" s="28">
        <v>2</v>
      </c>
      <c r="C53" s="28">
        <v>2</v>
      </c>
      <c r="D53" s="573">
        <v>1500400094</v>
      </c>
      <c r="E53" s="574" t="s">
        <v>23</v>
      </c>
      <c r="F53" s="575">
        <v>12498268</v>
      </c>
      <c r="G53" s="575">
        <v>8951553.8399999999</v>
      </c>
      <c r="H53" s="575">
        <v>71.622354713469093</v>
      </c>
      <c r="I53" s="576">
        <v>21067485.129999999</v>
      </c>
    </row>
    <row r="54" spans="1:9" ht="22.5">
      <c r="A54" s="27">
        <v>2568</v>
      </c>
      <c r="B54" s="28">
        <v>2</v>
      </c>
      <c r="C54" s="28">
        <v>2</v>
      </c>
      <c r="D54" s="573">
        <v>1500400062</v>
      </c>
      <c r="E54" s="574" t="s">
        <v>20</v>
      </c>
      <c r="F54" s="575">
        <v>16639011.029999999</v>
      </c>
      <c r="G54" s="575">
        <v>11829008.810000001</v>
      </c>
      <c r="H54" s="575">
        <v>71.092018562115229</v>
      </c>
      <c r="I54" s="576">
        <v>14359134.08</v>
      </c>
    </row>
    <row r="55" spans="1:9" ht="22.5">
      <c r="A55" s="27">
        <v>2568</v>
      </c>
      <c r="B55" s="28">
        <v>2</v>
      </c>
      <c r="C55" s="28">
        <v>2</v>
      </c>
      <c r="D55" s="573">
        <v>1500400030</v>
      </c>
      <c r="E55" s="574" t="s">
        <v>91</v>
      </c>
      <c r="F55" s="575">
        <v>7220547</v>
      </c>
      <c r="G55" s="575">
        <v>5129156.2</v>
      </c>
      <c r="H55" s="575">
        <v>71.035562818163228</v>
      </c>
      <c r="I55" s="576">
        <v>12916158.58</v>
      </c>
    </row>
    <row r="56" spans="1:9" ht="22.5">
      <c r="A56" s="27">
        <v>2568</v>
      </c>
      <c r="B56" s="28">
        <v>2</v>
      </c>
      <c r="C56" s="28">
        <v>2</v>
      </c>
      <c r="D56" s="573">
        <v>1500400095</v>
      </c>
      <c r="E56" s="574" t="s">
        <v>70</v>
      </c>
      <c r="F56" s="575">
        <v>12355036.449999999</v>
      </c>
      <c r="G56" s="575">
        <v>8726623.0099999998</v>
      </c>
      <c r="H56" s="575">
        <v>70.632110599722267</v>
      </c>
      <c r="I56" s="576">
        <v>17525304.219999999</v>
      </c>
    </row>
    <row r="57" spans="1:9" ht="22.5">
      <c r="A57" s="27">
        <v>2568</v>
      </c>
      <c r="B57" s="28">
        <v>2</v>
      </c>
      <c r="C57" s="28">
        <v>2</v>
      </c>
      <c r="D57" s="573">
        <v>1500400044</v>
      </c>
      <c r="E57" s="574" t="s">
        <v>38</v>
      </c>
      <c r="F57" s="575">
        <v>27317170.289999999</v>
      </c>
      <c r="G57" s="575">
        <v>19268787.609999999</v>
      </c>
      <c r="H57" s="575">
        <v>70.537275294043638</v>
      </c>
      <c r="I57" s="576">
        <v>11137259.199999999</v>
      </c>
    </row>
    <row r="58" spans="1:9" ht="22.5">
      <c r="A58" s="27">
        <v>2568</v>
      </c>
      <c r="B58" s="28">
        <v>2</v>
      </c>
      <c r="C58" s="28">
        <v>2</v>
      </c>
      <c r="D58" s="573">
        <v>1500400029</v>
      </c>
      <c r="E58" s="574" t="s">
        <v>90</v>
      </c>
      <c r="F58" s="575">
        <v>14364969.779999999</v>
      </c>
      <c r="G58" s="575">
        <v>10006431.460000001</v>
      </c>
      <c r="H58" s="575">
        <v>69.658562553551036</v>
      </c>
      <c r="I58" s="576">
        <v>8854209.4499999993</v>
      </c>
    </row>
    <row r="59" spans="1:9" ht="22.5">
      <c r="A59" s="27">
        <v>2568</v>
      </c>
      <c r="B59" s="28">
        <v>2</v>
      </c>
      <c r="C59" s="28">
        <v>2</v>
      </c>
      <c r="D59" s="573">
        <v>1500400058</v>
      </c>
      <c r="E59" s="574" t="s">
        <v>100</v>
      </c>
      <c r="F59" s="575">
        <v>17580139.920000002</v>
      </c>
      <c r="G59" s="575">
        <v>12231871.08</v>
      </c>
      <c r="H59" s="575">
        <v>69.577780015757682</v>
      </c>
      <c r="I59" s="576">
        <v>13025746.449999999</v>
      </c>
    </row>
    <row r="60" spans="1:9" ht="22.5">
      <c r="A60" s="27">
        <v>2568</v>
      </c>
      <c r="B60" s="28">
        <v>2</v>
      </c>
      <c r="C60" s="28">
        <v>2</v>
      </c>
      <c r="D60" s="573">
        <v>1500400055</v>
      </c>
      <c r="E60" s="574" t="s">
        <v>45</v>
      </c>
      <c r="F60" s="575">
        <v>26806230</v>
      </c>
      <c r="G60" s="575">
        <v>18514648.719999999</v>
      </c>
      <c r="H60" s="575">
        <v>69.068454310807596</v>
      </c>
      <c r="I60" s="576">
        <v>19126403.609999999</v>
      </c>
    </row>
    <row r="61" spans="1:9" ht="22.5">
      <c r="A61" s="27">
        <v>2568</v>
      </c>
      <c r="B61" s="28">
        <v>2</v>
      </c>
      <c r="C61" s="28">
        <v>2</v>
      </c>
      <c r="D61" s="573">
        <v>1500400042</v>
      </c>
      <c r="E61" s="574" t="s">
        <v>36</v>
      </c>
      <c r="F61" s="575">
        <v>28864770.710000001</v>
      </c>
      <c r="G61" s="575">
        <v>19775774.129999999</v>
      </c>
      <c r="H61" s="575">
        <v>68.511800522111258</v>
      </c>
      <c r="I61" s="576">
        <v>6351275.9400000004</v>
      </c>
    </row>
    <row r="62" spans="1:9" ht="22.5">
      <c r="A62" s="27">
        <v>2568</v>
      </c>
      <c r="B62" s="28">
        <v>2</v>
      </c>
      <c r="C62" s="28">
        <v>2</v>
      </c>
      <c r="D62" s="573">
        <v>1500400028</v>
      </c>
      <c r="E62" s="574" t="s">
        <v>28</v>
      </c>
      <c r="F62" s="575">
        <v>8527755</v>
      </c>
      <c r="G62" s="575">
        <v>5803176.2199999997</v>
      </c>
      <c r="H62" s="575">
        <v>68.050456655942853</v>
      </c>
      <c r="I62" s="576">
        <v>11404451.119999999</v>
      </c>
    </row>
    <row r="63" spans="1:9" ht="22.5">
      <c r="A63" s="27">
        <v>2568</v>
      </c>
      <c r="B63" s="28">
        <v>2</v>
      </c>
      <c r="C63" s="28">
        <v>2</v>
      </c>
      <c r="D63" s="573">
        <v>1500400051</v>
      </c>
      <c r="E63" s="574" t="s">
        <v>99</v>
      </c>
      <c r="F63" s="575">
        <v>25224451.620000001</v>
      </c>
      <c r="G63" s="575">
        <v>16975574.259999998</v>
      </c>
      <c r="H63" s="575">
        <v>67.298090423263673</v>
      </c>
      <c r="I63" s="576">
        <v>13152176.33</v>
      </c>
    </row>
    <row r="64" spans="1:9" ht="22.5">
      <c r="A64" s="27">
        <v>2568</v>
      </c>
      <c r="B64" s="28">
        <v>2</v>
      </c>
      <c r="C64" s="28">
        <v>2</v>
      </c>
      <c r="D64" s="573">
        <v>1500400090</v>
      </c>
      <c r="E64" s="574" t="s">
        <v>66</v>
      </c>
      <c r="F64" s="575">
        <v>6613690</v>
      </c>
      <c r="G64" s="575">
        <v>4429228.74</v>
      </c>
      <c r="H64" s="575">
        <v>66.970613076814914</v>
      </c>
      <c r="I64" s="576">
        <v>13439857.08</v>
      </c>
    </row>
    <row r="65" spans="1:9" ht="22.5">
      <c r="A65" s="27">
        <v>2568</v>
      </c>
      <c r="B65" s="28">
        <v>2</v>
      </c>
      <c r="C65" s="28">
        <v>2</v>
      </c>
      <c r="D65" s="573">
        <v>1500400046</v>
      </c>
      <c r="E65" s="574" t="s">
        <v>39</v>
      </c>
      <c r="F65" s="575">
        <v>12657365</v>
      </c>
      <c r="G65" s="575">
        <v>8369036.21</v>
      </c>
      <c r="H65" s="575">
        <v>66.119893121514622</v>
      </c>
      <c r="I65" s="576">
        <v>13662969.15</v>
      </c>
    </row>
    <row r="66" spans="1:9" ht="22.5">
      <c r="A66" s="27">
        <v>2568</v>
      </c>
      <c r="B66" s="28">
        <v>2</v>
      </c>
      <c r="C66" s="28">
        <v>2</v>
      </c>
      <c r="D66" s="573">
        <v>1500400069</v>
      </c>
      <c r="E66" s="574" t="s">
        <v>53</v>
      </c>
      <c r="F66" s="575">
        <v>19251546.129999999</v>
      </c>
      <c r="G66" s="575">
        <v>12530717.880000001</v>
      </c>
      <c r="H66" s="575">
        <v>65.08941045765242</v>
      </c>
      <c r="I66" s="576">
        <v>22768201.719999999</v>
      </c>
    </row>
    <row r="67" spans="1:9" ht="22.5">
      <c r="A67" s="27">
        <v>2568</v>
      </c>
      <c r="B67" s="28">
        <v>2</v>
      </c>
      <c r="C67" s="28">
        <v>2</v>
      </c>
      <c r="D67" s="573">
        <v>1500400031</v>
      </c>
      <c r="E67" s="574" t="s">
        <v>29</v>
      </c>
      <c r="F67" s="575">
        <v>9444075</v>
      </c>
      <c r="G67" s="575">
        <v>6134290.6100000003</v>
      </c>
      <c r="H67" s="575">
        <v>64.953853183080398</v>
      </c>
      <c r="I67" s="576">
        <v>11992546.449999999</v>
      </c>
    </row>
    <row r="68" spans="1:9" ht="22.5">
      <c r="A68" s="27">
        <v>2568</v>
      </c>
      <c r="B68" s="28">
        <v>2</v>
      </c>
      <c r="C68" s="28">
        <v>2</v>
      </c>
      <c r="D68" s="573">
        <v>1500400052</v>
      </c>
      <c r="E68" s="574" t="s">
        <v>42</v>
      </c>
      <c r="F68" s="575">
        <v>16985790.84</v>
      </c>
      <c r="G68" s="575">
        <v>10998381.630000001</v>
      </c>
      <c r="H68" s="575">
        <v>64.750483116157341</v>
      </c>
      <c r="I68" s="576">
        <v>32870541.379999999</v>
      </c>
    </row>
    <row r="69" spans="1:9" ht="22.5">
      <c r="A69" s="27">
        <v>2568</v>
      </c>
      <c r="B69" s="28">
        <v>2</v>
      </c>
      <c r="C69" s="28">
        <v>2</v>
      </c>
      <c r="D69" s="573">
        <v>1500400070</v>
      </c>
      <c r="E69" s="574" t="s">
        <v>54</v>
      </c>
      <c r="F69" s="575">
        <v>9854902</v>
      </c>
      <c r="G69" s="575">
        <v>6329684.1399999997</v>
      </c>
      <c r="H69" s="575">
        <v>64.228788272070076</v>
      </c>
      <c r="I69" s="576">
        <v>30335376.030000001</v>
      </c>
    </row>
    <row r="70" spans="1:9" ht="22.5">
      <c r="A70" s="27">
        <v>2568</v>
      </c>
      <c r="B70" s="28">
        <v>2</v>
      </c>
      <c r="C70" s="28">
        <v>2</v>
      </c>
      <c r="D70" s="573">
        <v>1500400036</v>
      </c>
      <c r="E70" s="574" t="s">
        <v>31</v>
      </c>
      <c r="F70" s="575">
        <v>7696413.6100000003</v>
      </c>
      <c r="G70" s="575">
        <v>4898091.41</v>
      </c>
      <c r="H70" s="575">
        <v>63.641218601296039</v>
      </c>
      <c r="I70" s="576">
        <v>7912033.9500000002</v>
      </c>
    </row>
    <row r="71" spans="1:9" ht="22.5">
      <c r="A71" s="27">
        <v>2568</v>
      </c>
      <c r="B71" s="28">
        <v>2</v>
      </c>
      <c r="C71" s="28">
        <v>2</v>
      </c>
      <c r="D71" s="573">
        <v>1500400025</v>
      </c>
      <c r="E71" s="574" t="s">
        <v>88</v>
      </c>
      <c r="F71" s="575">
        <v>12472305</v>
      </c>
      <c r="G71" s="575">
        <v>7919569.6900000004</v>
      </c>
      <c r="H71" s="575">
        <v>63.497242009396018</v>
      </c>
      <c r="I71" s="576">
        <v>12290913.67</v>
      </c>
    </row>
    <row r="72" spans="1:9" ht="22.5">
      <c r="A72" s="27">
        <v>2568</v>
      </c>
      <c r="B72" s="28">
        <v>2</v>
      </c>
      <c r="C72" s="28">
        <v>2</v>
      </c>
      <c r="D72" s="573">
        <v>1500400049</v>
      </c>
      <c r="E72" s="574" t="s">
        <v>98</v>
      </c>
      <c r="F72" s="575">
        <v>10974306.26</v>
      </c>
      <c r="G72" s="575">
        <v>6949533.2199999997</v>
      </c>
      <c r="H72" s="575">
        <v>63.325490061546724</v>
      </c>
      <c r="I72" s="576">
        <v>23437668.390000001</v>
      </c>
    </row>
    <row r="73" spans="1:9" ht="22.5">
      <c r="A73" s="27">
        <v>2568</v>
      </c>
      <c r="B73" s="28">
        <v>2</v>
      </c>
      <c r="C73" s="28">
        <v>2</v>
      </c>
      <c r="D73" s="573">
        <v>1500400089</v>
      </c>
      <c r="E73" s="574" t="s">
        <v>108</v>
      </c>
      <c r="F73" s="575">
        <v>19235990</v>
      </c>
      <c r="G73" s="575">
        <v>12147862.24</v>
      </c>
      <c r="H73" s="575">
        <v>63.151739213838226</v>
      </c>
      <c r="I73" s="576">
        <v>36059890.469999999</v>
      </c>
    </row>
    <row r="74" spans="1:9" ht="22.5">
      <c r="A74" s="27">
        <v>2568</v>
      </c>
      <c r="B74" s="28">
        <v>2</v>
      </c>
      <c r="C74" s="28">
        <v>2</v>
      </c>
      <c r="D74" s="573">
        <v>1500400038</v>
      </c>
      <c r="E74" s="574" t="s">
        <v>95</v>
      </c>
      <c r="F74" s="575">
        <v>11033510</v>
      </c>
      <c r="G74" s="575">
        <v>6870709.29</v>
      </c>
      <c r="H74" s="575">
        <v>62.271292544258358</v>
      </c>
      <c r="I74" s="576">
        <v>15718392.560000001</v>
      </c>
    </row>
    <row r="75" spans="1:9" ht="22.5">
      <c r="A75" s="27">
        <v>2568</v>
      </c>
      <c r="B75" s="28">
        <v>2</v>
      </c>
      <c r="C75" s="28">
        <v>2</v>
      </c>
      <c r="D75" s="573">
        <v>1500400080</v>
      </c>
      <c r="E75" s="574" t="s">
        <v>61</v>
      </c>
      <c r="F75" s="575">
        <v>10841200</v>
      </c>
      <c r="G75" s="575">
        <v>6576256.5499999998</v>
      </c>
      <c r="H75" s="575">
        <v>60.659858226026643</v>
      </c>
      <c r="I75" s="576">
        <v>14088328.08</v>
      </c>
    </row>
    <row r="76" spans="1:9" ht="22.5">
      <c r="A76" s="27">
        <v>2568</v>
      </c>
      <c r="B76" s="28">
        <v>2</v>
      </c>
      <c r="C76" s="28">
        <v>2</v>
      </c>
      <c r="D76" s="573">
        <v>1500400124</v>
      </c>
      <c r="E76" s="574" t="s">
        <v>73</v>
      </c>
      <c r="F76" s="575">
        <v>11468686.26</v>
      </c>
      <c r="G76" s="575">
        <v>6822823.2199999997</v>
      </c>
      <c r="H76" s="575">
        <v>59.490887319817574</v>
      </c>
      <c r="I76" s="576">
        <v>23591311.16</v>
      </c>
    </row>
    <row r="77" spans="1:9" ht="22.5">
      <c r="A77" s="27">
        <v>2568</v>
      </c>
      <c r="B77" s="28">
        <v>2</v>
      </c>
      <c r="C77" s="28">
        <v>2</v>
      </c>
      <c r="D77" s="573">
        <v>1500400064</v>
      </c>
      <c r="E77" s="574" t="s">
        <v>102</v>
      </c>
      <c r="F77" s="575">
        <v>26682013.82</v>
      </c>
      <c r="G77" s="575">
        <v>7620605.5999999996</v>
      </c>
      <c r="H77" s="575">
        <v>28.560833718959522</v>
      </c>
      <c r="I77" s="576">
        <v>16264374.449999999</v>
      </c>
    </row>
    <row r="78" spans="1:9">
      <c r="H78" s="24"/>
    </row>
    <row r="79" spans="1:9">
      <c r="H79" s="24"/>
    </row>
    <row r="80" spans="1:9">
      <c r="H80" s="24"/>
    </row>
    <row r="81" spans="8:8">
      <c r="H81" s="24"/>
    </row>
    <row r="82" spans="8:8">
      <c r="H82" s="24"/>
    </row>
    <row r="83" spans="8:8">
      <c r="H83" s="24"/>
    </row>
    <row r="84" spans="8:8">
      <c r="H84" s="24"/>
    </row>
    <row r="85" spans="8:8">
      <c r="H85" s="24"/>
    </row>
    <row r="86" spans="8:8">
      <c r="H86" s="24"/>
    </row>
    <row r="87" spans="8:8">
      <c r="H87" s="24"/>
    </row>
    <row r="88" spans="8:8">
      <c r="H88" s="24"/>
    </row>
  </sheetData>
  <pageMargins left="0.7" right="0.7" top="0.75" bottom="0.75" header="0.3" footer="0.3"/>
  <pageSetup scale="7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9"/>
  <dimension ref="A1:H12"/>
  <sheetViews>
    <sheetView workbookViewId="0">
      <selection activeCell="J10" sqref="J10"/>
    </sheetView>
  </sheetViews>
  <sheetFormatPr defaultRowHeight="18"/>
  <cols>
    <col min="1" max="3" width="9.140625" style="22"/>
    <col min="4" max="4" width="15.5703125" style="22" customWidth="1"/>
    <col min="5" max="5" width="23.5703125" style="22" customWidth="1"/>
    <col min="6" max="6" width="19.5703125" style="23" customWidth="1"/>
    <col min="7" max="7" width="20.42578125" style="23" customWidth="1"/>
    <col min="8" max="8" width="13" style="22" customWidth="1"/>
    <col min="9" max="259" width="9.140625" style="6"/>
    <col min="260" max="260" width="11" style="6" bestFit="1" customWidth="1"/>
    <col min="261" max="261" width="14.7109375" style="6" bestFit="1" customWidth="1"/>
    <col min="262" max="262" width="11.42578125" style="6" bestFit="1" customWidth="1"/>
    <col min="263" max="263" width="11.5703125" style="6" bestFit="1" customWidth="1"/>
    <col min="264" max="264" width="9.28515625" style="6" bestFit="1" customWidth="1"/>
    <col min="265" max="515" width="9.140625" style="6"/>
    <col min="516" max="516" width="11" style="6" bestFit="1" customWidth="1"/>
    <col min="517" max="517" width="14.7109375" style="6" bestFit="1" customWidth="1"/>
    <col min="518" max="518" width="11.42578125" style="6" bestFit="1" customWidth="1"/>
    <col min="519" max="519" width="11.5703125" style="6" bestFit="1" customWidth="1"/>
    <col min="520" max="520" width="9.28515625" style="6" bestFit="1" customWidth="1"/>
    <col min="521" max="771" width="9.140625" style="6"/>
    <col min="772" max="772" width="11" style="6" bestFit="1" customWidth="1"/>
    <col min="773" max="773" width="14.7109375" style="6" bestFit="1" customWidth="1"/>
    <col min="774" max="774" width="11.42578125" style="6" bestFit="1" customWidth="1"/>
    <col min="775" max="775" width="11.5703125" style="6" bestFit="1" customWidth="1"/>
    <col min="776" max="776" width="9.28515625" style="6" bestFit="1" customWidth="1"/>
    <col min="777" max="1027" width="9.140625" style="6"/>
    <col min="1028" max="1028" width="11" style="6" bestFit="1" customWidth="1"/>
    <col min="1029" max="1029" width="14.7109375" style="6" bestFit="1" customWidth="1"/>
    <col min="1030" max="1030" width="11.42578125" style="6" bestFit="1" customWidth="1"/>
    <col min="1031" max="1031" width="11.5703125" style="6" bestFit="1" customWidth="1"/>
    <col min="1032" max="1032" width="9.28515625" style="6" bestFit="1" customWidth="1"/>
    <col min="1033" max="1283" width="9.140625" style="6"/>
    <col min="1284" max="1284" width="11" style="6" bestFit="1" customWidth="1"/>
    <col min="1285" max="1285" width="14.7109375" style="6" bestFit="1" customWidth="1"/>
    <col min="1286" max="1286" width="11.42578125" style="6" bestFit="1" customWidth="1"/>
    <col min="1287" max="1287" width="11.5703125" style="6" bestFit="1" customWidth="1"/>
    <col min="1288" max="1288" width="9.28515625" style="6" bestFit="1" customWidth="1"/>
    <col min="1289" max="1539" width="9.140625" style="6"/>
    <col min="1540" max="1540" width="11" style="6" bestFit="1" customWidth="1"/>
    <col min="1541" max="1541" width="14.7109375" style="6" bestFit="1" customWidth="1"/>
    <col min="1542" max="1542" width="11.42578125" style="6" bestFit="1" customWidth="1"/>
    <col min="1543" max="1543" width="11.5703125" style="6" bestFit="1" customWidth="1"/>
    <col min="1544" max="1544" width="9.28515625" style="6" bestFit="1" customWidth="1"/>
    <col min="1545" max="1795" width="9.140625" style="6"/>
    <col min="1796" max="1796" width="11" style="6" bestFit="1" customWidth="1"/>
    <col min="1797" max="1797" width="14.7109375" style="6" bestFit="1" customWidth="1"/>
    <col min="1798" max="1798" width="11.42578125" style="6" bestFit="1" customWidth="1"/>
    <col min="1799" max="1799" width="11.5703125" style="6" bestFit="1" customWidth="1"/>
    <col min="1800" max="1800" width="9.28515625" style="6" bestFit="1" customWidth="1"/>
    <col min="1801" max="2051" width="9.140625" style="6"/>
    <col min="2052" max="2052" width="11" style="6" bestFit="1" customWidth="1"/>
    <col min="2053" max="2053" width="14.7109375" style="6" bestFit="1" customWidth="1"/>
    <col min="2054" max="2054" width="11.42578125" style="6" bestFit="1" customWidth="1"/>
    <col min="2055" max="2055" width="11.5703125" style="6" bestFit="1" customWidth="1"/>
    <col min="2056" max="2056" width="9.28515625" style="6" bestFit="1" customWidth="1"/>
    <col min="2057" max="2307" width="9.140625" style="6"/>
    <col min="2308" max="2308" width="11" style="6" bestFit="1" customWidth="1"/>
    <col min="2309" max="2309" width="14.7109375" style="6" bestFit="1" customWidth="1"/>
    <col min="2310" max="2310" width="11.42578125" style="6" bestFit="1" customWidth="1"/>
    <col min="2311" max="2311" width="11.5703125" style="6" bestFit="1" customWidth="1"/>
    <col min="2312" max="2312" width="9.28515625" style="6" bestFit="1" customWidth="1"/>
    <col min="2313" max="2563" width="9.140625" style="6"/>
    <col min="2564" max="2564" width="11" style="6" bestFit="1" customWidth="1"/>
    <col min="2565" max="2565" width="14.7109375" style="6" bestFit="1" customWidth="1"/>
    <col min="2566" max="2566" width="11.42578125" style="6" bestFit="1" customWidth="1"/>
    <col min="2567" max="2567" width="11.5703125" style="6" bestFit="1" customWidth="1"/>
    <col min="2568" max="2568" width="9.28515625" style="6" bestFit="1" customWidth="1"/>
    <col min="2569" max="2819" width="9.140625" style="6"/>
    <col min="2820" max="2820" width="11" style="6" bestFit="1" customWidth="1"/>
    <col min="2821" max="2821" width="14.7109375" style="6" bestFit="1" customWidth="1"/>
    <col min="2822" max="2822" width="11.42578125" style="6" bestFit="1" customWidth="1"/>
    <col min="2823" max="2823" width="11.5703125" style="6" bestFit="1" customWidth="1"/>
    <col min="2824" max="2824" width="9.28515625" style="6" bestFit="1" customWidth="1"/>
    <col min="2825" max="3075" width="9.140625" style="6"/>
    <col min="3076" max="3076" width="11" style="6" bestFit="1" customWidth="1"/>
    <col min="3077" max="3077" width="14.7109375" style="6" bestFit="1" customWidth="1"/>
    <col min="3078" max="3078" width="11.42578125" style="6" bestFit="1" customWidth="1"/>
    <col min="3079" max="3079" width="11.5703125" style="6" bestFit="1" customWidth="1"/>
    <col min="3080" max="3080" width="9.28515625" style="6" bestFit="1" customWidth="1"/>
    <col min="3081" max="3331" width="9.140625" style="6"/>
    <col min="3332" max="3332" width="11" style="6" bestFit="1" customWidth="1"/>
    <col min="3333" max="3333" width="14.7109375" style="6" bestFit="1" customWidth="1"/>
    <col min="3334" max="3334" width="11.42578125" style="6" bestFit="1" customWidth="1"/>
    <col min="3335" max="3335" width="11.5703125" style="6" bestFit="1" customWidth="1"/>
    <col min="3336" max="3336" width="9.28515625" style="6" bestFit="1" customWidth="1"/>
    <col min="3337" max="3587" width="9.140625" style="6"/>
    <col min="3588" max="3588" width="11" style="6" bestFit="1" customWidth="1"/>
    <col min="3589" max="3589" width="14.7109375" style="6" bestFit="1" customWidth="1"/>
    <col min="3590" max="3590" width="11.42578125" style="6" bestFit="1" customWidth="1"/>
    <col min="3591" max="3591" width="11.5703125" style="6" bestFit="1" customWidth="1"/>
    <col min="3592" max="3592" width="9.28515625" style="6" bestFit="1" customWidth="1"/>
    <col min="3593" max="3843" width="9.140625" style="6"/>
    <col min="3844" max="3844" width="11" style="6" bestFit="1" customWidth="1"/>
    <col min="3845" max="3845" width="14.7109375" style="6" bestFit="1" customWidth="1"/>
    <col min="3846" max="3846" width="11.42578125" style="6" bestFit="1" customWidth="1"/>
    <col min="3847" max="3847" width="11.5703125" style="6" bestFit="1" customWidth="1"/>
    <col min="3848" max="3848" width="9.28515625" style="6" bestFit="1" customWidth="1"/>
    <col min="3849" max="4099" width="9.140625" style="6"/>
    <col min="4100" max="4100" width="11" style="6" bestFit="1" customWidth="1"/>
    <col min="4101" max="4101" width="14.7109375" style="6" bestFit="1" customWidth="1"/>
    <col min="4102" max="4102" width="11.42578125" style="6" bestFit="1" customWidth="1"/>
    <col min="4103" max="4103" width="11.5703125" style="6" bestFit="1" customWidth="1"/>
    <col min="4104" max="4104" width="9.28515625" style="6" bestFit="1" customWidth="1"/>
    <col min="4105" max="4355" width="9.140625" style="6"/>
    <col min="4356" max="4356" width="11" style="6" bestFit="1" customWidth="1"/>
    <col min="4357" max="4357" width="14.7109375" style="6" bestFit="1" customWidth="1"/>
    <col min="4358" max="4358" width="11.42578125" style="6" bestFit="1" customWidth="1"/>
    <col min="4359" max="4359" width="11.5703125" style="6" bestFit="1" customWidth="1"/>
    <col min="4360" max="4360" width="9.28515625" style="6" bestFit="1" customWidth="1"/>
    <col min="4361" max="4611" width="9.140625" style="6"/>
    <col min="4612" max="4612" width="11" style="6" bestFit="1" customWidth="1"/>
    <col min="4613" max="4613" width="14.7109375" style="6" bestFit="1" customWidth="1"/>
    <col min="4614" max="4614" width="11.42578125" style="6" bestFit="1" customWidth="1"/>
    <col min="4615" max="4615" width="11.5703125" style="6" bestFit="1" customWidth="1"/>
    <col min="4616" max="4616" width="9.28515625" style="6" bestFit="1" customWidth="1"/>
    <col min="4617" max="4867" width="9.140625" style="6"/>
    <col min="4868" max="4868" width="11" style="6" bestFit="1" customWidth="1"/>
    <col min="4869" max="4869" width="14.7109375" style="6" bestFit="1" customWidth="1"/>
    <col min="4870" max="4870" width="11.42578125" style="6" bestFit="1" customWidth="1"/>
    <col min="4871" max="4871" width="11.5703125" style="6" bestFit="1" customWidth="1"/>
    <col min="4872" max="4872" width="9.28515625" style="6" bestFit="1" customWidth="1"/>
    <col min="4873" max="5123" width="9.140625" style="6"/>
    <col min="5124" max="5124" width="11" style="6" bestFit="1" customWidth="1"/>
    <col min="5125" max="5125" width="14.7109375" style="6" bestFit="1" customWidth="1"/>
    <col min="5126" max="5126" width="11.42578125" style="6" bestFit="1" customWidth="1"/>
    <col min="5127" max="5127" width="11.5703125" style="6" bestFit="1" customWidth="1"/>
    <col min="5128" max="5128" width="9.28515625" style="6" bestFit="1" customWidth="1"/>
    <col min="5129" max="5379" width="9.140625" style="6"/>
    <col min="5380" max="5380" width="11" style="6" bestFit="1" customWidth="1"/>
    <col min="5381" max="5381" width="14.7109375" style="6" bestFit="1" customWidth="1"/>
    <col min="5382" max="5382" width="11.42578125" style="6" bestFit="1" customWidth="1"/>
    <col min="5383" max="5383" width="11.5703125" style="6" bestFit="1" customWidth="1"/>
    <col min="5384" max="5384" width="9.28515625" style="6" bestFit="1" customWidth="1"/>
    <col min="5385" max="5635" width="9.140625" style="6"/>
    <col min="5636" max="5636" width="11" style="6" bestFit="1" customWidth="1"/>
    <col min="5637" max="5637" width="14.7109375" style="6" bestFit="1" customWidth="1"/>
    <col min="5638" max="5638" width="11.42578125" style="6" bestFit="1" customWidth="1"/>
    <col min="5639" max="5639" width="11.5703125" style="6" bestFit="1" customWidth="1"/>
    <col min="5640" max="5640" width="9.28515625" style="6" bestFit="1" customWidth="1"/>
    <col min="5641" max="5891" width="9.140625" style="6"/>
    <col min="5892" max="5892" width="11" style="6" bestFit="1" customWidth="1"/>
    <col min="5893" max="5893" width="14.7109375" style="6" bestFit="1" customWidth="1"/>
    <col min="5894" max="5894" width="11.42578125" style="6" bestFit="1" customWidth="1"/>
    <col min="5895" max="5895" width="11.5703125" style="6" bestFit="1" customWidth="1"/>
    <col min="5896" max="5896" width="9.28515625" style="6" bestFit="1" customWidth="1"/>
    <col min="5897" max="6147" width="9.140625" style="6"/>
    <col min="6148" max="6148" width="11" style="6" bestFit="1" customWidth="1"/>
    <col min="6149" max="6149" width="14.7109375" style="6" bestFit="1" customWidth="1"/>
    <col min="6150" max="6150" width="11.42578125" style="6" bestFit="1" customWidth="1"/>
    <col min="6151" max="6151" width="11.5703125" style="6" bestFit="1" customWidth="1"/>
    <col min="6152" max="6152" width="9.28515625" style="6" bestFit="1" customWidth="1"/>
    <col min="6153" max="6403" width="9.140625" style="6"/>
    <col min="6404" max="6404" width="11" style="6" bestFit="1" customWidth="1"/>
    <col min="6405" max="6405" width="14.7109375" style="6" bestFit="1" customWidth="1"/>
    <col min="6406" max="6406" width="11.42578125" style="6" bestFit="1" customWidth="1"/>
    <col min="6407" max="6407" width="11.5703125" style="6" bestFit="1" customWidth="1"/>
    <col min="6408" max="6408" width="9.28515625" style="6" bestFit="1" customWidth="1"/>
    <col min="6409" max="6659" width="9.140625" style="6"/>
    <col min="6660" max="6660" width="11" style="6" bestFit="1" customWidth="1"/>
    <col min="6661" max="6661" width="14.7109375" style="6" bestFit="1" customWidth="1"/>
    <col min="6662" max="6662" width="11.42578125" style="6" bestFit="1" customWidth="1"/>
    <col min="6663" max="6663" width="11.5703125" style="6" bestFit="1" customWidth="1"/>
    <col min="6664" max="6664" width="9.28515625" style="6" bestFit="1" customWidth="1"/>
    <col min="6665" max="6915" width="9.140625" style="6"/>
    <col min="6916" max="6916" width="11" style="6" bestFit="1" customWidth="1"/>
    <col min="6917" max="6917" width="14.7109375" style="6" bestFit="1" customWidth="1"/>
    <col min="6918" max="6918" width="11.42578125" style="6" bestFit="1" customWidth="1"/>
    <col min="6919" max="6919" width="11.5703125" style="6" bestFit="1" customWidth="1"/>
    <col min="6920" max="6920" width="9.28515625" style="6" bestFit="1" customWidth="1"/>
    <col min="6921" max="7171" width="9.140625" style="6"/>
    <col min="7172" max="7172" width="11" style="6" bestFit="1" customWidth="1"/>
    <col min="7173" max="7173" width="14.7109375" style="6" bestFit="1" customWidth="1"/>
    <col min="7174" max="7174" width="11.42578125" style="6" bestFit="1" customWidth="1"/>
    <col min="7175" max="7175" width="11.5703125" style="6" bestFit="1" customWidth="1"/>
    <col min="7176" max="7176" width="9.28515625" style="6" bestFit="1" customWidth="1"/>
    <col min="7177" max="7427" width="9.140625" style="6"/>
    <col min="7428" max="7428" width="11" style="6" bestFit="1" customWidth="1"/>
    <col min="7429" max="7429" width="14.7109375" style="6" bestFit="1" customWidth="1"/>
    <col min="7430" max="7430" width="11.42578125" style="6" bestFit="1" customWidth="1"/>
    <col min="7431" max="7431" width="11.5703125" style="6" bestFit="1" customWidth="1"/>
    <col min="7432" max="7432" width="9.28515625" style="6" bestFit="1" customWidth="1"/>
    <col min="7433" max="7683" width="9.140625" style="6"/>
    <col min="7684" max="7684" width="11" style="6" bestFit="1" customWidth="1"/>
    <col min="7685" max="7685" width="14.7109375" style="6" bestFit="1" customWidth="1"/>
    <col min="7686" max="7686" width="11.42578125" style="6" bestFit="1" customWidth="1"/>
    <col min="7687" max="7687" width="11.5703125" style="6" bestFit="1" customWidth="1"/>
    <col min="7688" max="7688" width="9.28515625" style="6" bestFit="1" customWidth="1"/>
    <col min="7689" max="7939" width="9.140625" style="6"/>
    <col min="7940" max="7940" width="11" style="6" bestFit="1" customWidth="1"/>
    <col min="7941" max="7941" width="14.7109375" style="6" bestFit="1" customWidth="1"/>
    <col min="7942" max="7942" width="11.42578125" style="6" bestFit="1" customWidth="1"/>
    <col min="7943" max="7943" width="11.5703125" style="6" bestFit="1" customWidth="1"/>
    <col min="7944" max="7944" width="9.28515625" style="6" bestFit="1" customWidth="1"/>
    <col min="7945" max="8195" width="9.140625" style="6"/>
    <col min="8196" max="8196" width="11" style="6" bestFit="1" customWidth="1"/>
    <col min="8197" max="8197" width="14.7109375" style="6" bestFit="1" customWidth="1"/>
    <col min="8198" max="8198" width="11.42578125" style="6" bestFit="1" customWidth="1"/>
    <col min="8199" max="8199" width="11.5703125" style="6" bestFit="1" customWidth="1"/>
    <col min="8200" max="8200" width="9.28515625" style="6" bestFit="1" customWidth="1"/>
    <col min="8201" max="8451" width="9.140625" style="6"/>
    <col min="8452" max="8452" width="11" style="6" bestFit="1" customWidth="1"/>
    <col min="8453" max="8453" width="14.7109375" style="6" bestFit="1" customWidth="1"/>
    <col min="8454" max="8454" width="11.42578125" style="6" bestFit="1" customWidth="1"/>
    <col min="8455" max="8455" width="11.5703125" style="6" bestFit="1" customWidth="1"/>
    <col min="8456" max="8456" width="9.28515625" style="6" bestFit="1" customWidth="1"/>
    <col min="8457" max="8707" width="9.140625" style="6"/>
    <col min="8708" max="8708" width="11" style="6" bestFit="1" customWidth="1"/>
    <col min="8709" max="8709" width="14.7109375" style="6" bestFit="1" customWidth="1"/>
    <col min="8710" max="8710" width="11.42578125" style="6" bestFit="1" customWidth="1"/>
    <col min="8711" max="8711" width="11.5703125" style="6" bestFit="1" customWidth="1"/>
    <col min="8712" max="8712" width="9.28515625" style="6" bestFit="1" customWidth="1"/>
    <col min="8713" max="8963" width="9.140625" style="6"/>
    <col min="8964" max="8964" width="11" style="6" bestFit="1" customWidth="1"/>
    <col min="8965" max="8965" width="14.7109375" style="6" bestFit="1" customWidth="1"/>
    <col min="8966" max="8966" width="11.42578125" style="6" bestFit="1" customWidth="1"/>
    <col min="8967" max="8967" width="11.5703125" style="6" bestFit="1" customWidth="1"/>
    <col min="8968" max="8968" width="9.28515625" style="6" bestFit="1" customWidth="1"/>
    <col min="8969" max="9219" width="9.140625" style="6"/>
    <col min="9220" max="9220" width="11" style="6" bestFit="1" customWidth="1"/>
    <col min="9221" max="9221" width="14.7109375" style="6" bestFit="1" customWidth="1"/>
    <col min="9222" max="9222" width="11.42578125" style="6" bestFit="1" customWidth="1"/>
    <col min="9223" max="9223" width="11.5703125" style="6" bestFit="1" customWidth="1"/>
    <col min="9224" max="9224" width="9.28515625" style="6" bestFit="1" customWidth="1"/>
    <col min="9225" max="9475" width="9.140625" style="6"/>
    <col min="9476" max="9476" width="11" style="6" bestFit="1" customWidth="1"/>
    <col min="9477" max="9477" width="14.7109375" style="6" bestFit="1" customWidth="1"/>
    <col min="9478" max="9478" width="11.42578125" style="6" bestFit="1" customWidth="1"/>
    <col min="9479" max="9479" width="11.5703125" style="6" bestFit="1" customWidth="1"/>
    <col min="9480" max="9480" width="9.28515625" style="6" bestFit="1" customWidth="1"/>
    <col min="9481" max="9731" width="9.140625" style="6"/>
    <col min="9732" max="9732" width="11" style="6" bestFit="1" customWidth="1"/>
    <col min="9733" max="9733" width="14.7109375" style="6" bestFit="1" customWidth="1"/>
    <col min="9734" max="9734" width="11.42578125" style="6" bestFit="1" customWidth="1"/>
    <col min="9735" max="9735" width="11.5703125" style="6" bestFit="1" customWidth="1"/>
    <col min="9736" max="9736" width="9.28515625" style="6" bestFit="1" customWidth="1"/>
    <col min="9737" max="9987" width="9.140625" style="6"/>
    <col min="9988" max="9988" width="11" style="6" bestFit="1" customWidth="1"/>
    <col min="9989" max="9989" width="14.7109375" style="6" bestFit="1" customWidth="1"/>
    <col min="9990" max="9990" width="11.42578125" style="6" bestFit="1" customWidth="1"/>
    <col min="9991" max="9991" width="11.5703125" style="6" bestFit="1" customWidth="1"/>
    <col min="9992" max="9992" width="9.28515625" style="6" bestFit="1" customWidth="1"/>
    <col min="9993" max="10243" width="9.140625" style="6"/>
    <col min="10244" max="10244" width="11" style="6" bestFit="1" customWidth="1"/>
    <col min="10245" max="10245" width="14.7109375" style="6" bestFit="1" customWidth="1"/>
    <col min="10246" max="10246" width="11.42578125" style="6" bestFit="1" customWidth="1"/>
    <col min="10247" max="10247" width="11.5703125" style="6" bestFit="1" customWidth="1"/>
    <col min="10248" max="10248" width="9.28515625" style="6" bestFit="1" customWidth="1"/>
    <col min="10249" max="10499" width="9.140625" style="6"/>
    <col min="10500" max="10500" width="11" style="6" bestFit="1" customWidth="1"/>
    <col min="10501" max="10501" width="14.7109375" style="6" bestFit="1" customWidth="1"/>
    <col min="10502" max="10502" width="11.42578125" style="6" bestFit="1" customWidth="1"/>
    <col min="10503" max="10503" width="11.5703125" style="6" bestFit="1" customWidth="1"/>
    <col min="10504" max="10504" width="9.28515625" style="6" bestFit="1" customWidth="1"/>
    <col min="10505" max="10755" width="9.140625" style="6"/>
    <col min="10756" max="10756" width="11" style="6" bestFit="1" customWidth="1"/>
    <col min="10757" max="10757" width="14.7109375" style="6" bestFit="1" customWidth="1"/>
    <col min="10758" max="10758" width="11.42578125" style="6" bestFit="1" customWidth="1"/>
    <col min="10759" max="10759" width="11.5703125" style="6" bestFit="1" customWidth="1"/>
    <col min="10760" max="10760" width="9.28515625" style="6" bestFit="1" customWidth="1"/>
    <col min="10761" max="11011" width="9.140625" style="6"/>
    <col min="11012" max="11012" width="11" style="6" bestFit="1" customWidth="1"/>
    <col min="11013" max="11013" width="14.7109375" style="6" bestFit="1" customWidth="1"/>
    <col min="11014" max="11014" width="11.42578125" style="6" bestFit="1" customWidth="1"/>
    <col min="11015" max="11015" width="11.5703125" style="6" bestFit="1" customWidth="1"/>
    <col min="11016" max="11016" width="9.28515625" style="6" bestFit="1" customWidth="1"/>
    <col min="11017" max="11267" width="9.140625" style="6"/>
    <col min="11268" max="11268" width="11" style="6" bestFit="1" customWidth="1"/>
    <col min="11269" max="11269" width="14.7109375" style="6" bestFit="1" customWidth="1"/>
    <col min="11270" max="11270" width="11.42578125" style="6" bestFit="1" customWidth="1"/>
    <col min="11271" max="11271" width="11.5703125" style="6" bestFit="1" customWidth="1"/>
    <col min="11272" max="11272" width="9.28515625" style="6" bestFit="1" customWidth="1"/>
    <col min="11273" max="11523" width="9.140625" style="6"/>
    <col min="11524" max="11524" width="11" style="6" bestFit="1" customWidth="1"/>
    <col min="11525" max="11525" width="14.7109375" style="6" bestFit="1" customWidth="1"/>
    <col min="11526" max="11526" width="11.42578125" style="6" bestFit="1" customWidth="1"/>
    <col min="11527" max="11527" width="11.5703125" style="6" bestFit="1" customWidth="1"/>
    <col min="11528" max="11528" width="9.28515625" style="6" bestFit="1" customWidth="1"/>
    <col min="11529" max="11779" width="9.140625" style="6"/>
    <col min="11780" max="11780" width="11" style="6" bestFit="1" customWidth="1"/>
    <col min="11781" max="11781" width="14.7109375" style="6" bestFit="1" customWidth="1"/>
    <col min="11782" max="11782" width="11.42578125" style="6" bestFit="1" customWidth="1"/>
    <col min="11783" max="11783" width="11.5703125" style="6" bestFit="1" customWidth="1"/>
    <col min="11784" max="11784" width="9.28515625" style="6" bestFit="1" customWidth="1"/>
    <col min="11785" max="12035" width="9.140625" style="6"/>
    <col min="12036" max="12036" width="11" style="6" bestFit="1" customWidth="1"/>
    <col min="12037" max="12037" width="14.7109375" style="6" bestFit="1" customWidth="1"/>
    <col min="12038" max="12038" width="11.42578125" style="6" bestFit="1" customWidth="1"/>
    <col min="12039" max="12039" width="11.5703125" style="6" bestFit="1" customWidth="1"/>
    <col min="12040" max="12040" width="9.28515625" style="6" bestFit="1" customWidth="1"/>
    <col min="12041" max="12291" width="9.140625" style="6"/>
    <col min="12292" max="12292" width="11" style="6" bestFit="1" customWidth="1"/>
    <col min="12293" max="12293" width="14.7109375" style="6" bestFit="1" customWidth="1"/>
    <col min="12294" max="12294" width="11.42578125" style="6" bestFit="1" customWidth="1"/>
    <col min="12295" max="12295" width="11.5703125" style="6" bestFit="1" customWidth="1"/>
    <col min="12296" max="12296" width="9.28515625" style="6" bestFit="1" customWidth="1"/>
    <col min="12297" max="12547" width="9.140625" style="6"/>
    <col min="12548" max="12548" width="11" style="6" bestFit="1" customWidth="1"/>
    <col min="12549" max="12549" width="14.7109375" style="6" bestFit="1" customWidth="1"/>
    <col min="12550" max="12550" width="11.42578125" style="6" bestFit="1" customWidth="1"/>
    <col min="12551" max="12551" width="11.5703125" style="6" bestFit="1" customWidth="1"/>
    <col min="12552" max="12552" width="9.28515625" style="6" bestFit="1" customWidth="1"/>
    <col min="12553" max="12803" width="9.140625" style="6"/>
    <col min="12804" max="12804" width="11" style="6" bestFit="1" customWidth="1"/>
    <col min="12805" max="12805" width="14.7109375" style="6" bestFit="1" customWidth="1"/>
    <col min="12806" max="12806" width="11.42578125" style="6" bestFit="1" customWidth="1"/>
    <col min="12807" max="12807" width="11.5703125" style="6" bestFit="1" customWidth="1"/>
    <col min="12808" max="12808" width="9.28515625" style="6" bestFit="1" customWidth="1"/>
    <col min="12809" max="13059" width="9.140625" style="6"/>
    <col min="13060" max="13060" width="11" style="6" bestFit="1" customWidth="1"/>
    <col min="13061" max="13061" width="14.7109375" style="6" bestFit="1" customWidth="1"/>
    <col min="13062" max="13062" width="11.42578125" style="6" bestFit="1" customWidth="1"/>
    <col min="13063" max="13063" width="11.5703125" style="6" bestFit="1" customWidth="1"/>
    <col min="13064" max="13064" width="9.28515625" style="6" bestFit="1" customWidth="1"/>
    <col min="13065" max="13315" width="9.140625" style="6"/>
    <col min="13316" max="13316" width="11" style="6" bestFit="1" customWidth="1"/>
    <col min="13317" max="13317" width="14.7109375" style="6" bestFit="1" customWidth="1"/>
    <col min="13318" max="13318" width="11.42578125" style="6" bestFit="1" customWidth="1"/>
    <col min="13319" max="13319" width="11.5703125" style="6" bestFit="1" customWidth="1"/>
    <col min="13320" max="13320" width="9.28515625" style="6" bestFit="1" customWidth="1"/>
    <col min="13321" max="13571" width="9.140625" style="6"/>
    <col min="13572" max="13572" width="11" style="6" bestFit="1" customWidth="1"/>
    <col min="13573" max="13573" width="14.7109375" style="6" bestFit="1" customWidth="1"/>
    <col min="13574" max="13574" width="11.42578125" style="6" bestFit="1" customWidth="1"/>
    <col min="13575" max="13575" width="11.5703125" style="6" bestFit="1" customWidth="1"/>
    <col min="13576" max="13576" width="9.28515625" style="6" bestFit="1" customWidth="1"/>
    <col min="13577" max="13827" width="9.140625" style="6"/>
    <col min="13828" max="13828" width="11" style="6" bestFit="1" customWidth="1"/>
    <col min="13829" max="13829" width="14.7109375" style="6" bestFit="1" customWidth="1"/>
    <col min="13830" max="13830" width="11.42578125" style="6" bestFit="1" customWidth="1"/>
    <col min="13831" max="13831" width="11.5703125" style="6" bestFit="1" customWidth="1"/>
    <col min="13832" max="13832" width="9.28515625" style="6" bestFit="1" customWidth="1"/>
    <col min="13833" max="14083" width="9.140625" style="6"/>
    <col min="14084" max="14084" width="11" style="6" bestFit="1" customWidth="1"/>
    <col min="14085" max="14085" width="14.7109375" style="6" bestFit="1" customWidth="1"/>
    <col min="14086" max="14086" width="11.42578125" style="6" bestFit="1" customWidth="1"/>
    <col min="14087" max="14087" width="11.5703125" style="6" bestFit="1" customWidth="1"/>
    <col min="14088" max="14088" width="9.28515625" style="6" bestFit="1" customWidth="1"/>
    <col min="14089" max="14339" width="9.140625" style="6"/>
    <col min="14340" max="14340" width="11" style="6" bestFit="1" customWidth="1"/>
    <col min="14341" max="14341" width="14.7109375" style="6" bestFit="1" customWidth="1"/>
    <col min="14342" max="14342" width="11.42578125" style="6" bestFit="1" customWidth="1"/>
    <col min="14343" max="14343" width="11.5703125" style="6" bestFit="1" customWidth="1"/>
    <col min="14344" max="14344" width="9.28515625" style="6" bestFit="1" customWidth="1"/>
    <col min="14345" max="14595" width="9.140625" style="6"/>
    <col min="14596" max="14596" width="11" style="6" bestFit="1" customWidth="1"/>
    <col min="14597" max="14597" width="14.7109375" style="6" bestFit="1" customWidth="1"/>
    <col min="14598" max="14598" width="11.42578125" style="6" bestFit="1" customWidth="1"/>
    <col min="14599" max="14599" width="11.5703125" style="6" bestFit="1" customWidth="1"/>
    <col min="14600" max="14600" width="9.28515625" style="6" bestFit="1" customWidth="1"/>
    <col min="14601" max="14851" width="9.140625" style="6"/>
    <col min="14852" max="14852" width="11" style="6" bestFit="1" customWidth="1"/>
    <col min="14853" max="14853" width="14.7109375" style="6" bestFit="1" customWidth="1"/>
    <col min="14854" max="14854" width="11.42578125" style="6" bestFit="1" customWidth="1"/>
    <col min="14855" max="14855" width="11.5703125" style="6" bestFit="1" customWidth="1"/>
    <col min="14856" max="14856" width="9.28515625" style="6" bestFit="1" customWidth="1"/>
    <col min="14857" max="15107" width="9.140625" style="6"/>
    <col min="15108" max="15108" width="11" style="6" bestFit="1" customWidth="1"/>
    <col min="15109" max="15109" width="14.7109375" style="6" bestFit="1" customWidth="1"/>
    <col min="15110" max="15110" width="11.42578125" style="6" bestFit="1" customWidth="1"/>
    <col min="15111" max="15111" width="11.5703125" style="6" bestFit="1" customWidth="1"/>
    <col min="15112" max="15112" width="9.28515625" style="6" bestFit="1" customWidth="1"/>
    <col min="15113" max="15363" width="9.140625" style="6"/>
    <col min="15364" max="15364" width="11" style="6" bestFit="1" customWidth="1"/>
    <col min="15365" max="15365" width="14.7109375" style="6" bestFit="1" customWidth="1"/>
    <col min="15366" max="15366" width="11.42578125" style="6" bestFit="1" customWidth="1"/>
    <col min="15367" max="15367" width="11.5703125" style="6" bestFit="1" customWidth="1"/>
    <col min="15368" max="15368" width="9.28515625" style="6" bestFit="1" customWidth="1"/>
    <col min="15369" max="15619" width="9.140625" style="6"/>
    <col min="15620" max="15620" width="11" style="6" bestFit="1" customWidth="1"/>
    <col min="15621" max="15621" width="14.7109375" style="6" bestFit="1" customWidth="1"/>
    <col min="15622" max="15622" width="11.42578125" style="6" bestFit="1" customWidth="1"/>
    <col min="15623" max="15623" width="11.5703125" style="6" bestFit="1" customWidth="1"/>
    <col min="15624" max="15624" width="9.28515625" style="6" bestFit="1" customWidth="1"/>
    <col min="15625" max="15875" width="9.140625" style="6"/>
    <col min="15876" max="15876" width="11" style="6" bestFit="1" customWidth="1"/>
    <col min="15877" max="15877" width="14.7109375" style="6" bestFit="1" customWidth="1"/>
    <col min="15878" max="15878" width="11.42578125" style="6" bestFit="1" customWidth="1"/>
    <col min="15879" max="15879" width="11.5703125" style="6" bestFit="1" customWidth="1"/>
    <col min="15880" max="15880" width="9.28515625" style="6" bestFit="1" customWidth="1"/>
    <col min="15881" max="16131" width="9.140625" style="6"/>
    <col min="16132" max="16132" width="11" style="6" bestFit="1" customWidth="1"/>
    <col min="16133" max="16133" width="14.7109375" style="6" bestFit="1" customWidth="1"/>
    <col min="16134" max="16134" width="11.42578125" style="6" bestFit="1" customWidth="1"/>
    <col min="16135" max="16135" width="11.5703125" style="6" bestFit="1" customWidth="1"/>
    <col min="16136" max="16136" width="9.28515625" style="6" bestFit="1" customWidth="1"/>
    <col min="16137" max="16384" width="9.140625" style="6"/>
  </cols>
  <sheetData>
    <row r="1" spans="1:8">
      <c r="A1" s="25" t="s">
        <v>135</v>
      </c>
      <c r="B1" s="25" t="s">
        <v>136</v>
      </c>
      <c r="C1" s="25" t="s">
        <v>137</v>
      </c>
      <c r="D1" s="39" t="s">
        <v>138</v>
      </c>
      <c r="E1" s="25" t="s">
        <v>139</v>
      </c>
      <c r="F1" s="26" t="s">
        <v>140</v>
      </c>
      <c r="G1" s="26" t="s">
        <v>141</v>
      </c>
      <c r="H1" s="25" t="s">
        <v>142</v>
      </c>
    </row>
    <row r="2" spans="1:8" ht="22.5">
      <c r="A2" s="27">
        <v>2568</v>
      </c>
      <c r="B2" s="28">
        <v>2</v>
      </c>
      <c r="C2" s="28">
        <v>2</v>
      </c>
      <c r="D2" s="52">
        <v>1500400115</v>
      </c>
      <c r="E2" s="68" t="s">
        <v>78</v>
      </c>
      <c r="F2" s="57">
        <v>3492955.42</v>
      </c>
      <c r="G2" s="57">
        <v>3081403.35</v>
      </c>
      <c r="H2" s="57">
        <v>88.21765466448467</v>
      </c>
    </row>
    <row r="3" spans="1:8" ht="22.5">
      <c r="A3" s="27">
        <v>2568</v>
      </c>
      <c r="B3" s="28">
        <v>2</v>
      </c>
      <c r="C3" s="28">
        <v>2</v>
      </c>
      <c r="D3" s="52">
        <v>1500400116</v>
      </c>
      <c r="E3" s="68" t="s">
        <v>79</v>
      </c>
      <c r="F3" s="57">
        <v>4674534.4000000004</v>
      </c>
      <c r="G3" s="57">
        <v>4113068.66</v>
      </c>
      <c r="H3" s="57">
        <v>87.988841412740484</v>
      </c>
    </row>
    <row r="4" spans="1:8" ht="22.5">
      <c r="A4" s="27">
        <v>2568</v>
      </c>
      <c r="B4" s="28">
        <v>2</v>
      </c>
      <c r="C4" s="28">
        <v>2</v>
      </c>
      <c r="D4" s="52">
        <v>1500400119</v>
      </c>
      <c r="E4" s="68" t="s">
        <v>81</v>
      </c>
      <c r="F4" s="57">
        <v>4443822.83</v>
      </c>
      <c r="G4" s="57">
        <v>3786687.76</v>
      </c>
      <c r="H4" s="57">
        <v>85.212392682180806</v>
      </c>
    </row>
    <row r="5" spans="1:8" ht="22.5">
      <c r="A5" s="27">
        <v>2568</v>
      </c>
      <c r="B5" s="28">
        <v>2</v>
      </c>
      <c r="C5" s="28">
        <v>2</v>
      </c>
      <c r="D5" s="52">
        <v>1500400113</v>
      </c>
      <c r="E5" s="68" t="s">
        <v>76</v>
      </c>
      <c r="F5" s="57">
        <v>3177953.56</v>
      </c>
      <c r="G5" s="57">
        <v>2690888.96</v>
      </c>
      <c r="H5" s="57">
        <v>84.673640101902564</v>
      </c>
    </row>
    <row r="6" spans="1:8" ht="22.5">
      <c r="A6" s="27">
        <v>2568</v>
      </c>
      <c r="B6" s="28">
        <v>2</v>
      </c>
      <c r="C6" s="28">
        <v>2</v>
      </c>
      <c r="D6" s="52">
        <v>1500400118</v>
      </c>
      <c r="E6" s="68" t="s">
        <v>80</v>
      </c>
      <c r="F6" s="57">
        <v>6306753.54</v>
      </c>
      <c r="G6" s="57">
        <v>5329739.9800000004</v>
      </c>
      <c r="H6" s="57">
        <v>84.50845504262405</v>
      </c>
    </row>
    <row r="7" spans="1:8" ht="22.5">
      <c r="A7" s="27">
        <v>2568</v>
      </c>
      <c r="B7" s="28">
        <v>2</v>
      </c>
      <c r="C7" s="28">
        <v>2</v>
      </c>
      <c r="D7" s="52">
        <v>1500400121</v>
      </c>
      <c r="E7" s="68" t="s">
        <v>83</v>
      </c>
      <c r="F7" s="57">
        <v>3229665</v>
      </c>
      <c r="G7" s="57">
        <v>2698288.43</v>
      </c>
      <c r="H7" s="57">
        <v>83.547006578081621</v>
      </c>
    </row>
    <row r="8" spans="1:8" ht="22.5">
      <c r="A8" s="27">
        <v>2568</v>
      </c>
      <c r="B8" s="28">
        <v>2</v>
      </c>
      <c r="C8" s="28">
        <v>2</v>
      </c>
      <c r="D8" s="52">
        <v>1500400120</v>
      </c>
      <c r="E8" s="68" t="s">
        <v>172</v>
      </c>
      <c r="F8" s="57">
        <v>4441835.68</v>
      </c>
      <c r="G8" s="57">
        <v>3640433.36</v>
      </c>
      <c r="H8" s="57">
        <v>81.957857567572162</v>
      </c>
    </row>
    <row r="9" spans="1:8" ht="22.5">
      <c r="A9" s="27">
        <v>2568</v>
      </c>
      <c r="B9" s="28">
        <v>2</v>
      </c>
      <c r="C9" s="28">
        <v>2</v>
      </c>
      <c r="D9" s="52">
        <v>1500400122</v>
      </c>
      <c r="E9" s="68" t="s">
        <v>84</v>
      </c>
      <c r="F9" s="57">
        <v>4696157.29</v>
      </c>
      <c r="G9" s="57">
        <v>3839411.55</v>
      </c>
      <c r="H9" s="57">
        <v>81.756451347480308</v>
      </c>
    </row>
    <row r="10" spans="1:8" ht="22.5">
      <c r="A10" s="27">
        <v>2568</v>
      </c>
      <c r="B10" s="28">
        <v>2</v>
      </c>
      <c r="C10" s="28">
        <v>2</v>
      </c>
      <c r="D10" s="52">
        <v>1500400123</v>
      </c>
      <c r="E10" s="68" t="s">
        <v>85</v>
      </c>
      <c r="F10" s="57">
        <v>4375534.29</v>
      </c>
      <c r="G10" s="57">
        <v>3417591.99</v>
      </c>
      <c r="H10" s="57">
        <v>78.106849666580942</v>
      </c>
    </row>
    <row r="11" spans="1:8" ht="22.5">
      <c r="A11" s="27">
        <v>2568</v>
      </c>
      <c r="B11" s="28">
        <v>2</v>
      </c>
      <c r="C11" s="28">
        <v>2</v>
      </c>
      <c r="D11" s="52">
        <v>1500400117</v>
      </c>
      <c r="E11" s="69" t="s">
        <v>149</v>
      </c>
      <c r="F11" s="57">
        <v>4745034</v>
      </c>
      <c r="G11" s="57">
        <v>3662967.39</v>
      </c>
      <c r="H11" s="57">
        <v>77.195809134349716</v>
      </c>
    </row>
    <row r="12" spans="1:8" ht="22.5">
      <c r="A12" s="27">
        <v>2568</v>
      </c>
      <c r="B12" s="28">
        <v>2</v>
      </c>
      <c r="C12" s="28">
        <v>2</v>
      </c>
      <c r="D12" s="52">
        <v>1500400114</v>
      </c>
      <c r="E12" s="68" t="s">
        <v>77</v>
      </c>
      <c r="F12" s="57">
        <v>3455837.71</v>
      </c>
      <c r="G12" s="57">
        <v>2485331.9300000002</v>
      </c>
      <c r="H12" s="57">
        <v>71.916916781372819</v>
      </c>
    </row>
  </sheetData>
  <sortState xmlns:xlrd2="http://schemas.microsoft.com/office/spreadsheetml/2017/richdata2" ref="D2:H12">
    <sortCondition descending="1" ref="H2:H12"/>
  </sortState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0"/>
  <dimension ref="A1:I5"/>
  <sheetViews>
    <sheetView workbookViewId="0">
      <selection activeCell="H7" sqref="H7"/>
    </sheetView>
  </sheetViews>
  <sheetFormatPr defaultRowHeight="18"/>
  <cols>
    <col min="1" max="3" width="9.140625" style="35"/>
    <col min="4" max="4" width="29" style="35" customWidth="1"/>
    <col min="5" max="5" width="9.140625" style="35"/>
    <col min="6" max="6" width="16.42578125" style="23" bestFit="1" customWidth="1"/>
    <col min="7" max="7" width="17" style="23" customWidth="1"/>
    <col min="8" max="8" width="10" style="35" customWidth="1"/>
    <col min="9" max="9" width="9.140625" style="35"/>
    <col min="10" max="16384" width="9.140625" style="8"/>
  </cols>
  <sheetData>
    <row r="1" spans="1:9">
      <c r="A1" s="33" t="s">
        <v>135</v>
      </c>
      <c r="B1" s="33" t="s">
        <v>136</v>
      </c>
      <c r="C1" s="33" t="s">
        <v>137</v>
      </c>
      <c r="D1" s="33" t="s">
        <v>139</v>
      </c>
      <c r="E1" s="33" t="s">
        <v>151</v>
      </c>
      <c r="F1" s="34" t="s">
        <v>140</v>
      </c>
      <c r="G1" s="34" t="s">
        <v>141</v>
      </c>
      <c r="H1" s="33" t="s">
        <v>142</v>
      </c>
    </row>
    <row r="2" spans="1:9" ht="28.5">
      <c r="A2" s="40">
        <v>2568</v>
      </c>
      <c r="B2" s="28">
        <v>2</v>
      </c>
      <c r="C2" s="28">
        <v>2</v>
      </c>
      <c r="D2" s="40" t="s">
        <v>234</v>
      </c>
      <c r="E2" s="65">
        <v>13</v>
      </c>
      <c r="F2" s="41">
        <v>47696595</v>
      </c>
      <c r="G2" s="41">
        <v>8972900</v>
      </c>
      <c r="H2" s="42">
        <v>18.812454012702585</v>
      </c>
      <c r="I2" s="36"/>
    </row>
    <row r="3" spans="1:9" ht="28.5">
      <c r="A3" s="40">
        <v>2568</v>
      </c>
      <c r="B3" s="28">
        <v>2</v>
      </c>
      <c r="C3" s="28">
        <v>2</v>
      </c>
      <c r="D3" s="40" t="s">
        <v>117</v>
      </c>
      <c r="E3" s="65">
        <v>1</v>
      </c>
      <c r="F3" s="41">
        <v>5955000</v>
      </c>
      <c r="G3" s="41">
        <v>0</v>
      </c>
      <c r="H3" s="42">
        <v>0</v>
      </c>
      <c r="I3" s="36"/>
    </row>
    <row r="4" spans="1:9" ht="28.5">
      <c r="A4" s="40">
        <v>2568</v>
      </c>
      <c r="B4" s="28">
        <v>2</v>
      </c>
      <c r="C4" s="28">
        <v>2</v>
      </c>
      <c r="D4" s="40" t="s">
        <v>122</v>
      </c>
      <c r="E4" s="65">
        <v>7</v>
      </c>
      <c r="F4" s="41">
        <v>124591500</v>
      </c>
      <c r="G4" s="41">
        <v>0</v>
      </c>
      <c r="H4" s="42">
        <v>0</v>
      </c>
      <c r="I4" s="36"/>
    </row>
    <row r="5" spans="1:9" ht="28.5">
      <c r="A5" s="40"/>
      <c r="B5" s="40"/>
      <c r="C5" s="40"/>
      <c r="D5" s="40"/>
      <c r="E5" s="40"/>
      <c r="F5" s="41"/>
      <c r="G5" s="41"/>
      <c r="H5" s="42"/>
      <c r="I5" s="36"/>
    </row>
  </sheetData>
  <sortState xmlns:xlrd2="http://schemas.microsoft.com/office/spreadsheetml/2017/richdata2" ref="A2:H5">
    <sortCondition descending="1" ref="H2:H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64E83-1B45-4877-816A-5B972FB5E952}">
  <sheetPr>
    <tabColor rgb="FFFFFF00"/>
  </sheetPr>
  <dimension ref="A1:R51"/>
  <sheetViews>
    <sheetView zoomScaleNormal="100" workbookViewId="0">
      <selection activeCell="I10" sqref="I10"/>
    </sheetView>
  </sheetViews>
  <sheetFormatPr defaultRowHeight="12.75"/>
  <cols>
    <col min="1" max="1" width="5.7109375" customWidth="1"/>
    <col min="2" max="2" width="28.42578125" customWidth="1"/>
    <col min="3" max="5" width="12.7109375" customWidth="1"/>
    <col min="6" max="11" width="13.28515625" customWidth="1"/>
    <col min="12" max="12" width="13.42578125" hidden="1" customWidth="1"/>
    <col min="13" max="14" width="8" customWidth="1"/>
  </cols>
  <sheetData>
    <row r="1" spans="1:18" ht="29.25" customHeight="1">
      <c r="A1" s="930" t="s">
        <v>354</v>
      </c>
      <c r="B1" s="930"/>
      <c r="C1" s="930"/>
      <c r="D1" s="930"/>
      <c r="E1" s="930"/>
      <c r="F1" s="930"/>
      <c r="G1" s="930"/>
      <c r="H1" s="930"/>
      <c r="I1" s="930"/>
      <c r="J1" s="930"/>
      <c r="K1" s="930"/>
      <c r="L1" s="930"/>
      <c r="M1" s="930"/>
      <c r="N1" s="930"/>
    </row>
    <row r="2" spans="1:18" ht="26.25" customHeight="1">
      <c r="A2" s="930" t="s">
        <v>355</v>
      </c>
      <c r="B2" s="930"/>
      <c r="C2" s="930"/>
      <c r="D2" s="930"/>
      <c r="E2" s="930"/>
      <c r="F2" s="930"/>
      <c r="G2" s="930"/>
      <c r="H2" s="930"/>
      <c r="I2" s="930"/>
      <c r="J2" s="930"/>
      <c r="K2" s="930"/>
      <c r="L2" s="930"/>
      <c r="M2" s="930"/>
      <c r="N2" s="930"/>
    </row>
    <row r="3" spans="1:18" ht="26.25" customHeight="1">
      <c r="A3" s="930" t="s">
        <v>659</v>
      </c>
      <c r="B3" s="930"/>
      <c r="C3" s="930"/>
      <c r="D3" s="930"/>
      <c r="E3" s="930"/>
      <c r="F3" s="930"/>
      <c r="G3" s="930"/>
      <c r="H3" s="930"/>
      <c r="I3" s="930"/>
      <c r="J3" s="930"/>
      <c r="K3" s="930"/>
      <c r="L3" s="930"/>
      <c r="M3" s="930"/>
      <c r="N3" s="930"/>
    </row>
    <row r="4" spans="1:18" ht="19.5" customHeight="1"/>
    <row r="5" spans="1:18" ht="32.25" customHeight="1">
      <c r="A5" s="925" t="s">
        <v>356</v>
      </c>
      <c r="B5" s="925" t="s">
        <v>357</v>
      </c>
      <c r="C5" s="927" t="s">
        <v>358</v>
      </c>
      <c r="D5" s="928"/>
      <c r="E5" s="929"/>
      <c r="F5" s="931" t="s">
        <v>359</v>
      </c>
      <c r="G5" s="932"/>
      <c r="H5" s="933"/>
      <c r="I5" s="934" t="s">
        <v>360</v>
      </c>
      <c r="J5" s="935"/>
      <c r="K5" s="935"/>
      <c r="L5" s="935"/>
      <c r="M5" s="935"/>
      <c r="N5" s="936"/>
    </row>
    <row r="6" spans="1:18" ht="39.75" customHeight="1">
      <c r="A6" s="926"/>
      <c r="B6" s="925"/>
      <c r="C6" s="364" t="s">
        <v>361</v>
      </c>
      <c r="D6" s="364" t="s">
        <v>363</v>
      </c>
      <c r="E6" s="364" t="s">
        <v>362</v>
      </c>
      <c r="F6" s="365" t="s">
        <v>361</v>
      </c>
      <c r="G6" s="365" t="s">
        <v>363</v>
      </c>
      <c r="H6" s="365" t="s">
        <v>362</v>
      </c>
      <c r="I6" s="366" t="s">
        <v>361</v>
      </c>
      <c r="J6" s="366" t="s">
        <v>363</v>
      </c>
      <c r="K6" s="366" t="s">
        <v>362</v>
      </c>
      <c r="L6" s="366" t="s">
        <v>2</v>
      </c>
      <c r="M6" s="366" t="s">
        <v>364</v>
      </c>
      <c r="N6" s="366" t="s">
        <v>365</v>
      </c>
    </row>
    <row r="7" spans="1:18" ht="30" customHeight="1">
      <c r="A7" s="367" t="s">
        <v>366</v>
      </c>
      <c r="B7" s="368" t="s">
        <v>375</v>
      </c>
      <c r="C7" s="369">
        <v>5181.0575792600002</v>
      </c>
      <c r="D7" s="370">
        <v>127.66388293999999</v>
      </c>
      <c r="E7" s="370">
        <v>5240.54240811</v>
      </c>
      <c r="F7" s="370">
        <v>2308.1344207400002</v>
      </c>
      <c r="G7" s="370">
        <v>1372.78792976</v>
      </c>
      <c r="H7" s="370">
        <v>931.16088607999995</v>
      </c>
      <c r="I7" s="370">
        <v>7489.192</v>
      </c>
      <c r="J7" s="370">
        <v>1500.4518126999999</v>
      </c>
      <c r="K7" s="370">
        <v>6171.7032941899997</v>
      </c>
      <c r="L7" s="370">
        <v>7672.1551068899998</v>
      </c>
      <c r="M7" s="371">
        <v>82.40813286920671</v>
      </c>
      <c r="N7" s="373">
        <v>102.44302865903292</v>
      </c>
    </row>
    <row r="8" spans="1:18" ht="30" customHeight="1">
      <c r="A8" s="374" t="s">
        <v>581</v>
      </c>
      <c r="B8" s="375" t="s">
        <v>14</v>
      </c>
      <c r="C8" s="376">
        <v>4920.0748999999996</v>
      </c>
      <c r="D8" s="377">
        <v>171.98048269</v>
      </c>
      <c r="E8" s="377">
        <v>4937.8429328299999</v>
      </c>
      <c r="F8" s="377">
        <v>689.13440000000003</v>
      </c>
      <c r="G8" s="377">
        <v>73.147817160000002</v>
      </c>
      <c r="H8" s="377">
        <v>538.10242414000004</v>
      </c>
      <c r="I8" s="377">
        <v>5609.2093000000004</v>
      </c>
      <c r="J8" s="377">
        <v>245.12829984999999</v>
      </c>
      <c r="K8" s="377">
        <v>5475.9453569699999</v>
      </c>
      <c r="L8" s="841">
        <v>5721.07365682</v>
      </c>
      <c r="M8" s="378">
        <v>97.624193787348943</v>
      </c>
      <c r="N8" s="379">
        <v>101.99429814145104</v>
      </c>
      <c r="O8" s="491"/>
      <c r="P8" s="491"/>
      <c r="Q8" s="491"/>
      <c r="R8" s="491"/>
    </row>
    <row r="9" spans="1:18" ht="30" customHeight="1">
      <c r="A9" s="367" t="s">
        <v>369</v>
      </c>
      <c r="B9" s="368" t="s">
        <v>373</v>
      </c>
      <c r="C9" s="369">
        <v>3125.36439832</v>
      </c>
      <c r="D9" s="370">
        <v>142.28365350999999</v>
      </c>
      <c r="E9" s="370">
        <v>3055.62732078</v>
      </c>
      <c r="F9" s="370">
        <v>3151.7694016800001</v>
      </c>
      <c r="G9" s="370">
        <v>2055.2769961399999</v>
      </c>
      <c r="H9" s="370">
        <v>1095.79714625</v>
      </c>
      <c r="I9" s="370">
        <v>6277.1337999999996</v>
      </c>
      <c r="J9" s="370">
        <v>2197.56064965</v>
      </c>
      <c r="K9" s="370">
        <v>4151.4244670300004</v>
      </c>
      <c r="L9" s="370">
        <v>6348.9851166799999</v>
      </c>
      <c r="M9" s="371">
        <v>66.135669547620623</v>
      </c>
      <c r="N9" s="373">
        <v>101.14465166697579</v>
      </c>
    </row>
    <row r="10" spans="1:18" s="491" customFormat="1" ht="30" customHeight="1">
      <c r="A10" s="367" t="s">
        <v>371</v>
      </c>
      <c r="B10" s="368" t="s">
        <v>370</v>
      </c>
      <c r="C10" s="369">
        <v>46856.426402440004</v>
      </c>
      <c r="D10" s="370">
        <v>670.81141477000006</v>
      </c>
      <c r="E10" s="370">
        <v>46402.184338270003</v>
      </c>
      <c r="F10" s="370">
        <v>3782.2888975599999</v>
      </c>
      <c r="G10" s="370">
        <v>1785.03542653</v>
      </c>
      <c r="H10" s="370">
        <v>1990.2254498699999</v>
      </c>
      <c r="I10" s="370">
        <v>50638.715300000003</v>
      </c>
      <c r="J10" s="370">
        <v>2455.8468413000001</v>
      </c>
      <c r="K10" s="370">
        <v>48392.409788140001</v>
      </c>
      <c r="L10" s="370">
        <v>50848.256629440002</v>
      </c>
      <c r="M10" s="371">
        <v>95.564055093909545</v>
      </c>
      <c r="N10" s="373">
        <v>100.41379669329802</v>
      </c>
      <c r="O10"/>
      <c r="P10"/>
      <c r="Q10"/>
      <c r="R10"/>
    </row>
    <row r="11" spans="1:18" s="491" customFormat="1" ht="30" customHeight="1">
      <c r="A11" s="367" t="s">
        <v>372</v>
      </c>
      <c r="B11" s="368" t="s">
        <v>367</v>
      </c>
      <c r="C11" s="369">
        <v>1552.476453</v>
      </c>
      <c r="D11" s="370">
        <v>7.0386008699999998</v>
      </c>
      <c r="E11" s="370">
        <v>1631.8153378899999</v>
      </c>
      <c r="F11" s="370">
        <v>40465.813647000003</v>
      </c>
      <c r="G11" s="372">
        <v>24821.394683639999</v>
      </c>
      <c r="H11" s="372">
        <v>15532.28866844</v>
      </c>
      <c r="I11" s="370">
        <v>42018.290099999998</v>
      </c>
      <c r="J11" s="370">
        <v>24828.43328451</v>
      </c>
      <c r="K11" s="370">
        <v>17164.104006329999</v>
      </c>
      <c r="L11" s="370">
        <v>41992.537290840002</v>
      </c>
      <c r="M11" s="371">
        <v>40.84912538202024</v>
      </c>
      <c r="N11" s="373">
        <v>99.938710477987783</v>
      </c>
      <c r="O11"/>
      <c r="P11"/>
      <c r="Q11"/>
      <c r="R11"/>
    </row>
    <row r="12" spans="1:18" ht="30" customHeight="1">
      <c r="A12" s="367" t="s">
        <v>374</v>
      </c>
      <c r="B12" s="368" t="s">
        <v>368</v>
      </c>
      <c r="C12" s="369">
        <v>126534.18285468</v>
      </c>
      <c r="D12" s="370">
        <v>112.60246383</v>
      </c>
      <c r="E12" s="370">
        <v>126522.06949056</v>
      </c>
      <c r="F12" s="370">
        <v>49223.684245320001</v>
      </c>
      <c r="G12" s="372">
        <v>10663.52600276</v>
      </c>
      <c r="H12" s="372">
        <v>38281.814470190002</v>
      </c>
      <c r="I12" s="370">
        <v>175757.8671</v>
      </c>
      <c r="J12" s="370">
        <v>10776.12846659</v>
      </c>
      <c r="K12" s="370">
        <v>164803.88396075001</v>
      </c>
      <c r="L12" s="370">
        <v>175580.01242734</v>
      </c>
      <c r="M12" s="371">
        <v>93.76757164843292</v>
      </c>
      <c r="N12" s="373">
        <v>99.898806991917567</v>
      </c>
    </row>
    <row r="13" spans="1:18" ht="30" customHeight="1">
      <c r="A13" s="367" t="s">
        <v>376</v>
      </c>
      <c r="B13" s="368" t="s">
        <v>377</v>
      </c>
      <c r="C13" s="369">
        <v>1930.7703019999999</v>
      </c>
      <c r="D13" s="370">
        <v>55.13148245</v>
      </c>
      <c r="E13" s="370">
        <v>1868.6081535799999</v>
      </c>
      <c r="F13" s="370">
        <v>4691.524598</v>
      </c>
      <c r="G13" s="370">
        <v>4057.2090637800002</v>
      </c>
      <c r="H13" s="370">
        <v>600.77652258000001</v>
      </c>
      <c r="I13" s="370">
        <v>6622.2948999999999</v>
      </c>
      <c r="J13" s="370">
        <v>4112.3405462299997</v>
      </c>
      <c r="K13" s="370">
        <v>2469.3846761599998</v>
      </c>
      <c r="L13" s="370">
        <v>6581.7252223899995</v>
      </c>
      <c r="M13" s="371">
        <v>37.288956675124808</v>
      </c>
      <c r="N13" s="373">
        <v>99.387377363548097</v>
      </c>
    </row>
    <row r="14" spans="1:18" ht="21" customHeight="1"/>
    <row r="15" spans="1:18" ht="29.25" customHeight="1">
      <c r="A15" s="492" t="s">
        <v>378</v>
      </c>
      <c r="B15" s="493"/>
      <c r="C15" s="493"/>
      <c r="D15" s="493"/>
      <c r="E15" s="493"/>
      <c r="F15" s="493"/>
      <c r="G15" s="493"/>
      <c r="H15" s="493"/>
      <c r="I15" s="493"/>
      <c r="J15" s="493"/>
      <c r="K15" s="493"/>
      <c r="L15" s="493"/>
      <c r="M15" s="493"/>
      <c r="N15" s="493"/>
      <c r="O15" s="493"/>
    </row>
    <row r="16" spans="1:18" ht="14.25">
      <c r="A16" s="384"/>
      <c r="B16" s="384"/>
      <c r="C16" s="384"/>
      <c r="D16" s="384"/>
      <c r="E16" s="384"/>
      <c r="F16" s="384"/>
      <c r="G16" s="384"/>
      <c r="H16" s="384"/>
      <c r="I16" s="384"/>
      <c r="J16" s="384"/>
      <c r="K16" s="384"/>
      <c r="L16" s="384"/>
      <c r="M16" s="384"/>
      <c r="N16" s="385"/>
      <c r="O16" s="384"/>
    </row>
    <row r="17" spans="1:15" ht="14.25">
      <c r="A17" s="384"/>
      <c r="B17" s="384"/>
      <c r="C17" s="384"/>
      <c r="D17" s="384"/>
      <c r="E17" s="384"/>
      <c r="F17" s="384"/>
      <c r="G17" s="384"/>
      <c r="H17" s="384"/>
      <c r="I17" s="384"/>
      <c r="J17" s="384"/>
      <c r="K17" s="384"/>
      <c r="L17" s="384"/>
      <c r="M17" s="384"/>
      <c r="N17" s="385"/>
      <c r="O17" s="384"/>
    </row>
    <row r="18" spans="1:15" ht="14.25">
      <c r="A18" s="384"/>
      <c r="B18" s="384"/>
      <c r="C18" s="384"/>
      <c r="D18" s="384"/>
      <c r="E18" s="384"/>
      <c r="F18" s="384"/>
      <c r="G18" s="384"/>
      <c r="H18" s="384"/>
      <c r="I18" s="384"/>
      <c r="J18" s="384"/>
      <c r="K18" s="384"/>
      <c r="L18" s="384"/>
      <c r="M18" s="384"/>
      <c r="N18" s="385"/>
      <c r="O18" s="384"/>
    </row>
    <row r="19" spans="1:15" ht="14.25">
      <c r="A19" s="384"/>
      <c r="B19" s="384"/>
      <c r="C19" s="384"/>
      <c r="D19" s="384"/>
      <c r="E19" s="384"/>
      <c r="F19" s="384"/>
      <c r="G19" s="384"/>
      <c r="H19" s="384"/>
      <c r="I19" s="384"/>
      <c r="J19" s="384"/>
      <c r="K19" s="384"/>
      <c r="L19" s="384"/>
      <c r="M19" s="384"/>
      <c r="N19" s="385"/>
      <c r="O19" s="384"/>
    </row>
    <row r="20" spans="1:15" ht="14.25">
      <c r="A20" s="384"/>
      <c r="B20" s="384"/>
      <c r="C20" s="384"/>
      <c r="D20" s="384"/>
      <c r="E20" s="384"/>
      <c r="F20" s="384"/>
      <c r="G20" s="384"/>
      <c r="H20" s="384"/>
      <c r="I20" s="384"/>
      <c r="J20" s="384"/>
      <c r="K20" s="384"/>
      <c r="L20" s="384"/>
      <c r="M20" s="384"/>
      <c r="N20" s="385"/>
      <c r="O20" s="384"/>
    </row>
    <row r="21" spans="1:15" ht="14.25">
      <c r="A21" s="384"/>
      <c r="B21" s="384"/>
      <c r="C21" s="384"/>
      <c r="D21" s="384"/>
      <c r="E21" s="384"/>
      <c r="F21" s="384"/>
      <c r="G21" s="384"/>
      <c r="H21" s="384"/>
      <c r="I21" s="384"/>
      <c r="J21" s="384"/>
      <c r="K21" s="384"/>
      <c r="L21" s="384"/>
      <c r="M21" s="384"/>
      <c r="N21" s="385"/>
      <c r="O21" s="384"/>
    </row>
    <row r="22" spans="1:15" ht="14.25">
      <c r="A22" s="384"/>
      <c r="B22" s="384"/>
      <c r="C22" s="384"/>
      <c r="D22" s="384"/>
      <c r="E22" s="384"/>
      <c r="F22" s="384"/>
      <c r="G22" s="384"/>
      <c r="H22" s="384"/>
      <c r="I22" s="384"/>
      <c r="J22" s="384"/>
      <c r="K22" s="384"/>
      <c r="L22" s="384"/>
      <c r="M22" s="384"/>
      <c r="N22" s="385"/>
      <c r="O22" s="384"/>
    </row>
    <row r="23" spans="1:15" ht="14.25">
      <c r="A23" s="384"/>
      <c r="B23" s="384"/>
      <c r="C23" s="384"/>
      <c r="D23" s="384"/>
      <c r="E23" s="384"/>
      <c r="F23" s="384"/>
      <c r="G23" s="384"/>
      <c r="H23" s="384"/>
      <c r="I23" s="384"/>
      <c r="J23" s="384"/>
      <c r="K23" s="384"/>
      <c r="L23" s="384"/>
      <c r="M23" s="384"/>
      <c r="N23" s="385"/>
      <c r="O23" s="384"/>
    </row>
    <row r="24" spans="1:15" ht="14.25">
      <c r="A24" s="384"/>
      <c r="B24" s="384"/>
      <c r="C24" s="384"/>
      <c r="D24" s="384"/>
      <c r="E24" s="384"/>
      <c r="F24" s="384"/>
      <c r="G24" s="384"/>
      <c r="H24" s="384"/>
      <c r="I24" s="384"/>
      <c r="J24" s="384"/>
      <c r="K24" s="384"/>
      <c r="L24" s="384"/>
      <c r="M24" s="384"/>
      <c r="N24" s="385"/>
      <c r="O24" s="384"/>
    </row>
    <row r="25" spans="1:15" ht="15">
      <c r="A25" s="380"/>
      <c r="B25" s="380"/>
      <c r="C25" s="380"/>
      <c r="D25" s="380"/>
      <c r="E25" s="380"/>
      <c r="F25" s="380"/>
      <c r="G25" s="386">
        <f>G7+H7</f>
        <v>2303.94881584</v>
      </c>
      <c r="H25" s="380"/>
      <c r="I25" s="380"/>
      <c r="J25" s="386">
        <f>J7+K7</f>
        <v>7672.1551068899998</v>
      </c>
      <c r="K25" s="380"/>
      <c r="L25" s="386"/>
      <c r="M25" s="386"/>
      <c r="N25" s="387">
        <f>J25/I7*100</f>
        <v>102.4430286590329</v>
      </c>
      <c r="O25" s="380"/>
    </row>
    <row r="26" spans="1:15" ht="15">
      <c r="A26" s="380"/>
      <c r="B26" s="380"/>
      <c r="C26" s="380"/>
      <c r="D26" s="388">
        <f>D7+E7</f>
        <v>5368.2062910499999</v>
      </c>
      <c r="E26" s="380"/>
      <c r="F26" s="380"/>
      <c r="G26" s="388">
        <f>G7+H7</f>
        <v>2303.94881584</v>
      </c>
      <c r="H26" s="380"/>
      <c r="I26" s="380"/>
      <c r="J26" s="386">
        <f>J7+K7</f>
        <v>7672.1551068899998</v>
      </c>
      <c r="K26" s="380"/>
      <c r="L26" s="386"/>
      <c r="M26" s="386"/>
      <c r="N26" s="387">
        <f>J26/I7*100</f>
        <v>102.4430286590329</v>
      </c>
      <c r="O26" s="380"/>
    </row>
    <row r="27" spans="1:15" ht="15">
      <c r="A27" s="380"/>
      <c r="B27" s="380"/>
      <c r="C27" s="380"/>
      <c r="D27" s="388">
        <f>D8+E8</f>
        <v>5109.8234155199998</v>
      </c>
      <c r="E27" s="380"/>
      <c r="F27" s="380"/>
      <c r="G27" s="388">
        <f>G8+H8</f>
        <v>611.25024130000008</v>
      </c>
      <c r="H27" s="380"/>
      <c r="I27" s="380"/>
      <c r="J27" s="386">
        <f>J8+K8</f>
        <v>5721.07365682</v>
      </c>
      <c r="K27" s="380"/>
      <c r="L27" s="386"/>
      <c r="M27" s="386"/>
      <c r="N27" s="387">
        <f>J27/I8*100</f>
        <v>101.99429814145104</v>
      </c>
      <c r="O27" s="380"/>
    </row>
    <row r="28" spans="1:15" ht="15">
      <c r="A28" s="380"/>
      <c r="B28" s="381"/>
      <c r="C28" s="381"/>
      <c r="D28" s="382">
        <f>D7+E7</f>
        <v>5368.2062910499999</v>
      </c>
      <c r="E28" s="381"/>
      <c r="F28" s="381"/>
      <c r="G28" s="382">
        <f>G7+H7</f>
        <v>2303.94881584</v>
      </c>
      <c r="H28" s="381"/>
      <c r="I28" s="381"/>
      <c r="J28" s="390">
        <f>J7+K7</f>
        <v>7672.1551068899998</v>
      </c>
      <c r="K28" s="381"/>
      <c r="L28" s="390"/>
      <c r="M28" s="390"/>
      <c r="N28" s="389">
        <f>J28/I7*100</f>
        <v>102.4430286590329</v>
      </c>
      <c r="O28" s="381"/>
    </row>
    <row r="29" spans="1:15" ht="15">
      <c r="A29" s="380"/>
      <c r="B29" s="381"/>
      <c r="C29" s="381"/>
      <c r="D29" s="382">
        <f>D8+E8</f>
        <v>5109.8234155199998</v>
      </c>
      <c r="E29" s="381"/>
      <c r="F29" s="381"/>
      <c r="G29" s="382">
        <f>G8+H8</f>
        <v>611.25024130000008</v>
      </c>
      <c r="H29" s="381"/>
      <c r="I29" s="381"/>
      <c r="J29" s="390">
        <f>J8+K8</f>
        <v>5721.07365682</v>
      </c>
      <c r="K29" s="381"/>
      <c r="L29" s="390"/>
      <c r="M29" s="390"/>
      <c r="N29" s="389">
        <f>J29/I8*100</f>
        <v>101.99429814145104</v>
      </c>
      <c r="O29" s="381"/>
    </row>
    <row r="30" spans="1:15" ht="15">
      <c r="A30" s="380"/>
      <c r="B30" s="381"/>
      <c r="C30" s="381"/>
      <c r="D30" s="382">
        <f>D11+E11</f>
        <v>1638.8539387599999</v>
      </c>
      <c r="E30" s="381"/>
      <c r="F30" s="381"/>
      <c r="G30" s="382">
        <f>G11+H11</f>
        <v>40353.683352079999</v>
      </c>
      <c r="H30" s="381"/>
      <c r="I30" s="381"/>
      <c r="J30" s="390">
        <f>J11+K11</f>
        <v>41992.537290840002</v>
      </c>
      <c r="K30" s="381"/>
      <c r="L30" s="390"/>
      <c r="M30" s="390"/>
      <c r="N30" s="389">
        <f>J30/I11*100</f>
        <v>99.938710477987783</v>
      </c>
      <c r="O30" s="381"/>
    </row>
    <row r="31" spans="1:15" ht="15">
      <c r="A31" s="380"/>
      <c r="B31" s="381"/>
      <c r="C31" s="381"/>
      <c r="D31" s="382">
        <f>D9+E9</f>
        <v>3197.91097429</v>
      </c>
      <c r="E31" s="381"/>
      <c r="F31" s="381"/>
      <c r="G31" s="382">
        <f>G9+H9</f>
        <v>3151.0741423899999</v>
      </c>
      <c r="H31" s="381"/>
      <c r="I31" s="381"/>
      <c r="J31" s="390">
        <f>J9+K9</f>
        <v>6348.9851166799999</v>
      </c>
      <c r="K31" s="381"/>
      <c r="L31" s="390"/>
      <c r="M31" s="390"/>
      <c r="N31" s="389">
        <f>J31/I9*100</f>
        <v>101.14465166697579</v>
      </c>
      <c r="O31" s="381"/>
    </row>
    <row r="32" spans="1:15" ht="15">
      <c r="A32" s="380"/>
      <c r="B32" s="381"/>
      <c r="C32" s="381"/>
      <c r="D32" s="382">
        <f>D10+E10</f>
        <v>47072.995753040006</v>
      </c>
      <c r="E32" s="381"/>
      <c r="F32" s="381"/>
      <c r="G32" s="382">
        <f>G10+H10</f>
        <v>3775.2608763999997</v>
      </c>
      <c r="H32" s="381"/>
      <c r="I32" s="381"/>
      <c r="J32" s="390">
        <f>J10+K10</f>
        <v>50848.256629440002</v>
      </c>
      <c r="K32" s="381"/>
      <c r="L32" s="390"/>
      <c r="M32" s="390"/>
      <c r="N32" s="389">
        <f>J32/I10*100</f>
        <v>100.41379669329802</v>
      </c>
      <c r="O32" s="381"/>
    </row>
    <row r="33" spans="1:15" ht="15">
      <c r="A33" s="380"/>
      <c r="B33" s="381"/>
      <c r="C33" s="381"/>
      <c r="D33" s="382">
        <f>D12+E12</f>
        <v>126634.67195439</v>
      </c>
      <c r="E33" s="381"/>
      <c r="F33" s="381"/>
      <c r="G33" s="382">
        <f>G12+H12</f>
        <v>48945.340472950003</v>
      </c>
      <c r="H33" s="381"/>
      <c r="I33" s="381"/>
      <c r="J33" s="390">
        <f>J12+K12</f>
        <v>175580.01242734</v>
      </c>
      <c r="K33" s="381"/>
      <c r="L33" s="390"/>
      <c r="M33" s="390"/>
      <c r="N33" s="389">
        <f>J33/I12*100</f>
        <v>99.898806991917581</v>
      </c>
      <c r="O33" s="381"/>
    </row>
    <row r="34" spans="1:15" ht="15">
      <c r="A34" s="380"/>
      <c r="B34" s="381"/>
      <c r="C34" s="381"/>
      <c r="D34" s="382">
        <f>D13+E13</f>
        <v>1923.7396360299999</v>
      </c>
      <c r="E34" s="381"/>
      <c r="F34" s="381"/>
      <c r="G34" s="382">
        <f>G13+H13</f>
        <v>4657.9855863600005</v>
      </c>
      <c r="H34" s="381"/>
      <c r="I34" s="381"/>
      <c r="J34" s="390">
        <f>J13+K13</f>
        <v>6581.7252223899995</v>
      </c>
      <c r="K34" s="381"/>
      <c r="L34" s="390"/>
      <c r="M34" s="390"/>
      <c r="N34" s="389">
        <f>J34/I13*100</f>
        <v>99.387377363548097</v>
      </c>
      <c r="O34" s="381"/>
    </row>
    <row r="35" spans="1:15" ht="15">
      <c r="A35" s="380"/>
      <c r="B35" s="381"/>
      <c r="C35" s="381"/>
      <c r="D35" s="382">
        <f>D14+E14</f>
        <v>0</v>
      </c>
      <c r="E35" s="381"/>
      <c r="F35" s="381"/>
      <c r="G35" s="382">
        <f>G14+H14</f>
        <v>0</v>
      </c>
      <c r="H35" s="381"/>
      <c r="I35" s="381"/>
      <c r="J35" s="381"/>
      <c r="K35" s="381"/>
      <c r="L35" s="381"/>
      <c r="M35" s="381"/>
      <c r="N35" s="381"/>
      <c r="O35" s="381"/>
    </row>
    <row r="36" spans="1:15" ht="15">
      <c r="A36" s="380"/>
      <c r="B36" s="381"/>
      <c r="C36" s="381"/>
      <c r="D36" s="381"/>
      <c r="E36" s="381"/>
      <c r="F36" s="381"/>
      <c r="G36" s="382"/>
      <c r="H36" s="381"/>
      <c r="I36" s="381"/>
      <c r="J36" s="381"/>
      <c r="K36" s="381"/>
      <c r="L36" s="381"/>
      <c r="M36" s="381"/>
      <c r="N36" s="381"/>
      <c r="O36" s="381"/>
    </row>
    <row r="37" spans="1:15" ht="15">
      <c r="A37" s="380"/>
      <c r="B37" s="381"/>
      <c r="C37" s="381"/>
      <c r="D37" s="381"/>
      <c r="E37" s="381"/>
      <c r="F37" s="381"/>
      <c r="G37" s="381"/>
      <c r="H37" s="381"/>
      <c r="I37" s="381"/>
      <c r="J37" s="381"/>
      <c r="K37" s="381"/>
      <c r="L37" s="381"/>
      <c r="M37" s="381"/>
      <c r="N37" s="381"/>
      <c r="O37" s="381"/>
    </row>
    <row r="38" spans="1:15" ht="15">
      <c r="A38" s="380"/>
      <c r="B38" s="381"/>
      <c r="C38" s="381"/>
      <c r="D38" s="381"/>
      <c r="E38" s="381"/>
      <c r="F38" s="381"/>
      <c r="G38" s="381"/>
      <c r="H38" s="381"/>
      <c r="I38" s="381"/>
      <c r="J38" s="381"/>
      <c r="K38" s="381"/>
      <c r="L38" s="381"/>
      <c r="M38" s="381"/>
      <c r="N38" s="381"/>
      <c r="O38" s="381"/>
    </row>
    <row r="39" spans="1:15" ht="15">
      <c r="A39" s="380"/>
      <c r="B39" s="381"/>
      <c r="C39" s="381"/>
      <c r="D39" s="381"/>
      <c r="E39" s="381"/>
      <c r="F39" s="381"/>
      <c r="G39" s="381"/>
      <c r="H39" s="381"/>
      <c r="I39" s="381"/>
      <c r="J39" s="381"/>
      <c r="K39" s="381"/>
      <c r="L39" s="381"/>
      <c r="M39" s="381"/>
      <c r="N39" s="381"/>
      <c r="O39" s="381"/>
    </row>
    <row r="40" spans="1:15" ht="15">
      <c r="B40" s="381"/>
      <c r="C40" s="381"/>
      <c r="D40" s="381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</row>
    <row r="41" spans="1:15" ht="15">
      <c r="B41" s="381"/>
      <c r="C41" s="381"/>
      <c r="D41" s="381"/>
      <c r="E41" s="381"/>
      <c r="F41" s="381"/>
      <c r="G41" s="381"/>
      <c r="H41" s="381"/>
      <c r="I41" s="381"/>
      <c r="J41" s="381"/>
      <c r="K41" s="381"/>
      <c r="L41" s="381"/>
      <c r="M41" s="381"/>
      <c r="N41" s="381"/>
      <c r="O41" s="381"/>
    </row>
    <row r="42" spans="1:15" ht="15">
      <c r="B42" s="381"/>
      <c r="C42" s="381"/>
      <c r="D42" s="381"/>
      <c r="E42" s="381"/>
      <c r="F42" s="381"/>
      <c r="G42" s="381"/>
      <c r="H42" s="381"/>
      <c r="I42" s="381"/>
      <c r="J42" s="381"/>
      <c r="K42" s="381"/>
      <c r="L42" s="381"/>
      <c r="M42" s="381"/>
      <c r="N42" s="381"/>
      <c r="O42" s="381"/>
    </row>
    <row r="43" spans="1:15" ht="15">
      <c r="B43" s="381"/>
      <c r="C43" s="381"/>
      <c r="D43" s="381"/>
      <c r="E43" s="381"/>
      <c r="F43" s="381"/>
      <c r="G43" s="381"/>
      <c r="H43" s="381"/>
      <c r="I43" s="381"/>
      <c r="J43" s="381"/>
      <c r="K43" s="381"/>
      <c r="L43" s="381"/>
      <c r="M43" s="381"/>
      <c r="N43" s="381"/>
      <c r="O43" s="381"/>
    </row>
    <row r="44" spans="1:15" ht="15">
      <c r="B44" s="381"/>
      <c r="C44" s="381"/>
      <c r="D44" s="381"/>
      <c r="E44" s="381"/>
      <c r="F44" s="381"/>
      <c r="G44" s="381"/>
      <c r="H44" s="381"/>
      <c r="I44" s="381"/>
      <c r="J44" s="381"/>
      <c r="K44" s="381"/>
      <c r="L44" s="381"/>
      <c r="M44" s="381"/>
      <c r="N44" s="381"/>
      <c r="O44" s="381"/>
    </row>
    <row r="45" spans="1:15" ht="15">
      <c r="B45" s="381"/>
      <c r="C45" s="381"/>
      <c r="D45" s="381"/>
      <c r="E45" s="381"/>
      <c r="F45" s="381"/>
      <c r="G45" s="381"/>
      <c r="H45" s="381"/>
      <c r="I45" s="381"/>
      <c r="J45" s="381"/>
      <c r="K45" s="381"/>
      <c r="L45" s="381"/>
      <c r="M45" s="381"/>
      <c r="N45" s="381"/>
      <c r="O45" s="381"/>
    </row>
    <row r="46" spans="1:15" ht="15">
      <c r="B46" s="383"/>
      <c r="C46" s="383"/>
      <c r="D46" s="383"/>
      <c r="E46" s="383"/>
      <c r="F46" s="383"/>
      <c r="G46" s="383"/>
      <c r="H46" s="383"/>
      <c r="I46" s="383"/>
      <c r="J46" s="383"/>
      <c r="K46" s="383"/>
      <c r="L46" s="383"/>
      <c r="M46" s="383"/>
      <c r="N46" s="383"/>
    </row>
    <row r="47" spans="1:15" ht="15">
      <c r="B47" s="383"/>
      <c r="C47" s="383"/>
      <c r="D47" s="383"/>
      <c r="E47" s="383"/>
      <c r="F47" s="383"/>
      <c r="G47" s="383"/>
      <c r="H47" s="383"/>
      <c r="I47" s="383"/>
      <c r="J47" s="383"/>
      <c r="K47" s="383"/>
      <c r="L47" s="383"/>
      <c r="M47" s="383"/>
      <c r="N47" s="383"/>
    </row>
    <row r="48" spans="1:15" ht="15">
      <c r="B48" s="383"/>
      <c r="C48" s="383"/>
      <c r="D48" s="383"/>
      <c r="E48" s="383"/>
      <c r="F48" s="383"/>
      <c r="G48" s="383"/>
      <c r="H48" s="383"/>
      <c r="I48" s="383"/>
      <c r="J48" s="383"/>
      <c r="K48" s="383"/>
      <c r="L48" s="383"/>
      <c r="M48" s="383"/>
      <c r="N48" s="383"/>
    </row>
    <row r="49" spans="2:14" ht="15">
      <c r="B49" s="383"/>
      <c r="C49" s="383"/>
      <c r="D49" s="383"/>
      <c r="E49" s="383"/>
      <c r="F49" s="383"/>
      <c r="G49" s="383"/>
      <c r="H49" s="383"/>
      <c r="I49" s="383"/>
      <c r="J49" s="383"/>
      <c r="K49" s="383"/>
      <c r="L49" s="383"/>
      <c r="M49" s="383"/>
      <c r="N49" s="383"/>
    </row>
    <row r="50" spans="2:14" ht="15">
      <c r="B50" s="383"/>
      <c r="C50" s="383"/>
      <c r="D50" s="383"/>
      <c r="E50" s="383"/>
      <c r="F50" s="383"/>
      <c r="G50" s="383"/>
      <c r="H50" s="383"/>
      <c r="I50" s="383"/>
      <c r="J50" s="383"/>
      <c r="K50" s="383"/>
      <c r="L50" s="383"/>
      <c r="M50" s="383"/>
      <c r="N50" s="383"/>
    </row>
    <row r="51" spans="2:14" ht="15">
      <c r="B51" s="383"/>
      <c r="C51" s="383"/>
      <c r="D51" s="383"/>
      <c r="E51" s="383"/>
      <c r="F51" s="383"/>
      <c r="G51" s="383"/>
      <c r="H51" s="383"/>
      <c r="I51" s="383"/>
      <c r="J51" s="383"/>
      <c r="K51" s="383"/>
      <c r="L51" s="383"/>
      <c r="M51" s="383"/>
      <c r="N51" s="383"/>
    </row>
  </sheetData>
  <mergeCells count="8">
    <mergeCell ref="A5:A6"/>
    <mergeCell ref="B5:B6"/>
    <mergeCell ref="C5:E5"/>
    <mergeCell ref="A1:N1"/>
    <mergeCell ref="A2:N2"/>
    <mergeCell ref="A3:N3"/>
    <mergeCell ref="F5:H5"/>
    <mergeCell ref="I5:N5"/>
  </mergeCells>
  <pageMargins left="0.39370078740157483" right="0.11811023622047245" top="0.55118110236220474" bottom="0.74803149606299213" header="0.31496062992125984" footer="0.31496062992125984"/>
  <pageSetup paperSize="9" scale="85" orientation="landscape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1"/>
  <dimension ref="A1:I45"/>
  <sheetViews>
    <sheetView zoomScale="90" zoomScaleNormal="90" workbookViewId="0">
      <selection activeCell="I12" sqref="I12"/>
    </sheetView>
  </sheetViews>
  <sheetFormatPr defaultRowHeight="24"/>
  <cols>
    <col min="1" max="3" width="9.42578125" style="119" bestFit="1" customWidth="1"/>
    <col min="4" max="4" width="17.7109375" style="120" customWidth="1"/>
    <col min="5" max="5" width="11" style="119" customWidth="1"/>
    <col min="6" max="6" width="18.7109375" style="121" customWidth="1"/>
    <col min="7" max="7" width="16" style="121" customWidth="1"/>
    <col min="8" max="8" width="14.85546875" style="122" bestFit="1" customWidth="1"/>
    <col min="9" max="9" width="9.140625" style="56"/>
    <col min="10" max="255" width="9.140625" style="8"/>
    <col min="256" max="258" width="9.28515625" style="8" bestFit="1" customWidth="1"/>
    <col min="259" max="259" width="17.85546875" style="8" customWidth="1"/>
    <col min="260" max="260" width="9.28515625" style="8" bestFit="1" customWidth="1"/>
    <col min="261" max="261" width="16.140625" style="8" bestFit="1" customWidth="1"/>
    <col min="262" max="262" width="10.7109375" style="8" bestFit="1" customWidth="1"/>
    <col min="263" max="263" width="14.7109375" style="8" bestFit="1" customWidth="1"/>
    <col min="264" max="511" width="9.140625" style="8"/>
    <col min="512" max="514" width="9.28515625" style="8" bestFit="1" customWidth="1"/>
    <col min="515" max="515" width="17.85546875" style="8" customWidth="1"/>
    <col min="516" max="516" width="9.28515625" style="8" bestFit="1" customWidth="1"/>
    <col min="517" max="517" width="16.140625" style="8" bestFit="1" customWidth="1"/>
    <col min="518" max="518" width="10.7109375" style="8" bestFit="1" customWidth="1"/>
    <col min="519" max="519" width="14.7109375" style="8" bestFit="1" customWidth="1"/>
    <col min="520" max="767" width="9.140625" style="8"/>
    <col min="768" max="770" width="9.28515625" style="8" bestFit="1" customWidth="1"/>
    <col min="771" max="771" width="17.85546875" style="8" customWidth="1"/>
    <col min="772" max="772" width="9.28515625" style="8" bestFit="1" customWidth="1"/>
    <col min="773" max="773" width="16.140625" style="8" bestFit="1" customWidth="1"/>
    <col min="774" max="774" width="10.7109375" style="8" bestFit="1" customWidth="1"/>
    <col min="775" max="775" width="14.7109375" style="8" bestFit="1" customWidth="1"/>
    <col min="776" max="1023" width="9.140625" style="8"/>
    <col min="1024" max="1026" width="9.28515625" style="8" bestFit="1" customWidth="1"/>
    <col min="1027" max="1027" width="17.85546875" style="8" customWidth="1"/>
    <col min="1028" max="1028" width="9.28515625" style="8" bestFit="1" customWidth="1"/>
    <col min="1029" max="1029" width="16.140625" style="8" bestFit="1" customWidth="1"/>
    <col min="1030" max="1030" width="10.7109375" style="8" bestFit="1" customWidth="1"/>
    <col min="1031" max="1031" width="14.7109375" style="8" bestFit="1" customWidth="1"/>
    <col min="1032" max="1279" width="9.140625" style="8"/>
    <col min="1280" max="1282" width="9.28515625" style="8" bestFit="1" customWidth="1"/>
    <col min="1283" max="1283" width="17.85546875" style="8" customWidth="1"/>
    <col min="1284" max="1284" width="9.28515625" style="8" bestFit="1" customWidth="1"/>
    <col min="1285" max="1285" width="16.140625" style="8" bestFit="1" customWidth="1"/>
    <col min="1286" max="1286" width="10.7109375" style="8" bestFit="1" customWidth="1"/>
    <col min="1287" max="1287" width="14.7109375" style="8" bestFit="1" customWidth="1"/>
    <col min="1288" max="1535" width="9.140625" style="8"/>
    <col min="1536" max="1538" width="9.28515625" style="8" bestFit="1" customWidth="1"/>
    <col min="1539" max="1539" width="17.85546875" style="8" customWidth="1"/>
    <col min="1540" max="1540" width="9.28515625" style="8" bestFit="1" customWidth="1"/>
    <col min="1541" max="1541" width="16.140625" style="8" bestFit="1" customWidth="1"/>
    <col min="1542" max="1542" width="10.7109375" style="8" bestFit="1" customWidth="1"/>
    <col min="1543" max="1543" width="14.7109375" style="8" bestFit="1" customWidth="1"/>
    <col min="1544" max="1791" width="9.140625" style="8"/>
    <col min="1792" max="1794" width="9.28515625" style="8" bestFit="1" customWidth="1"/>
    <col min="1795" max="1795" width="17.85546875" style="8" customWidth="1"/>
    <col min="1796" max="1796" width="9.28515625" style="8" bestFit="1" customWidth="1"/>
    <col min="1797" max="1797" width="16.140625" style="8" bestFit="1" customWidth="1"/>
    <col min="1798" max="1798" width="10.7109375" style="8" bestFit="1" customWidth="1"/>
    <col min="1799" max="1799" width="14.7109375" style="8" bestFit="1" customWidth="1"/>
    <col min="1800" max="2047" width="9.140625" style="8"/>
    <col min="2048" max="2050" width="9.28515625" style="8" bestFit="1" customWidth="1"/>
    <col min="2051" max="2051" width="17.85546875" style="8" customWidth="1"/>
    <col min="2052" max="2052" width="9.28515625" style="8" bestFit="1" customWidth="1"/>
    <col min="2053" max="2053" width="16.140625" style="8" bestFit="1" customWidth="1"/>
    <col min="2054" max="2054" width="10.7109375" style="8" bestFit="1" customWidth="1"/>
    <col min="2055" max="2055" width="14.7109375" style="8" bestFit="1" customWidth="1"/>
    <col min="2056" max="2303" width="9.140625" style="8"/>
    <col min="2304" max="2306" width="9.28515625" style="8" bestFit="1" customWidth="1"/>
    <col min="2307" max="2307" width="17.85546875" style="8" customWidth="1"/>
    <col min="2308" max="2308" width="9.28515625" style="8" bestFit="1" customWidth="1"/>
    <col min="2309" max="2309" width="16.140625" style="8" bestFit="1" customWidth="1"/>
    <col min="2310" max="2310" width="10.7109375" style="8" bestFit="1" customWidth="1"/>
    <col min="2311" max="2311" width="14.7109375" style="8" bestFit="1" customWidth="1"/>
    <col min="2312" max="2559" width="9.140625" style="8"/>
    <col min="2560" max="2562" width="9.28515625" style="8" bestFit="1" customWidth="1"/>
    <col min="2563" max="2563" width="17.85546875" style="8" customWidth="1"/>
    <col min="2564" max="2564" width="9.28515625" style="8" bestFit="1" customWidth="1"/>
    <col min="2565" max="2565" width="16.140625" style="8" bestFit="1" customWidth="1"/>
    <col min="2566" max="2566" width="10.7109375" style="8" bestFit="1" customWidth="1"/>
    <col min="2567" max="2567" width="14.7109375" style="8" bestFit="1" customWidth="1"/>
    <col min="2568" max="2815" width="9.140625" style="8"/>
    <col min="2816" max="2818" width="9.28515625" style="8" bestFit="1" customWidth="1"/>
    <col min="2819" max="2819" width="17.85546875" style="8" customWidth="1"/>
    <col min="2820" max="2820" width="9.28515625" style="8" bestFit="1" customWidth="1"/>
    <col min="2821" max="2821" width="16.140625" style="8" bestFit="1" customWidth="1"/>
    <col min="2822" max="2822" width="10.7109375" style="8" bestFit="1" customWidth="1"/>
    <col min="2823" max="2823" width="14.7109375" style="8" bestFit="1" customWidth="1"/>
    <col min="2824" max="3071" width="9.140625" style="8"/>
    <col min="3072" max="3074" width="9.28515625" style="8" bestFit="1" customWidth="1"/>
    <col min="3075" max="3075" width="17.85546875" style="8" customWidth="1"/>
    <col min="3076" max="3076" width="9.28515625" style="8" bestFit="1" customWidth="1"/>
    <col min="3077" max="3077" width="16.140625" style="8" bestFit="1" customWidth="1"/>
    <col min="3078" max="3078" width="10.7109375" style="8" bestFit="1" customWidth="1"/>
    <col min="3079" max="3079" width="14.7109375" style="8" bestFit="1" customWidth="1"/>
    <col min="3080" max="3327" width="9.140625" style="8"/>
    <col min="3328" max="3330" width="9.28515625" style="8" bestFit="1" customWidth="1"/>
    <col min="3331" max="3331" width="17.85546875" style="8" customWidth="1"/>
    <col min="3332" max="3332" width="9.28515625" style="8" bestFit="1" customWidth="1"/>
    <col min="3333" max="3333" width="16.140625" style="8" bestFit="1" customWidth="1"/>
    <col min="3334" max="3334" width="10.7109375" style="8" bestFit="1" customWidth="1"/>
    <col min="3335" max="3335" width="14.7109375" style="8" bestFit="1" customWidth="1"/>
    <col min="3336" max="3583" width="9.140625" style="8"/>
    <col min="3584" max="3586" width="9.28515625" style="8" bestFit="1" customWidth="1"/>
    <col min="3587" max="3587" width="17.85546875" style="8" customWidth="1"/>
    <col min="3588" max="3588" width="9.28515625" style="8" bestFit="1" customWidth="1"/>
    <col min="3589" max="3589" width="16.140625" style="8" bestFit="1" customWidth="1"/>
    <col min="3590" max="3590" width="10.7109375" style="8" bestFit="1" customWidth="1"/>
    <col min="3591" max="3591" width="14.7109375" style="8" bestFit="1" customWidth="1"/>
    <col min="3592" max="3839" width="9.140625" style="8"/>
    <col min="3840" max="3842" width="9.28515625" style="8" bestFit="1" customWidth="1"/>
    <col min="3843" max="3843" width="17.85546875" style="8" customWidth="1"/>
    <col min="3844" max="3844" width="9.28515625" style="8" bestFit="1" customWidth="1"/>
    <col min="3845" max="3845" width="16.140625" style="8" bestFit="1" customWidth="1"/>
    <col min="3846" max="3846" width="10.7109375" style="8" bestFit="1" customWidth="1"/>
    <col min="3847" max="3847" width="14.7109375" style="8" bestFit="1" customWidth="1"/>
    <col min="3848" max="4095" width="9.140625" style="8"/>
    <col min="4096" max="4098" width="9.28515625" style="8" bestFit="1" customWidth="1"/>
    <col min="4099" max="4099" width="17.85546875" style="8" customWidth="1"/>
    <col min="4100" max="4100" width="9.28515625" style="8" bestFit="1" customWidth="1"/>
    <col min="4101" max="4101" width="16.140625" style="8" bestFit="1" customWidth="1"/>
    <col min="4102" max="4102" width="10.7109375" style="8" bestFit="1" customWidth="1"/>
    <col min="4103" max="4103" width="14.7109375" style="8" bestFit="1" customWidth="1"/>
    <col min="4104" max="4351" width="9.140625" style="8"/>
    <col min="4352" max="4354" width="9.28515625" style="8" bestFit="1" customWidth="1"/>
    <col min="4355" max="4355" width="17.85546875" style="8" customWidth="1"/>
    <col min="4356" max="4356" width="9.28515625" style="8" bestFit="1" customWidth="1"/>
    <col min="4357" max="4357" width="16.140625" style="8" bestFit="1" customWidth="1"/>
    <col min="4358" max="4358" width="10.7109375" style="8" bestFit="1" customWidth="1"/>
    <col min="4359" max="4359" width="14.7109375" style="8" bestFit="1" customWidth="1"/>
    <col min="4360" max="4607" width="9.140625" style="8"/>
    <col min="4608" max="4610" width="9.28515625" style="8" bestFit="1" customWidth="1"/>
    <col min="4611" max="4611" width="17.85546875" style="8" customWidth="1"/>
    <col min="4612" max="4612" width="9.28515625" style="8" bestFit="1" customWidth="1"/>
    <col min="4613" max="4613" width="16.140625" style="8" bestFit="1" customWidth="1"/>
    <col min="4614" max="4614" width="10.7109375" style="8" bestFit="1" customWidth="1"/>
    <col min="4615" max="4615" width="14.7109375" style="8" bestFit="1" customWidth="1"/>
    <col min="4616" max="4863" width="9.140625" style="8"/>
    <col min="4864" max="4866" width="9.28515625" style="8" bestFit="1" customWidth="1"/>
    <col min="4867" max="4867" width="17.85546875" style="8" customWidth="1"/>
    <col min="4868" max="4868" width="9.28515625" style="8" bestFit="1" customWidth="1"/>
    <col min="4869" max="4869" width="16.140625" style="8" bestFit="1" customWidth="1"/>
    <col min="4870" max="4870" width="10.7109375" style="8" bestFit="1" customWidth="1"/>
    <col min="4871" max="4871" width="14.7109375" style="8" bestFit="1" customWidth="1"/>
    <col min="4872" max="5119" width="9.140625" style="8"/>
    <col min="5120" max="5122" width="9.28515625" style="8" bestFit="1" customWidth="1"/>
    <col min="5123" max="5123" width="17.85546875" style="8" customWidth="1"/>
    <col min="5124" max="5124" width="9.28515625" style="8" bestFit="1" customWidth="1"/>
    <col min="5125" max="5125" width="16.140625" style="8" bestFit="1" customWidth="1"/>
    <col min="5126" max="5126" width="10.7109375" style="8" bestFit="1" customWidth="1"/>
    <col min="5127" max="5127" width="14.7109375" style="8" bestFit="1" customWidth="1"/>
    <col min="5128" max="5375" width="9.140625" style="8"/>
    <col min="5376" max="5378" width="9.28515625" style="8" bestFit="1" customWidth="1"/>
    <col min="5379" max="5379" width="17.85546875" style="8" customWidth="1"/>
    <col min="5380" max="5380" width="9.28515625" style="8" bestFit="1" customWidth="1"/>
    <col min="5381" max="5381" width="16.140625" style="8" bestFit="1" customWidth="1"/>
    <col min="5382" max="5382" width="10.7109375" style="8" bestFit="1" customWidth="1"/>
    <col min="5383" max="5383" width="14.7109375" style="8" bestFit="1" customWidth="1"/>
    <col min="5384" max="5631" width="9.140625" style="8"/>
    <col min="5632" max="5634" width="9.28515625" style="8" bestFit="1" customWidth="1"/>
    <col min="5635" max="5635" width="17.85546875" style="8" customWidth="1"/>
    <col min="5636" max="5636" width="9.28515625" style="8" bestFit="1" customWidth="1"/>
    <col min="5637" max="5637" width="16.140625" style="8" bestFit="1" customWidth="1"/>
    <col min="5638" max="5638" width="10.7109375" style="8" bestFit="1" customWidth="1"/>
    <col min="5639" max="5639" width="14.7109375" style="8" bestFit="1" customWidth="1"/>
    <col min="5640" max="5887" width="9.140625" style="8"/>
    <col min="5888" max="5890" width="9.28515625" style="8" bestFit="1" customWidth="1"/>
    <col min="5891" max="5891" width="17.85546875" style="8" customWidth="1"/>
    <col min="5892" max="5892" width="9.28515625" style="8" bestFit="1" customWidth="1"/>
    <col min="5893" max="5893" width="16.140625" style="8" bestFit="1" customWidth="1"/>
    <col min="5894" max="5894" width="10.7109375" style="8" bestFit="1" customWidth="1"/>
    <col min="5895" max="5895" width="14.7109375" style="8" bestFit="1" customWidth="1"/>
    <col min="5896" max="6143" width="9.140625" style="8"/>
    <col min="6144" max="6146" width="9.28515625" style="8" bestFit="1" customWidth="1"/>
    <col min="6147" max="6147" width="17.85546875" style="8" customWidth="1"/>
    <col min="6148" max="6148" width="9.28515625" style="8" bestFit="1" customWidth="1"/>
    <col min="6149" max="6149" width="16.140625" style="8" bestFit="1" customWidth="1"/>
    <col min="6150" max="6150" width="10.7109375" style="8" bestFit="1" customWidth="1"/>
    <col min="6151" max="6151" width="14.7109375" style="8" bestFit="1" customWidth="1"/>
    <col min="6152" max="6399" width="9.140625" style="8"/>
    <col min="6400" max="6402" width="9.28515625" style="8" bestFit="1" customWidth="1"/>
    <col min="6403" max="6403" width="17.85546875" style="8" customWidth="1"/>
    <col min="6404" max="6404" width="9.28515625" style="8" bestFit="1" customWidth="1"/>
    <col min="6405" max="6405" width="16.140625" style="8" bestFit="1" customWidth="1"/>
    <col min="6406" max="6406" width="10.7109375" style="8" bestFit="1" customWidth="1"/>
    <col min="6407" max="6407" width="14.7109375" style="8" bestFit="1" customWidth="1"/>
    <col min="6408" max="6655" width="9.140625" style="8"/>
    <col min="6656" max="6658" width="9.28515625" style="8" bestFit="1" customWidth="1"/>
    <col min="6659" max="6659" width="17.85546875" style="8" customWidth="1"/>
    <col min="6660" max="6660" width="9.28515625" style="8" bestFit="1" customWidth="1"/>
    <col min="6661" max="6661" width="16.140625" style="8" bestFit="1" customWidth="1"/>
    <col min="6662" max="6662" width="10.7109375" style="8" bestFit="1" customWidth="1"/>
    <col min="6663" max="6663" width="14.7109375" style="8" bestFit="1" customWidth="1"/>
    <col min="6664" max="6911" width="9.140625" style="8"/>
    <col min="6912" max="6914" width="9.28515625" style="8" bestFit="1" customWidth="1"/>
    <col min="6915" max="6915" width="17.85546875" style="8" customWidth="1"/>
    <col min="6916" max="6916" width="9.28515625" style="8" bestFit="1" customWidth="1"/>
    <col min="6917" max="6917" width="16.140625" style="8" bestFit="1" customWidth="1"/>
    <col min="6918" max="6918" width="10.7109375" style="8" bestFit="1" customWidth="1"/>
    <col min="6919" max="6919" width="14.7109375" style="8" bestFit="1" customWidth="1"/>
    <col min="6920" max="7167" width="9.140625" style="8"/>
    <col min="7168" max="7170" width="9.28515625" style="8" bestFit="1" customWidth="1"/>
    <col min="7171" max="7171" width="17.85546875" style="8" customWidth="1"/>
    <col min="7172" max="7172" width="9.28515625" style="8" bestFit="1" customWidth="1"/>
    <col min="7173" max="7173" width="16.140625" style="8" bestFit="1" customWidth="1"/>
    <col min="7174" max="7174" width="10.7109375" style="8" bestFit="1" customWidth="1"/>
    <col min="7175" max="7175" width="14.7109375" style="8" bestFit="1" customWidth="1"/>
    <col min="7176" max="7423" width="9.140625" style="8"/>
    <col min="7424" max="7426" width="9.28515625" style="8" bestFit="1" customWidth="1"/>
    <col min="7427" max="7427" width="17.85546875" style="8" customWidth="1"/>
    <col min="7428" max="7428" width="9.28515625" style="8" bestFit="1" customWidth="1"/>
    <col min="7429" max="7429" width="16.140625" style="8" bestFit="1" customWidth="1"/>
    <col min="7430" max="7430" width="10.7109375" style="8" bestFit="1" customWidth="1"/>
    <col min="7431" max="7431" width="14.7109375" style="8" bestFit="1" customWidth="1"/>
    <col min="7432" max="7679" width="9.140625" style="8"/>
    <col min="7680" max="7682" width="9.28515625" style="8" bestFit="1" customWidth="1"/>
    <col min="7683" max="7683" width="17.85546875" style="8" customWidth="1"/>
    <col min="7684" max="7684" width="9.28515625" style="8" bestFit="1" customWidth="1"/>
    <col min="7685" max="7685" width="16.140625" style="8" bestFit="1" customWidth="1"/>
    <col min="7686" max="7686" width="10.7109375" style="8" bestFit="1" customWidth="1"/>
    <col min="7687" max="7687" width="14.7109375" style="8" bestFit="1" customWidth="1"/>
    <col min="7688" max="7935" width="9.140625" style="8"/>
    <col min="7936" max="7938" width="9.28515625" style="8" bestFit="1" customWidth="1"/>
    <col min="7939" max="7939" width="17.85546875" style="8" customWidth="1"/>
    <col min="7940" max="7940" width="9.28515625" style="8" bestFit="1" customWidth="1"/>
    <col min="7941" max="7941" width="16.140625" style="8" bestFit="1" customWidth="1"/>
    <col min="7942" max="7942" width="10.7109375" style="8" bestFit="1" customWidth="1"/>
    <col min="7943" max="7943" width="14.7109375" style="8" bestFit="1" customWidth="1"/>
    <col min="7944" max="8191" width="9.140625" style="8"/>
    <col min="8192" max="8194" width="9.28515625" style="8" bestFit="1" customWidth="1"/>
    <col min="8195" max="8195" width="17.85546875" style="8" customWidth="1"/>
    <col min="8196" max="8196" width="9.28515625" style="8" bestFit="1" customWidth="1"/>
    <col min="8197" max="8197" width="16.140625" style="8" bestFit="1" customWidth="1"/>
    <col min="8198" max="8198" width="10.7109375" style="8" bestFit="1" customWidth="1"/>
    <col min="8199" max="8199" width="14.7109375" style="8" bestFit="1" customWidth="1"/>
    <col min="8200" max="8447" width="9.140625" style="8"/>
    <col min="8448" max="8450" width="9.28515625" style="8" bestFit="1" customWidth="1"/>
    <col min="8451" max="8451" width="17.85546875" style="8" customWidth="1"/>
    <col min="8452" max="8452" width="9.28515625" style="8" bestFit="1" customWidth="1"/>
    <col min="8453" max="8453" width="16.140625" style="8" bestFit="1" customWidth="1"/>
    <col min="8454" max="8454" width="10.7109375" style="8" bestFit="1" customWidth="1"/>
    <col min="8455" max="8455" width="14.7109375" style="8" bestFit="1" customWidth="1"/>
    <col min="8456" max="8703" width="9.140625" style="8"/>
    <col min="8704" max="8706" width="9.28515625" style="8" bestFit="1" customWidth="1"/>
    <col min="8707" max="8707" width="17.85546875" style="8" customWidth="1"/>
    <col min="8708" max="8708" width="9.28515625" style="8" bestFit="1" customWidth="1"/>
    <col min="8709" max="8709" width="16.140625" style="8" bestFit="1" customWidth="1"/>
    <col min="8710" max="8710" width="10.7109375" style="8" bestFit="1" customWidth="1"/>
    <col min="8711" max="8711" width="14.7109375" style="8" bestFit="1" customWidth="1"/>
    <col min="8712" max="8959" width="9.140625" style="8"/>
    <col min="8960" max="8962" width="9.28515625" style="8" bestFit="1" customWidth="1"/>
    <col min="8963" max="8963" width="17.85546875" style="8" customWidth="1"/>
    <col min="8964" max="8964" width="9.28515625" style="8" bestFit="1" customWidth="1"/>
    <col min="8965" max="8965" width="16.140625" style="8" bestFit="1" customWidth="1"/>
    <col min="8966" max="8966" width="10.7109375" style="8" bestFit="1" customWidth="1"/>
    <col min="8967" max="8967" width="14.7109375" style="8" bestFit="1" customWidth="1"/>
    <col min="8968" max="9215" width="9.140625" style="8"/>
    <col min="9216" max="9218" width="9.28515625" style="8" bestFit="1" customWidth="1"/>
    <col min="9219" max="9219" width="17.85546875" style="8" customWidth="1"/>
    <col min="9220" max="9220" width="9.28515625" style="8" bestFit="1" customWidth="1"/>
    <col min="9221" max="9221" width="16.140625" style="8" bestFit="1" customWidth="1"/>
    <col min="9222" max="9222" width="10.7109375" style="8" bestFit="1" customWidth="1"/>
    <col min="9223" max="9223" width="14.7109375" style="8" bestFit="1" customWidth="1"/>
    <col min="9224" max="9471" width="9.140625" style="8"/>
    <col min="9472" max="9474" width="9.28515625" style="8" bestFit="1" customWidth="1"/>
    <col min="9475" max="9475" width="17.85546875" style="8" customWidth="1"/>
    <col min="9476" max="9476" width="9.28515625" style="8" bestFit="1" customWidth="1"/>
    <col min="9477" max="9477" width="16.140625" style="8" bestFit="1" customWidth="1"/>
    <col min="9478" max="9478" width="10.7109375" style="8" bestFit="1" customWidth="1"/>
    <col min="9479" max="9479" width="14.7109375" style="8" bestFit="1" customWidth="1"/>
    <col min="9480" max="9727" width="9.140625" style="8"/>
    <col min="9728" max="9730" width="9.28515625" style="8" bestFit="1" customWidth="1"/>
    <col min="9731" max="9731" width="17.85546875" style="8" customWidth="1"/>
    <col min="9732" max="9732" width="9.28515625" style="8" bestFit="1" customWidth="1"/>
    <col min="9733" max="9733" width="16.140625" style="8" bestFit="1" customWidth="1"/>
    <col min="9734" max="9734" width="10.7109375" style="8" bestFit="1" customWidth="1"/>
    <col min="9735" max="9735" width="14.7109375" style="8" bestFit="1" customWidth="1"/>
    <col min="9736" max="9983" width="9.140625" style="8"/>
    <col min="9984" max="9986" width="9.28515625" style="8" bestFit="1" customWidth="1"/>
    <col min="9987" max="9987" width="17.85546875" style="8" customWidth="1"/>
    <col min="9988" max="9988" width="9.28515625" style="8" bestFit="1" customWidth="1"/>
    <col min="9989" max="9989" width="16.140625" style="8" bestFit="1" customWidth="1"/>
    <col min="9990" max="9990" width="10.7109375" style="8" bestFit="1" customWidth="1"/>
    <col min="9991" max="9991" width="14.7109375" style="8" bestFit="1" customWidth="1"/>
    <col min="9992" max="10239" width="9.140625" style="8"/>
    <col min="10240" max="10242" width="9.28515625" style="8" bestFit="1" customWidth="1"/>
    <col min="10243" max="10243" width="17.85546875" style="8" customWidth="1"/>
    <col min="10244" max="10244" width="9.28515625" style="8" bestFit="1" customWidth="1"/>
    <col min="10245" max="10245" width="16.140625" style="8" bestFit="1" customWidth="1"/>
    <col min="10246" max="10246" width="10.7109375" style="8" bestFit="1" customWidth="1"/>
    <col min="10247" max="10247" width="14.7109375" style="8" bestFit="1" customWidth="1"/>
    <col min="10248" max="10495" width="9.140625" style="8"/>
    <col min="10496" max="10498" width="9.28515625" style="8" bestFit="1" customWidth="1"/>
    <col min="10499" max="10499" width="17.85546875" style="8" customWidth="1"/>
    <col min="10500" max="10500" width="9.28515625" style="8" bestFit="1" customWidth="1"/>
    <col min="10501" max="10501" width="16.140625" style="8" bestFit="1" customWidth="1"/>
    <col min="10502" max="10502" width="10.7109375" style="8" bestFit="1" customWidth="1"/>
    <col min="10503" max="10503" width="14.7109375" style="8" bestFit="1" customWidth="1"/>
    <col min="10504" max="10751" width="9.140625" style="8"/>
    <col min="10752" max="10754" width="9.28515625" style="8" bestFit="1" customWidth="1"/>
    <col min="10755" max="10755" width="17.85546875" style="8" customWidth="1"/>
    <col min="10756" max="10756" width="9.28515625" style="8" bestFit="1" customWidth="1"/>
    <col min="10757" max="10757" width="16.140625" style="8" bestFit="1" customWidth="1"/>
    <col min="10758" max="10758" width="10.7109375" style="8" bestFit="1" customWidth="1"/>
    <col min="10759" max="10759" width="14.7109375" style="8" bestFit="1" customWidth="1"/>
    <col min="10760" max="11007" width="9.140625" style="8"/>
    <col min="11008" max="11010" width="9.28515625" style="8" bestFit="1" customWidth="1"/>
    <col min="11011" max="11011" width="17.85546875" style="8" customWidth="1"/>
    <col min="11012" max="11012" width="9.28515625" style="8" bestFit="1" customWidth="1"/>
    <col min="11013" max="11013" width="16.140625" style="8" bestFit="1" customWidth="1"/>
    <col min="11014" max="11014" width="10.7109375" style="8" bestFit="1" customWidth="1"/>
    <col min="11015" max="11015" width="14.7109375" style="8" bestFit="1" customWidth="1"/>
    <col min="11016" max="11263" width="9.140625" style="8"/>
    <col min="11264" max="11266" width="9.28515625" style="8" bestFit="1" customWidth="1"/>
    <col min="11267" max="11267" width="17.85546875" style="8" customWidth="1"/>
    <col min="11268" max="11268" width="9.28515625" style="8" bestFit="1" customWidth="1"/>
    <col min="11269" max="11269" width="16.140625" style="8" bestFit="1" customWidth="1"/>
    <col min="11270" max="11270" width="10.7109375" style="8" bestFit="1" customWidth="1"/>
    <col min="11271" max="11271" width="14.7109375" style="8" bestFit="1" customWidth="1"/>
    <col min="11272" max="11519" width="9.140625" style="8"/>
    <col min="11520" max="11522" width="9.28515625" style="8" bestFit="1" customWidth="1"/>
    <col min="11523" max="11523" width="17.85546875" style="8" customWidth="1"/>
    <col min="11524" max="11524" width="9.28515625" style="8" bestFit="1" customWidth="1"/>
    <col min="11525" max="11525" width="16.140625" style="8" bestFit="1" customWidth="1"/>
    <col min="11526" max="11526" width="10.7109375" style="8" bestFit="1" customWidth="1"/>
    <col min="11527" max="11527" width="14.7109375" style="8" bestFit="1" customWidth="1"/>
    <col min="11528" max="11775" width="9.140625" style="8"/>
    <col min="11776" max="11778" width="9.28515625" style="8" bestFit="1" customWidth="1"/>
    <col min="11779" max="11779" width="17.85546875" style="8" customWidth="1"/>
    <col min="11780" max="11780" width="9.28515625" style="8" bestFit="1" customWidth="1"/>
    <col min="11781" max="11781" width="16.140625" style="8" bestFit="1" customWidth="1"/>
    <col min="11782" max="11782" width="10.7109375" style="8" bestFit="1" customWidth="1"/>
    <col min="11783" max="11783" width="14.7109375" style="8" bestFit="1" customWidth="1"/>
    <col min="11784" max="12031" width="9.140625" style="8"/>
    <col min="12032" max="12034" width="9.28515625" style="8" bestFit="1" customWidth="1"/>
    <col min="12035" max="12035" width="17.85546875" style="8" customWidth="1"/>
    <col min="12036" max="12036" width="9.28515625" style="8" bestFit="1" customWidth="1"/>
    <col min="12037" max="12037" width="16.140625" style="8" bestFit="1" customWidth="1"/>
    <col min="12038" max="12038" width="10.7109375" style="8" bestFit="1" customWidth="1"/>
    <col min="12039" max="12039" width="14.7109375" style="8" bestFit="1" customWidth="1"/>
    <col min="12040" max="12287" width="9.140625" style="8"/>
    <col min="12288" max="12290" width="9.28515625" style="8" bestFit="1" customWidth="1"/>
    <col min="12291" max="12291" width="17.85546875" style="8" customWidth="1"/>
    <col min="12292" max="12292" width="9.28515625" style="8" bestFit="1" customWidth="1"/>
    <col min="12293" max="12293" width="16.140625" style="8" bestFit="1" customWidth="1"/>
    <col min="12294" max="12294" width="10.7109375" style="8" bestFit="1" customWidth="1"/>
    <col min="12295" max="12295" width="14.7109375" style="8" bestFit="1" customWidth="1"/>
    <col min="12296" max="12543" width="9.140625" style="8"/>
    <col min="12544" max="12546" width="9.28515625" style="8" bestFit="1" customWidth="1"/>
    <col min="12547" max="12547" width="17.85546875" style="8" customWidth="1"/>
    <col min="12548" max="12548" width="9.28515625" style="8" bestFit="1" customWidth="1"/>
    <col min="12549" max="12549" width="16.140625" style="8" bestFit="1" customWidth="1"/>
    <col min="12550" max="12550" width="10.7109375" style="8" bestFit="1" customWidth="1"/>
    <col min="12551" max="12551" width="14.7109375" style="8" bestFit="1" customWidth="1"/>
    <col min="12552" max="12799" width="9.140625" style="8"/>
    <col min="12800" max="12802" width="9.28515625" style="8" bestFit="1" customWidth="1"/>
    <col min="12803" max="12803" width="17.85546875" style="8" customWidth="1"/>
    <col min="12804" max="12804" width="9.28515625" style="8" bestFit="1" customWidth="1"/>
    <col min="12805" max="12805" width="16.140625" style="8" bestFit="1" customWidth="1"/>
    <col min="12806" max="12806" width="10.7109375" style="8" bestFit="1" customWidth="1"/>
    <col min="12807" max="12807" width="14.7109375" style="8" bestFit="1" customWidth="1"/>
    <col min="12808" max="13055" width="9.140625" style="8"/>
    <col min="13056" max="13058" width="9.28515625" style="8" bestFit="1" customWidth="1"/>
    <col min="13059" max="13059" width="17.85546875" style="8" customWidth="1"/>
    <col min="13060" max="13060" width="9.28515625" style="8" bestFit="1" customWidth="1"/>
    <col min="13061" max="13061" width="16.140625" style="8" bestFit="1" customWidth="1"/>
    <col min="13062" max="13062" width="10.7109375" style="8" bestFit="1" customWidth="1"/>
    <col min="13063" max="13063" width="14.7109375" style="8" bestFit="1" customWidth="1"/>
    <col min="13064" max="13311" width="9.140625" style="8"/>
    <col min="13312" max="13314" width="9.28515625" style="8" bestFit="1" customWidth="1"/>
    <col min="13315" max="13315" width="17.85546875" style="8" customWidth="1"/>
    <col min="13316" max="13316" width="9.28515625" style="8" bestFit="1" customWidth="1"/>
    <col min="13317" max="13317" width="16.140625" style="8" bestFit="1" customWidth="1"/>
    <col min="13318" max="13318" width="10.7109375" style="8" bestFit="1" customWidth="1"/>
    <col min="13319" max="13319" width="14.7109375" style="8" bestFit="1" customWidth="1"/>
    <col min="13320" max="13567" width="9.140625" style="8"/>
    <col min="13568" max="13570" width="9.28515625" style="8" bestFit="1" customWidth="1"/>
    <col min="13571" max="13571" width="17.85546875" style="8" customWidth="1"/>
    <col min="13572" max="13572" width="9.28515625" style="8" bestFit="1" customWidth="1"/>
    <col min="13573" max="13573" width="16.140625" style="8" bestFit="1" customWidth="1"/>
    <col min="13574" max="13574" width="10.7109375" style="8" bestFit="1" customWidth="1"/>
    <col min="13575" max="13575" width="14.7109375" style="8" bestFit="1" customWidth="1"/>
    <col min="13576" max="13823" width="9.140625" style="8"/>
    <col min="13824" max="13826" width="9.28515625" style="8" bestFit="1" customWidth="1"/>
    <col min="13827" max="13827" width="17.85546875" style="8" customWidth="1"/>
    <col min="13828" max="13828" width="9.28515625" style="8" bestFit="1" customWidth="1"/>
    <col min="13829" max="13829" width="16.140625" style="8" bestFit="1" customWidth="1"/>
    <col min="13830" max="13830" width="10.7109375" style="8" bestFit="1" customWidth="1"/>
    <col min="13831" max="13831" width="14.7109375" style="8" bestFit="1" customWidth="1"/>
    <col min="13832" max="14079" width="9.140625" style="8"/>
    <col min="14080" max="14082" width="9.28515625" style="8" bestFit="1" customWidth="1"/>
    <col min="14083" max="14083" width="17.85546875" style="8" customWidth="1"/>
    <col min="14084" max="14084" width="9.28515625" style="8" bestFit="1" customWidth="1"/>
    <col min="14085" max="14085" width="16.140625" style="8" bestFit="1" customWidth="1"/>
    <col min="14086" max="14086" width="10.7109375" style="8" bestFit="1" customWidth="1"/>
    <col min="14087" max="14087" width="14.7109375" style="8" bestFit="1" customWidth="1"/>
    <col min="14088" max="14335" width="9.140625" style="8"/>
    <col min="14336" max="14338" width="9.28515625" style="8" bestFit="1" customWidth="1"/>
    <col min="14339" max="14339" width="17.85546875" style="8" customWidth="1"/>
    <col min="14340" max="14340" width="9.28515625" style="8" bestFit="1" customWidth="1"/>
    <col min="14341" max="14341" width="16.140625" style="8" bestFit="1" customWidth="1"/>
    <col min="14342" max="14342" width="10.7109375" style="8" bestFit="1" customWidth="1"/>
    <col min="14343" max="14343" width="14.7109375" style="8" bestFit="1" customWidth="1"/>
    <col min="14344" max="14591" width="9.140625" style="8"/>
    <col min="14592" max="14594" width="9.28515625" style="8" bestFit="1" customWidth="1"/>
    <col min="14595" max="14595" width="17.85546875" style="8" customWidth="1"/>
    <col min="14596" max="14596" width="9.28515625" style="8" bestFit="1" customWidth="1"/>
    <col min="14597" max="14597" width="16.140625" style="8" bestFit="1" customWidth="1"/>
    <col min="14598" max="14598" width="10.7109375" style="8" bestFit="1" customWidth="1"/>
    <col min="14599" max="14599" width="14.7109375" style="8" bestFit="1" customWidth="1"/>
    <col min="14600" max="14847" width="9.140625" style="8"/>
    <col min="14848" max="14850" width="9.28515625" style="8" bestFit="1" customWidth="1"/>
    <col min="14851" max="14851" width="17.85546875" style="8" customWidth="1"/>
    <col min="14852" max="14852" width="9.28515625" style="8" bestFit="1" customWidth="1"/>
    <col min="14853" max="14853" width="16.140625" style="8" bestFit="1" customWidth="1"/>
    <col min="14854" max="14854" width="10.7109375" style="8" bestFit="1" customWidth="1"/>
    <col min="14855" max="14855" width="14.7109375" style="8" bestFit="1" customWidth="1"/>
    <col min="14856" max="15103" width="9.140625" style="8"/>
    <col min="15104" max="15106" width="9.28515625" style="8" bestFit="1" customWidth="1"/>
    <col min="15107" max="15107" width="17.85546875" style="8" customWidth="1"/>
    <col min="15108" max="15108" width="9.28515625" style="8" bestFit="1" customWidth="1"/>
    <col min="15109" max="15109" width="16.140625" style="8" bestFit="1" customWidth="1"/>
    <col min="15110" max="15110" width="10.7109375" style="8" bestFit="1" customWidth="1"/>
    <col min="15111" max="15111" width="14.7109375" style="8" bestFit="1" customWidth="1"/>
    <col min="15112" max="15359" width="9.140625" style="8"/>
    <col min="15360" max="15362" width="9.28515625" style="8" bestFit="1" customWidth="1"/>
    <col min="15363" max="15363" width="17.85546875" style="8" customWidth="1"/>
    <col min="15364" max="15364" width="9.28515625" style="8" bestFit="1" customWidth="1"/>
    <col min="15365" max="15365" width="16.140625" style="8" bestFit="1" customWidth="1"/>
    <col min="15366" max="15366" width="10.7109375" style="8" bestFit="1" customWidth="1"/>
    <col min="15367" max="15367" width="14.7109375" style="8" bestFit="1" customWidth="1"/>
    <col min="15368" max="15615" width="9.140625" style="8"/>
    <col min="15616" max="15618" width="9.28515625" style="8" bestFit="1" customWidth="1"/>
    <col min="15619" max="15619" width="17.85546875" style="8" customWidth="1"/>
    <col min="15620" max="15620" width="9.28515625" style="8" bestFit="1" customWidth="1"/>
    <col min="15621" max="15621" width="16.140625" style="8" bestFit="1" customWidth="1"/>
    <col min="15622" max="15622" width="10.7109375" style="8" bestFit="1" customWidth="1"/>
    <col min="15623" max="15623" width="14.7109375" style="8" bestFit="1" customWidth="1"/>
    <col min="15624" max="15871" width="9.140625" style="8"/>
    <col min="15872" max="15874" width="9.28515625" style="8" bestFit="1" customWidth="1"/>
    <col min="15875" max="15875" width="17.85546875" style="8" customWidth="1"/>
    <col min="15876" max="15876" width="9.28515625" style="8" bestFit="1" customWidth="1"/>
    <col min="15877" max="15877" width="16.140625" style="8" bestFit="1" customWidth="1"/>
    <col min="15878" max="15878" width="10.7109375" style="8" bestFit="1" customWidth="1"/>
    <col min="15879" max="15879" width="14.7109375" style="8" bestFit="1" customWidth="1"/>
    <col min="15880" max="16127" width="9.140625" style="8"/>
    <col min="16128" max="16130" width="9.28515625" style="8" bestFit="1" customWidth="1"/>
    <col min="16131" max="16131" width="17.85546875" style="8" customWidth="1"/>
    <col min="16132" max="16132" width="9.28515625" style="8" bestFit="1" customWidth="1"/>
    <col min="16133" max="16133" width="16.140625" style="8" bestFit="1" customWidth="1"/>
    <col min="16134" max="16134" width="10.7109375" style="8" bestFit="1" customWidth="1"/>
    <col min="16135" max="16135" width="14.7109375" style="8" bestFit="1" customWidth="1"/>
    <col min="16136" max="16384" width="9.140625" style="8"/>
  </cols>
  <sheetData>
    <row r="1" spans="1:9" s="15" customFormat="1" ht="30" customHeight="1">
      <c r="A1" s="115" t="s">
        <v>135</v>
      </c>
      <c r="B1" s="115" t="s">
        <v>136</v>
      </c>
      <c r="C1" s="115" t="s">
        <v>137</v>
      </c>
      <c r="D1" s="116" t="s">
        <v>139</v>
      </c>
      <c r="E1" s="115" t="s">
        <v>151</v>
      </c>
      <c r="F1" s="117" t="s">
        <v>140</v>
      </c>
      <c r="G1" s="117" t="s">
        <v>141</v>
      </c>
      <c r="H1" s="118" t="s">
        <v>142</v>
      </c>
      <c r="I1" s="55"/>
    </row>
    <row r="2" spans="1:9" ht="20.25">
      <c r="A2" s="497">
        <v>2568</v>
      </c>
      <c r="B2" s="498">
        <v>2</v>
      </c>
      <c r="C2" s="498">
        <v>2</v>
      </c>
      <c r="D2" s="499" t="s">
        <v>29</v>
      </c>
      <c r="E2" s="500">
        <v>1</v>
      </c>
      <c r="F2" s="501">
        <v>208000</v>
      </c>
      <c r="G2" s="502">
        <v>0</v>
      </c>
      <c r="H2" s="503">
        <v>0</v>
      </c>
    </row>
    <row r="3" spans="1:9" ht="20.25">
      <c r="A3" s="497">
        <v>2568</v>
      </c>
      <c r="B3" s="498">
        <v>2</v>
      </c>
      <c r="C3" s="498">
        <v>2</v>
      </c>
      <c r="D3" s="499" t="s">
        <v>92</v>
      </c>
      <c r="E3" s="500">
        <v>3</v>
      </c>
      <c r="F3" s="501">
        <v>519400</v>
      </c>
      <c r="G3" s="502">
        <v>90400</v>
      </c>
      <c r="H3" s="503">
        <v>17.404697728147863</v>
      </c>
    </row>
    <row r="4" spans="1:9" ht="20.25">
      <c r="A4" s="497">
        <v>2568</v>
      </c>
      <c r="B4" s="498">
        <v>2</v>
      </c>
      <c r="C4" s="498">
        <v>2</v>
      </c>
      <c r="D4" s="499" t="s">
        <v>32</v>
      </c>
      <c r="E4" s="500">
        <v>2</v>
      </c>
      <c r="F4" s="501">
        <v>149200</v>
      </c>
      <c r="G4" s="502">
        <v>0</v>
      </c>
      <c r="H4" s="503">
        <v>0</v>
      </c>
    </row>
    <row r="5" spans="1:9" ht="20.25">
      <c r="A5" s="497">
        <v>2568</v>
      </c>
      <c r="B5" s="498">
        <v>2</v>
      </c>
      <c r="C5" s="498">
        <v>2</v>
      </c>
      <c r="D5" s="499" t="s">
        <v>95</v>
      </c>
      <c r="E5" s="500">
        <v>4</v>
      </c>
      <c r="F5" s="501">
        <v>461200</v>
      </c>
      <c r="G5" s="502">
        <v>0</v>
      </c>
      <c r="H5" s="503">
        <v>0</v>
      </c>
    </row>
    <row r="6" spans="1:9" ht="20.25">
      <c r="A6" s="497">
        <v>2568</v>
      </c>
      <c r="B6" s="498">
        <v>2</v>
      </c>
      <c r="C6" s="498">
        <v>2</v>
      </c>
      <c r="D6" s="499" t="s">
        <v>35</v>
      </c>
      <c r="E6" s="500">
        <v>11</v>
      </c>
      <c r="F6" s="501">
        <v>926800</v>
      </c>
      <c r="G6" s="502">
        <v>194400</v>
      </c>
      <c r="H6" s="503">
        <v>20.975399223133362</v>
      </c>
    </row>
    <row r="7" spans="1:9" ht="20.25">
      <c r="A7" s="497">
        <v>2568</v>
      </c>
      <c r="B7" s="498">
        <v>2</v>
      </c>
      <c r="C7" s="498">
        <v>2</v>
      </c>
      <c r="D7" s="499" t="s">
        <v>36</v>
      </c>
      <c r="E7" s="500">
        <v>4</v>
      </c>
      <c r="F7" s="501">
        <v>565200</v>
      </c>
      <c r="G7" s="502">
        <v>0</v>
      </c>
      <c r="H7" s="503">
        <v>0</v>
      </c>
    </row>
    <row r="8" spans="1:9" ht="20.25">
      <c r="A8" s="497">
        <v>2568</v>
      </c>
      <c r="B8" s="498">
        <v>2</v>
      </c>
      <c r="C8" s="498">
        <v>2</v>
      </c>
      <c r="D8" s="499" t="s">
        <v>37</v>
      </c>
      <c r="E8" s="500">
        <v>7</v>
      </c>
      <c r="F8" s="501">
        <v>524400</v>
      </c>
      <c r="G8" s="502">
        <v>330000</v>
      </c>
      <c r="H8" s="503">
        <v>62.929061784897023</v>
      </c>
    </row>
    <row r="9" spans="1:9" ht="20.25">
      <c r="A9" s="497">
        <v>2568</v>
      </c>
      <c r="B9" s="498">
        <v>2</v>
      </c>
      <c r="C9" s="498">
        <v>2</v>
      </c>
      <c r="D9" s="499" t="s">
        <v>38</v>
      </c>
      <c r="E9" s="500">
        <v>4</v>
      </c>
      <c r="F9" s="501">
        <v>402400</v>
      </c>
      <c r="G9" s="502">
        <v>0</v>
      </c>
      <c r="H9" s="503">
        <v>0</v>
      </c>
    </row>
    <row r="10" spans="1:9" ht="20.25">
      <c r="A10" s="497">
        <v>2568</v>
      </c>
      <c r="B10" s="498">
        <v>2</v>
      </c>
      <c r="C10" s="498">
        <v>2</v>
      </c>
      <c r="D10" s="499" t="s">
        <v>39</v>
      </c>
      <c r="E10" s="500">
        <v>1</v>
      </c>
      <c r="F10" s="501">
        <v>135600</v>
      </c>
      <c r="G10" s="502">
        <v>0</v>
      </c>
      <c r="H10" s="503">
        <v>0</v>
      </c>
    </row>
    <row r="11" spans="1:9" ht="20.25">
      <c r="A11" s="497">
        <v>2568</v>
      </c>
      <c r="B11" s="498">
        <v>2</v>
      </c>
      <c r="C11" s="498">
        <v>2</v>
      </c>
      <c r="D11" s="499" t="s">
        <v>158</v>
      </c>
      <c r="E11" s="500">
        <v>9</v>
      </c>
      <c r="F11" s="501">
        <v>1356400</v>
      </c>
      <c r="G11" s="502">
        <v>1356400</v>
      </c>
      <c r="H11" s="503">
        <v>100</v>
      </c>
    </row>
    <row r="12" spans="1:9" ht="20.25">
      <c r="A12" s="497">
        <v>2568</v>
      </c>
      <c r="B12" s="498">
        <v>2</v>
      </c>
      <c r="C12" s="498">
        <v>2</v>
      </c>
      <c r="D12" s="499" t="s">
        <v>40</v>
      </c>
      <c r="E12" s="500">
        <v>5</v>
      </c>
      <c r="F12" s="501">
        <v>773200</v>
      </c>
      <c r="G12" s="502">
        <v>669200</v>
      </c>
      <c r="H12" s="503">
        <v>86.549405069839622</v>
      </c>
    </row>
    <row r="13" spans="1:9" ht="20.25">
      <c r="A13" s="497">
        <v>2568</v>
      </c>
      <c r="B13" s="498">
        <v>2</v>
      </c>
      <c r="C13" s="498">
        <v>2</v>
      </c>
      <c r="D13" s="499" t="s">
        <v>159</v>
      </c>
      <c r="E13" s="500">
        <v>6</v>
      </c>
      <c r="F13" s="501">
        <v>551600</v>
      </c>
      <c r="G13" s="502">
        <v>0</v>
      </c>
      <c r="H13" s="503">
        <v>0</v>
      </c>
    </row>
    <row r="14" spans="1:9" ht="20.25">
      <c r="A14" s="497">
        <v>2568</v>
      </c>
      <c r="B14" s="498">
        <v>2</v>
      </c>
      <c r="C14" s="498">
        <v>2</v>
      </c>
      <c r="D14" s="499" t="s">
        <v>41</v>
      </c>
      <c r="E14" s="500">
        <v>7</v>
      </c>
      <c r="F14" s="501">
        <v>1085200</v>
      </c>
      <c r="G14" s="502">
        <v>952020</v>
      </c>
      <c r="H14" s="503">
        <v>87.727607814227795</v>
      </c>
    </row>
    <row r="15" spans="1:9" ht="20.25">
      <c r="A15" s="497">
        <v>2568</v>
      </c>
      <c r="B15" s="498">
        <v>2</v>
      </c>
      <c r="C15" s="498">
        <v>2</v>
      </c>
      <c r="D15" s="499" t="s">
        <v>160</v>
      </c>
      <c r="E15" s="500">
        <v>5</v>
      </c>
      <c r="F15" s="501">
        <v>551600</v>
      </c>
      <c r="G15" s="502">
        <v>0</v>
      </c>
      <c r="H15" s="503">
        <v>0</v>
      </c>
    </row>
    <row r="16" spans="1:9" ht="20.25">
      <c r="A16" s="497">
        <v>2568</v>
      </c>
      <c r="B16" s="498">
        <v>2</v>
      </c>
      <c r="C16" s="498">
        <v>2</v>
      </c>
      <c r="D16" s="499" t="s">
        <v>42</v>
      </c>
      <c r="E16" s="500">
        <v>8</v>
      </c>
      <c r="F16" s="501">
        <v>863600</v>
      </c>
      <c r="G16" s="504">
        <v>0</v>
      </c>
      <c r="H16" s="503">
        <v>0</v>
      </c>
    </row>
    <row r="17" spans="1:8" ht="20.25">
      <c r="A17" s="497">
        <v>2568</v>
      </c>
      <c r="B17" s="498">
        <v>2</v>
      </c>
      <c r="C17" s="498">
        <v>2</v>
      </c>
      <c r="D17" s="499" t="s">
        <v>43</v>
      </c>
      <c r="E17" s="500">
        <v>4</v>
      </c>
      <c r="F17" s="501">
        <v>351280</v>
      </c>
      <c r="G17" s="502">
        <v>291580</v>
      </c>
      <c r="H17" s="503">
        <v>83.005010248235024</v>
      </c>
    </row>
    <row r="18" spans="1:8" ht="20.25">
      <c r="A18" s="497">
        <v>2568</v>
      </c>
      <c r="B18" s="498">
        <v>2</v>
      </c>
      <c r="C18" s="498">
        <v>2</v>
      </c>
      <c r="D18" s="499" t="s">
        <v>44</v>
      </c>
      <c r="E18" s="500">
        <v>5</v>
      </c>
      <c r="F18" s="501">
        <v>1324800</v>
      </c>
      <c r="G18" s="502">
        <v>1324800</v>
      </c>
      <c r="H18" s="503">
        <v>100</v>
      </c>
    </row>
    <row r="19" spans="1:8" ht="20.25">
      <c r="A19" s="497">
        <v>2568</v>
      </c>
      <c r="B19" s="498">
        <v>2</v>
      </c>
      <c r="C19" s="498">
        <v>2</v>
      </c>
      <c r="D19" s="499" t="s">
        <v>45</v>
      </c>
      <c r="E19" s="500">
        <v>6</v>
      </c>
      <c r="F19" s="501">
        <v>583200</v>
      </c>
      <c r="G19" s="502">
        <v>0</v>
      </c>
      <c r="H19" s="503">
        <v>0</v>
      </c>
    </row>
    <row r="20" spans="1:8" ht="20.25">
      <c r="A20" s="497">
        <v>2568</v>
      </c>
      <c r="B20" s="498">
        <v>2</v>
      </c>
      <c r="C20" s="498">
        <v>2</v>
      </c>
      <c r="D20" s="499" t="s">
        <v>46</v>
      </c>
      <c r="E20" s="500">
        <v>2</v>
      </c>
      <c r="F20" s="501">
        <v>312000</v>
      </c>
      <c r="G20" s="502">
        <v>312000</v>
      </c>
      <c r="H20" s="503">
        <v>100</v>
      </c>
    </row>
    <row r="21" spans="1:8" ht="20.25">
      <c r="A21" s="497">
        <v>2568</v>
      </c>
      <c r="B21" s="498">
        <v>2</v>
      </c>
      <c r="C21" s="498">
        <v>2</v>
      </c>
      <c r="D21" s="499" t="s">
        <v>47</v>
      </c>
      <c r="E21" s="500">
        <v>15</v>
      </c>
      <c r="F21" s="501">
        <v>2812400</v>
      </c>
      <c r="G21" s="502">
        <v>2410000</v>
      </c>
      <c r="H21" s="503">
        <v>85.6919357132698</v>
      </c>
    </row>
    <row r="22" spans="1:8" ht="20.25">
      <c r="A22" s="497">
        <v>2568</v>
      </c>
      <c r="B22" s="498">
        <v>2</v>
      </c>
      <c r="C22" s="498">
        <v>2</v>
      </c>
      <c r="D22" s="499" t="s">
        <v>100</v>
      </c>
      <c r="E22" s="500">
        <v>13</v>
      </c>
      <c r="F22" s="501">
        <v>1193600</v>
      </c>
      <c r="G22" s="502">
        <v>0</v>
      </c>
      <c r="H22" s="503">
        <v>0</v>
      </c>
    </row>
    <row r="23" spans="1:8" ht="20.25">
      <c r="A23" s="497">
        <v>2568</v>
      </c>
      <c r="B23" s="498">
        <v>2</v>
      </c>
      <c r="C23" s="498">
        <v>2</v>
      </c>
      <c r="D23" s="499" t="s">
        <v>48</v>
      </c>
      <c r="E23" s="500">
        <v>2</v>
      </c>
      <c r="F23" s="501">
        <v>514000</v>
      </c>
      <c r="G23" s="502">
        <v>410000</v>
      </c>
      <c r="H23" s="503">
        <v>79.766536964980546</v>
      </c>
    </row>
    <row r="24" spans="1:8" ht="20.25">
      <c r="A24" s="497">
        <v>2568</v>
      </c>
      <c r="B24" s="498">
        <v>2</v>
      </c>
      <c r="C24" s="498">
        <v>2</v>
      </c>
      <c r="D24" s="499" t="s">
        <v>18</v>
      </c>
      <c r="E24" s="500">
        <v>3</v>
      </c>
      <c r="F24" s="501">
        <v>135600</v>
      </c>
      <c r="G24" s="502">
        <v>0</v>
      </c>
      <c r="H24" s="503">
        <v>0</v>
      </c>
    </row>
    <row r="25" spans="1:8" ht="20.25">
      <c r="A25" s="497">
        <v>2568</v>
      </c>
      <c r="B25" s="498">
        <v>2</v>
      </c>
      <c r="C25" s="498">
        <v>2</v>
      </c>
      <c r="D25" s="499" t="s">
        <v>20</v>
      </c>
      <c r="E25" s="500">
        <v>1</v>
      </c>
      <c r="F25" s="501">
        <v>45200</v>
      </c>
      <c r="G25" s="502">
        <v>0</v>
      </c>
      <c r="H25" s="503">
        <v>0</v>
      </c>
    </row>
    <row r="26" spans="1:8" ht="20.25">
      <c r="A26" s="497">
        <v>2568</v>
      </c>
      <c r="B26" s="498">
        <v>2</v>
      </c>
      <c r="C26" s="498">
        <v>2</v>
      </c>
      <c r="D26" s="499" t="s">
        <v>161</v>
      </c>
      <c r="E26" s="500">
        <v>4</v>
      </c>
      <c r="F26" s="501">
        <v>703200</v>
      </c>
      <c r="G26" s="502">
        <v>149200</v>
      </c>
      <c r="H26" s="503">
        <v>21.217292377701934</v>
      </c>
    </row>
    <row r="27" spans="1:8" ht="20.25">
      <c r="A27" s="497">
        <v>2568</v>
      </c>
      <c r="B27" s="498">
        <v>2</v>
      </c>
      <c r="C27" s="498">
        <v>2</v>
      </c>
      <c r="D27" s="499" t="s">
        <v>51</v>
      </c>
      <c r="E27" s="500">
        <v>2</v>
      </c>
      <c r="F27" s="501">
        <v>149200</v>
      </c>
      <c r="G27" s="502">
        <v>149200</v>
      </c>
      <c r="H27" s="503">
        <v>100</v>
      </c>
    </row>
    <row r="28" spans="1:8" ht="20.25">
      <c r="A28" s="497">
        <v>2568</v>
      </c>
      <c r="B28" s="498">
        <v>2</v>
      </c>
      <c r="C28" s="498">
        <v>2</v>
      </c>
      <c r="D28" s="499" t="s">
        <v>52</v>
      </c>
      <c r="E28" s="500">
        <v>5</v>
      </c>
      <c r="F28" s="501">
        <v>596800</v>
      </c>
      <c r="G28" s="502">
        <v>343600</v>
      </c>
      <c r="H28" s="503">
        <v>57.573726541554961</v>
      </c>
    </row>
    <row r="29" spans="1:8" ht="20.25">
      <c r="A29" s="497">
        <v>2568</v>
      </c>
      <c r="B29" s="498">
        <v>2</v>
      </c>
      <c r="C29" s="498">
        <v>2</v>
      </c>
      <c r="D29" s="499" t="s">
        <v>21</v>
      </c>
      <c r="E29" s="500">
        <v>1</v>
      </c>
      <c r="F29" s="501">
        <v>950000</v>
      </c>
      <c r="G29" s="502">
        <v>950000</v>
      </c>
      <c r="H29" s="503">
        <v>100</v>
      </c>
    </row>
    <row r="30" spans="1:8" ht="20.25">
      <c r="A30" s="497">
        <v>2568</v>
      </c>
      <c r="B30" s="498">
        <v>2</v>
      </c>
      <c r="C30" s="498">
        <v>2</v>
      </c>
      <c r="D30" s="499" t="s">
        <v>53</v>
      </c>
      <c r="E30" s="500">
        <v>2</v>
      </c>
      <c r="F30" s="501">
        <v>545100</v>
      </c>
      <c r="G30" s="502">
        <v>0</v>
      </c>
      <c r="H30" s="503">
        <v>0</v>
      </c>
    </row>
    <row r="31" spans="1:8" ht="20.25">
      <c r="A31" s="497">
        <v>2568</v>
      </c>
      <c r="B31" s="498">
        <v>2</v>
      </c>
      <c r="C31" s="498">
        <v>2</v>
      </c>
      <c r="D31" s="499" t="s">
        <v>54</v>
      </c>
      <c r="E31" s="500">
        <v>1</v>
      </c>
      <c r="F31" s="501">
        <v>104000</v>
      </c>
      <c r="G31" s="502">
        <v>0</v>
      </c>
      <c r="H31" s="503">
        <v>0</v>
      </c>
    </row>
    <row r="32" spans="1:8" ht="20.25">
      <c r="A32" s="497">
        <v>2568</v>
      </c>
      <c r="B32" s="498">
        <v>2</v>
      </c>
      <c r="C32" s="498">
        <v>2</v>
      </c>
      <c r="D32" s="499" t="s">
        <v>56</v>
      </c>
      <c r="E32" s="500">
        <v>1</v>
      </c>
      <c r="F32" s="501">
        <v>208000</v>
      </c>
      <c r="G32" s="502">
        <v>0</v>
      </c>
      <c r="H32" s="503">
        <v>0</v>
      </c>
    </row>
    <row r="33" spans="1:8" ht="20.25">
      <c r="A33" s="497">
        <v>2568</v>
      </c>
      <c r="B33" s="498">
        <v>2</v>
      </c>
      <c r="C33" s="498">
        <v>2</v>
      </c>
      <c r="D33" s="499" t="s">
        <v>59</v>
      </c>
      <c r="E33" s="500">
        <v>1</v>
      </c>
      <c r="F33" s="501">
        <v>104000</v>
      </c>
      <c r="G33" s="502">
        <v>82165.42</v>
      </c>
      <c r="H33" s="503">
        <v>79.005211538461538</v>
      </c>
    </row>
    <row r="34" spans="1:8" ht="20.25">
      <c r="A34" s="497">
        <v>2568</v>
      </c>
      <c r="B34" s="498">
        <v>2</v>
      </c>
      <c r="C34" s="498">
        <v>2</v>
      </c>
      <c r="D34" s="499" t="s">
        <v>170</v>
      </c>
      <c r="E34" s="500">
        <v>2</v>
      </c>
      <c r="F34" s="501">
        <v>399800</v>
      </c>
      <c r="G34" s="502">
        <v>399800</v>
      </c>
      <c r="H34" s="503">
        <v>100</v>
      </c>
    </row>
    <row r="35" spans="1:8" ht="20.25">
      <c r="A35" s="497">
        <v>2568</v>
      </c>
      <c r="B35" s="498">
        <v>2</v>
      </c>
      <c r="C35" s="498">
        <v>2</v>
      </c>
      <c r="D35" s="499" t="s">
        <v>63</v>
      </c>
      <c r="E35" s="500">
        <v>3</v>
      </c>
      <c r="F35" s="501">
        <v>135600</v>
      </c>
      <c r="G35" s="502">
        <v>44200</v>
      </c>
      <c r="H35" s="503">
        <v>32.595870206489678</v>
      </c>
    </row>
    <row r="36" spans="1:8" ht="20.25">
      <c r="A36" s="497">
        <v>2568</v>
      </c>
      <c r="B36" s="498">
        <v>2</v>
      </c>
      <c r="C36" s="498">
        <v>2</v>
      </c>
      <c r="D36" s="499" t="s">
        <v>64</v>
      </c>
      <c r="E36" s="500">
        <v>1</v>
      </c>
      <c r="F36" s="501">
        <v>60000</v>
      </c>
      <c r="G36" s="502">
        <v>60000</v>
      </c>
      <c r="H36" s="503">
        <v>100</v>
      </c>
    </row>
    <row r="37" spans="1:8" ht="20.25">
      <c r="A37" s="497">
        <v>2568</v>
      </c>
      <c r="B37" s="498">
        <v>2</v>
      </c>
      <c r="C37" s="498">
        <v>2</v>
      </c>
      <c r="D37" s="499" t="s">
        <v>162</v>
      </c>
      <c r="E37" s="500">
        <v>3</v>
      </c>
      <c r="F37" s="501">
        <v>194400</v>
      </c>
      <c r="G37" s="502">
        <v>0</v>
      </c>
      <c r="H37" s="503">
        <v>0</v>
      </c>
    </row>
    <row r="38" spans="1:8" ht="20.25">
      <c r="A38" s="497">
        <v>2568</v>
      </c>
      <c r="B38" s="498">
        <v>2</v>
      </c>
      <c r="C38" s="498">
        <v>2</v>
      </c>
      <c r="D38" s="499" t="s">
        <v>66</v>
      </c>
      <c r="E38" s="500">
        <v>1</v>
      </c>
      <c r="F38" s="501">
        <v>45200</v>
      </c>
      <c r="G38" s="502">
        <v>0</v>
      </c>
      <c r="H38" s="503">
        <v>0</v>
      </c>
    </row>
    <row r="39" spans="1:8" ht="20.25">
      <c r="A39" s="497">
        <v>2568</v>
      </c>
      <c r="B39" s="498">
        <v>2</v>
      </c>
      <c r="C39" s="498">
        <v>2</v>
      </c>
      <c r="D39" s="499" t="s">
        <v>68</v>
      </c>
      <c r="E39" s="500">
        <v>2</v>
      </c>
      <c r="F39" s="501">
        <v>149200</v>
      </c>
      <c r="G39" s="502">
        <v>148000</v>
      </c>
      <c r="H39" s="503">
        <v>99.195710455764072</v>
      </c>
    </row>
    <row r="40" spans="1:8" ht="20.25">
      <c r="A40" s="497">
        <v>2568</v>
      </c>
      <c r="B40" s="498">
        <v>2</v>
      </c>
      <c r="C40" s="498">
        <v>2</v>
      </c>
      <c r="D40" s="499" t="s">
        <v>69</v>
      </c>
      <c r="E40" s="500">
        <v>2</v>
      </c>
      <c r="F40" s="501">
        <v>1174000</v>
      </c>
      <c r="G40" s="502">
        <v>1070000</v>
      </c>
      <c r="H40" s="503">
        <v>91.141396933560472</v>
      </c>
    </row>
    <row r="41" spans="1:8" ht="20.25">
      <c r="A41" s="497">
        <v>2568</v>
      </c>
      <c r="B41" s="498">
        <v>2</v>
      </c>
      <c r="C41" s="498">
        <v>2</v>
      </c>
      <c r="D41" s="499" t="s">
        <v>70</v>
      </c>
      <c r="E41" s="500">
        <v>2</v>
      </c>
      <c r="F41" s="501">
        <v>149200</v>
      </c>
      <c r="G41" s="502">
        <v>0</v>
      </c>
      <c r="H41" s="503">
        <v>0</v>
      </c>
    </row>
    <row r="42" spans="1:8" ht="20.25">
      <c r="A42" s="497">
        <v>2568</v>
      </c>
      <c r="B42" s="498">
        <v>2</v>
      </c>
      <c r="C42" s="498">
        <v>2</v>
      </c>
      <c r="D42" s="499" t="s">
        <v>163</v>
      </c>
      <c r="E42" s="500">
        <v>6</v>
      </c>
      <c r="F42" s="501">
        <v>524400</v>
      </c>
      <c r="G42" s="502">
        <v>434000</v>
      </c>
      <c r="H42" s="503">
        <v>82.761250953470636</v>
      </c>
    </row>
    <row r="43" spans="1:8" ht="20.25">
      <c r="A43" s="497">
        <v>2568</v>
      </c>
      <c r="B43" s="498">
        <v>2</v>
      </c>
      <c r="C43" s="498">
        <v>2</v>
      </c>
      <c r="D43" s="499" t="s">
        <v>71</v>
      </c>
      <c r="E43" s="500">
        <v>1</v>
      </c>
      <c r="F43" s="501">
        <v>90400</v>
      </c>
      <c r="G43" s="502">
        <v>90400</v>
      </c>
      <c r="H43" s="503">
        <v>100</v>
      </c>
    </row>
    <row r="44" spans="1:8" ht="20.25">
      <c r="A44" s="497">
        <v>2568</v>
      </c>
      <c r="B44" s="498">
        <v>2</v>
      </c>
      <c r="C44" s="498">
        <v>2</v>
      </c>
      <c r="D44" s="499" t="s">
        <v>72</v>
      </c>
      <c r="E44" s="500">
        <v>2</v>
      </c>
      <c r="F44" s="501">
        <v>149200</v>
      </c>
      <c r="G44" s="502">
        <v>45200</v>
      </c>
      <c r="H44" s="503">
        <v>30.294906166219839</v>
      </c>
    </row>
    <row r="45" spans="1:8" ht="20.25">
      <c r="A45" s="497">
        <v>2568</v>
      </c>
      <c r="B45" s="498">
        <v>2</v>
      </c>
      <c r="C45" s="498">
        <v>2</v>
      </c>
      <c r="D45" s="499" t="s">
        <v>73</v>
      </c>
      <c r="E45" s="500">
        <v>8</v>
      </c>
      <c r="F45" s="501">
        <v>773200</v>
      </c>
      <c r="G45" s="502">
        <v>669200</v>
      </c>
      <c r="H45" s="503">
        <v>86.549405069839622</v>
      </c>
    </row>
  </sheetData>
  <sortState xmlns:xlrd2="http://schemas.microsoft.com/office/spreadsheetml/2017/richdata2" ref="D2:H45">
    <sortCondition descending="1" ref="H2:H45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7"/>
  <dimension ref="A1:H8"/>
  <sheetViews>
    <sheetView workbookViewId="0">
      <selection activeCell="H10" sqref="H10"/>
    </sheetView>
  </sheetViews>
  <sheetFormatPr defaultRowHeight="15.75"/>
  <cols>
    <col min="1" max="1" width="9.28515625" style="38" bestFit="1" customWidth="1"/>
    <col min="2" max="3" width="9.28515625" style="37" bestFit="1" customWidth="1"/>
    <col min="4" max="4" width="19.140625" style="38" customWidth="1"/>
    <col min="5" max="5" width="9.28515625" style="38" bestFit="1" customWidth="1"/>
    <col min="6" max="6" width="18" style="29" bestFit="1" customWidth="1"/>
    <col min="7" max="7" width="15.7109375" style="29" customWidth="1"/>
    <col min="8" max="8" width="9.85546875" style="38" bestFit="1" customWidth="1"/>
    <col min="9" max="259" width="9.140625" style="8"/>
    <col min="260" max="260" width="19.140625" style="8" customWidth="1"/>
    <col min="261" max="261" width="9.140625" style="8"/>
    <col min="262" max="262" width="15.140625" style="8" bestFit="1" customWidth="1"/>
    <col min="263" max="263" width="10.5703125" style="8" bestFit="1" customWidth="1"/>
    <col min="264" max="515" width="9.140625" style="8"/>
    <col min="516" max="516" width="19.140625" style="8" customWidth="1"/>
    <col min="517" max="517" width="9.140625" style="8"/>
    <col min="518" max="518" width="15.140625" style="8" bestFit="1" customWidth="1"/>
    <col min="519" max="519" width="10.5703125" style="8" bestFit="1" customWidth="1"/>
    <col min="520" max="771" width="9.140625" style="8"/>
    <col min="772" max="772" width="19.140625" style="8" customWidth="1"/>
    <col min="773" max="773" width="9.140625" style="8"/>
    <col min="774" max="774" width="15.140625" style="8" bestFit="1" customWidth="1"/>
    <col min="775" max="775" width="10.5703125" style="8" bestFit="1" customWidth="1"/>
    <col min="776" max="1027" width="9.140625" style="8"/>
    <col min="1028" max="1028" width="19.140625" style="8" customWidth="1"/>
    <col min="1029" max="1029" width="9.140625" style="8"/>
    <col min="1030" max="1030" width="15.140625" style="8" bestFit="1" customWidth="1"/>
    <col min="1031" max="1031" width="10.5703125" style="8" bestFit="1" customWidth="1"/>
    <col min="1032" max="1283" width="9.140625" style="8"/>
    <col min="1284" max="1284" width="19.140625" style="8" customWidth="1"/>
    <col min="1285" max="1285" width="9.140625" style="8"/>
    <col min="1286" max="1286" width="15.140625" style="8" bestFit="1" customWidth="1"/>
    <col min="1287" max="1287" width="10.5703125" style="8" bestFit="1" customWidth="1"/>
    <col min="1288" max="1539" width="9.140625" style="8"/>
    <col min="1540" max="1540" width="19.140625" style="8" customWidth="1"/>
    <col min="1541" max="1541" width="9.140625" style="8"/>
    <col min="1542" max="1542" width="15.140625" style="8" bestFit="1" customWidth="1"/>
    <col min="1543" max="1543" width="10.5703125" style="8" bestFit="1" customWidth="1"/>
    <col min="1544" max="1795" width="9.140625" style="8"/>
    <col min="1796" max="1796" width="19.140625" style="8" customWidth="1"/>
    <col min="1797" max="1797" width="9.140625" style="8"/>
    <col min="1798" max="1798" width="15.140625" style="8" bestFit="1" customWidth="1"/>
    <col min="1799" max="1799" width="10.5703125" style="8" bestFit="1" customWidth="1"/>
    <col min="1800" max="2051" width="9.140625" style="8"/>
    <col min="2052" max="2052" width="19.140625" style="8" customWidth="1"/>
    <col min="2053" max="2053" width="9.140625" style="8"/>
    <col min="2054" max="2054" width="15.140625" style="8" bestFit="1" customWidth="1"/>
    <col min="2055" max="2055" width="10.5703125" style="8" bestFit="1" customWidth="1"/>
    <col min="2056" max="2307" width="9.140625" style="8"/>
    <col min="2308" max="2308" width="19.140625" style="8" customWidth="1"/>
    <col min="2309" max="2309" width="9.140625" style="8"/>
    <col min="2310" max="2310" width="15.140625" style="8" bestFit="1" customWidth="1"/>
    <col min="2311" max="2311" width="10.5703125" style="8" bestFit="1" customWidth="1"/>
    <col min="2312" max="2563" width="9.140625" style="8"/>
    <col min="2564" max="2564" width="19.140625" style="8" customWidth="1"/>
    <col min="2565" max="2565" width="9.140625" style="8"/>
    <col min="2566" max="2566" width="15.140625" style="8" bestFit="1" customWidth="1"/>
    <col min="2567" max="2567" width="10.5703125" style="8" bestFit="1" customWidth="1"/>
    <col min="2568" max="2819" width="9.140625" style="8"/>
    <col min="2820" max="2820" width="19.140625" style="8" customWidth="1"/>
    <col min="2821" max="2821" width="9.140625" style="8"/>
    <col min="2822" max="2822" width="15.140625" style="8" bestFit="1" customWidth="1"/>
    <col min="2823" max="2823" width="10.5703125" style="8" bestFit="1" customWidth="1"/>
    <col min="2824" max="3075" width="9.140625" style="8"/>
    <col min="3076" max="3076" width="19.140625" style="8" customWidth="1"/>
    <col min="3077" max="3077" width="9.140625" style="8"/>
    <col min="3078" max="3078" width="15.140625" style="8" bestFit="1" customWidth="1"/>
    <col min="3079" max="3079" width="10.5703125" style="8" bestFit="1" customWidth="1"/>
    <col min="3080" max="3331" width="9.140625" style="8"/>
    <col min="3332" max="3332" width="19.140625" style="8" customWidth="1"/>
    <col min="3333" max="3333" width="9.140625" style="8"/>
    <col min="3334" max="3334" width="15.140625" style="8" bestFit="1" customWidth="1"/>
    <col min="3335" max="3335" width="10.5703125" style="8" bestFit="1" customWidth="1"/>
    <col min="3336" max="3587" width="9.140625" style="8"/>
    <col min="3588" max="3588" width="19.140625" style="8" customWidth="1"/>
    <col min="3589" max="3589" width="9.140625" style="8"/>
    <col min="3590" max="3590" width="15.140625" style="8" bestFit="1" customWidth="1"/>
    <col min="3591" max="3591" width="10.5703125" style="8" bestFit="1" customWidth="1"/>
    <col min="3592" max="3843" width="9.140625" style="8"/>
    <col min="3844" max="3844" width="19.140625" style="8" customWidth="1"/>
    <col min="3845" max="3845" width="9.140625" style="8"/>
    <col min="3846" max="3846" width="15.140625" style="8" bestFit="1" customWidth="1"/>
    <col min="3847" max="3847" width="10.5703125" style="8" bestFit="1" customWidth="1"/>
    <col min="3848" max="4099" width="9.140625" style="8"/>
    <col min="4100" max="4100" width="19.140625" style="8" customWidth="1"/>
    <col min="4101" max="4101" width="9.140625" style="8"/>
    <col min="4102" max="4102" width="15.140625" style="8" bestFit="1" customWidth="1"/>
    <col min="4103" max="4103" width="10.5703125" style="8" bestFit="1" customWidth="1"/>
    <col min="4104" max="4355" width="9.140625" style="8"/>
    <col min="4356" max="4356" width="19.140625" style="8" customWidth="1"/>
    <col min="4357" max="4357" width="9.140625" style="8"/>
    <col min="4358" max="4358" width="15.140625" style="8" bestFit="1" customWidth="1"/>
    <col min="4359" max="4359" width="10.5703125" style="8" bestFit="1" customWidth="1"/>
    <col min="4360" max="4611" width="9.140625" style="8"/>
    <col min="4612" max="4612" width="19.140625" style="8" customWidth="1"/>
    <col min="4613" max="4613" width="9.140625" style="8"/>
    <col min="4614" max="4614" width="15.140625" style="8" bestFit="1" customWidth="1"/>
    <col min="4615" max="4615" width="10.5703125" style="8" bestFit="1" customWidth="1"/>
    <col min="4616" max="4867" width="9.140625" style="8"/>
    <col min="4868" max="4868" width="19.140625" style="8" customWidth="1"/>
    <col min="4869" max="4869" width="9.140625" style="8"/>
    <col min="4870" max="4870" width="15.140625" style="8" bestFit="1" customWidth="1"/>
    <col min="4871" max="4871" width="10.5703125" style="8" bestFit="1" customWidth="1"/>
    <col min="4872" max="5123" width="9.140625" style="8"/>
    <col min="5124" max="5124" width="19.140625" style="8" customWidth="1"/>
    <col min="5125" max="5125" width="9.140625" style="8"/>
    <col min="5126" max="5126" width="15.140625" style="8" bestFit="1" customWidth="1"/>
    <col min="5127" max="5127" width="10.5703125" style="8" bestFit="1" customWidth="1"/>
    <col min="5128" max="5379" width="9.140625" style="8"/>
    <col min="5380" max="5380" width="19.140625" style="8" customWidth="1"/>
    <col min="5381" max="5381" width="9.140625" style="8"/>
    <col min="5382" max="5382" width="15.140625" style="8" bestFit="1" customWidth="1"/>
    <col min="5383" max="5383" width="10.5703125" style="8" bestFit="1" customWidth="1"/>
    <col min="5384" max="5635" width="9.140625" style="8"/>
    <col min="5636" max="5636" width="19.140625" style="8" customWidth="1"/>
    <col min="5637" max="5637" width="9.140625" style="8"/>
    <col min="5638" max="5638" width="15.140625" style="8" bestFit="1" customWidth="1"/>
    <col min="5639" max="5639" width="10.5703125" style="8" bestFit="1" customWidth="1"/>
    <col min="5640" max="5891" width="9.140625" style="8"/>
    <col min="5892" max="5892" width="19.140625" style="8" customWidth="1"/>
    <col min="5893" max="5893" width="9.140625" style="8"/>
    <col min="5894" max="5894" width="15.140625" style="8" bestFit="1" customWidth="1"/>
    <col min="5895" max="5895" width="10.5703125" style="8" bestFit="1" customWidth="1"/>
    <col min="5896" max="6147" width="9.140625" style="8"/>
    <col min="6148" max="6148" width="19.140625" style="8" customWidth="1"/>
    <col min="6149" max="6149" width="9.140625" style="8"/>
    <col min="6150" max="6150" width="15.140625" style="8" bestFit="1" customWidth="1"/>
    <col min="6151" max="6151" width="10.5703125" style="8" bestFit="1" customWidth="1"/>
    <col min="6152" max="6403" width="9.140625" style="8"/>
    <col min="6404" max="6404" width="19.140625" style="8" customWidth="1"/>
    <col min="6405" max="6405" width="9.140625" style="8"/>
    <col min="6406" max="6406" width="15.140625" style="8" bestFit="1" customWidth="1"/>
    <col min="6407" max="6407" width="10.5703125" style="8" bestFit="1" customWidth="1"/>
    <col min="6408" max="6659" width="9.140625" style="8"/>
    <col min="6660" max="6660" width="19.140625" style="8" customWidth="1"/>
    <col min="6661" max="6661" width="9.140625" style="8"/>
    <col min="6662" max="6662" width="15.140625" style="8" bestFit="1" customWidth="1"/>
    <col min="6663" max="6663" width="10.5703125" style="8" bestFit="1" customWidth="1"/>
    <col min="6664" max="6915" width="9.140625" style="8"/>
    <col min="6916" max="6916" width="19.140625" style="8" customWidth="1"/>
    <col min="6917" max="6917" width="9.140625" style="8"/>
    <col min="6918" max="6918" width="15.140625" style="8" bestFit="1" customWidth="1"/>
    <col min="6919" max="6919" width="10.5703125" style="8" bestFit="1" customWidth="1"/>
    <col min="6920" max="7171" width="9.140625" style="8"/>
    <col min="7172" max="7172" width="19.140625" style="8" customWidth="1"/>
    <col min="7173" max="7173" width="9.140625" style="8"/>
    <col min="7174" max="7174" width="15.140625" style="8" bestFit="1" customWidth="1"/>
    <col min="7175" max="7175" width="10.5703125" style="8" bestFit="1" customWidth="1"/>
    <col min="7176" max="7427" width="9.140625" style="8"/>
    <col min="7428" max="7428" width="19.140625" style="8" customWidth="1"/>
    <col min="7429" max="7429" width="9.140625" style="8"/>
    <col min="7430" max="7430" width="15.140625" style="8" bestFit="1" customWidth="1"/>
    <col min="7431" max="7431" width="10.5703125" style="8" bestFit="1" customWidth="1"/>
    <col min="7432" max="7683" width="9.140625" style="8"/>
    <col min="7684" max="7684" width="19.140625" style="8" customWidth="1"/>
    <col min="7685" max="7685" width="9.140625" style="8"/>
    <col min="7686" max="7686" width="15.140625" style="8" bestFit="1" customWidth="1"/>
    <col min="7687" max="7687" width="10.5703125" style="8" bestFit="1" customWidth="1"/>
    <col min="7688" max="7939" width="9.140625" style="8"/>
    <col min="7940" max="7940" width="19.140625" style="8" customWidth="1"/>
    <col min="7941" max="7941" width="9.140625" style="8"/>
    <col min="7942" max="7942" width="15.140625" style="8" bestFit="1" customWidth="1"/>
    <col min="7943" max="7943" width="10.5703125" style="8" bestFit="1" customWidth="1"/>
    <col min="7944" max="8195" width="9.140625" style="8"/>
    <col min="8196" max="8196" width="19.140625" style="8" customWidth="1"/>
    <col min="8197" max="8197" width="9.140625" style="8"/>
    <col min="8198" max="8198" width="15.140625" style="8" bestFit="1" customWidth="1"/>
    <col min="8199" max="8199" width="10.5703125" style="8" bestFit="1" customWidth="1"/>
    <col min="8200" max="8451" width="9.140625" style="8"/>
    <col min="8452" max="8452" width="19.140625" style="8" customWidth="1"/>
    <col min="8453" max="8453" width="9.140625" style="8"/>
    <col min="8454" max="8454" width="15.140625" style="8" bestFit="1" customWidth="1"/>
    <col min="8455" max="8455" width="10.5703125" style="8" bestFit="1" customWidth="1"/>
    <col min="8456" max="8707" width="9.140625" style="8"/>
    <col min="8708" max="8708" width="19.140625" style="8" customWidth="1"/>
    <col min="8709" max="8709" width="9.140625" style="8"/>
    <col min="8710" max="8710" width="15.140625" style="8" bestFit="1" customWidth="1"/>
    <col min="8711" max="8711" width="10.5703125" style="8" bestFit="1" customWidth="1"/>
    <col min="8712" max="8963" width="9.140625" style="8"/>
    <col min="8964" max="8964" width="19.140625" style="8" customWidth="1"/>
    <col min="8965" max="8965" width="9.140625" style="8"/>
    <col min="8966" max="8966" width="15.140625" style="8" bestFit="1" customWidth="1"/>
    <col min="8967" max="8967" width="10.5703125" style="8" bestFit="1" customWidth="1"/>
    <col min="8968" max="9219" width="9.140625" style="8"/>
    <col min="9220" max="9220" width="19.140625" style="8" customWidth="1"/>
    <col min="9221" max="9221" width="9.140625" style="8"/>
    <col min="9222" max="9222" width="15.140625" style="8" bestFit="1" customWidth="1"/>
    <col min="9223" max="9223" width="10.5703125" style="8" bestFit="1" customWidth="1"/>
    <col min="9224" max="9475" width="9.140625" style="8"/>
    <col min="9476" max="9476" width="19.140625" style="8" customWidth="1"/>
    <col min="9477" max="9477" width="9.140625" style="8"/>
    <col min="9478" max="9478" width="15.140625" style="8" bestFit="1" customWidth="1"/>
    <col min="9479" max="9479" width="10.5703125" style="8" bestFit="1" customWidth="1"/>
    <col min="9480" max="9731" width="9.140625" style="8"/>
    <col min="9732" max="9732" width="19.140625" style="8" customWidth="1"/>
    <col min="9733" max="9733" width="9.140625" style="8"/>
    <col min="9734" max="9734" width="15.140625" style="8" bestFit="1" customWidth="1"/>
    <col min="9735" max="9735" width="10.5703125" style="8" bestFit="1" customWidth="1"/>
    <col min="9736" max="9987" width="9.140625" style="8"/>
    <col min="9988" max="9988" width="19.140625" style="8" customWidth="1"/>
    <col min="9989" max="9989" width="9.140625" style="8"/>
    <col min="9990" max="9990" width="15.140625" style="8" bestFit="1" customWidth="1"/>
    <col min="9991" max="9991" width="10.5703125" style="8" bestFit="1" customWidth="1"/>
    <col min="9992" max="10243" width="9.140625" style="8"/>
    <col min="10244" max="10244" width="19.140625" style="8" customWidth="1"/>
    <col min="10245" max="10245" width="9.140625" style="8"/>
    <col min="10246" max="10246" width="15.140625" style="8" bestFit="1" customWidth="1"/>
    <col min="10247" max="10247" width="10.5703125" style="8" bestFit="1" customWidth="1"/>
    <col min="10248" max="10499" width="9.140625" style="8"/>
    <col min="10500" max="10500" width="19.140625" style="8" customWidth="1"/>
    <col min="10501" max="10501" width="9.140625" style="8"/>
    <col min="10502" max="10502" width="15.140625" style="8" bestFit="1" customWidth="1"/>
    <col min="10503" max="10503" width="10.5703125" style="8" bestFit="1" customWidth="1"/>
    <col min="10504" max="10755" width="9.140625" style="8"/>
    <col min="10756" max="10756" width="19.140625" style="8" customWidth="1"/>
    <col min="10757" max="10757" width="9.140625" style="8"/>
    <col min="10758" max="10758" width="15.140625" style="8" bestFit="1" customWidth="1"/>
    <col min="10759" max="10759" width="10.5703125" style="8" bestFit="1" customWidth="1"/>
    <col min="10760" max="11011" width="9.140625" style="8"/>
    <col min="11012" max="11012" width="19.140625" style="8" customWidth="1"/>
    <col min="11013" max="11013" width="9.140625" style="8"/>
    <col min="11014" max="11014" width="15.140625" style="8" bestFit="1" customWidth="1"/>
    <col min="11015" max="11015" width="10.5703125" style="8" bestFit="1" customWidth="1"/>
    <col min="11016" max="11267" width="9.140625" style="8"/>
    <col min="11268" max="11268" width="19.140625" style="8" customWidth="1"/>
    <col min="11269" max="11269" width="9.140625" style="8"/>
    <col min="11270" max="11270" width="15.140625" style="8" bestFit="1" customWidth="1"/>
    <col min="11271" max="11271" width="10.5703125" style="8" bestFit="1" customWidth="1"/>
    <col min="11272" max="11523" width="9.140625" style="8"/>
    <col min="11524" max="11524" width="19.140625" style="8" customWidth="1"/>
    <col min="11525" max="11525" width="9.140625" style="8"/>
    <col min="11526" max="11526" width="15.140625" style="8" bestFit="1" customWidth="1"/>
    <col min="11527" max="11527" width="10.5703125" style="8" bestFit="1" customWidth="1"/>
    <col min="11528" max="11779" width="9.140625" style="8"/>
    <col min="11780" max="11780" width="19.140625" style="8" customWidth="1"/>
    <col min="11781" max="11781" width="9.140625" style="8"/>
    <col min="11782" max="11782" width="15.140625" style="8" bestFit="1" customWidth="1"/>
    <col min="11783" max="11783" width="10.5703125" style="8" bestFit="1" customWidth="1"/>
    <col min="11784" max="12035" width="9.140625" style="8"/>
    <col min="12036" max="12036" width="19.140625" style="8" customWidth="1"/>
    <col min="12037" max="12037" width="9.140625" style="8"/>
    <col min="12038" max="12038" width="15.140625" style="8" bestFit="1" customWidth="1"/>
    <col min="12039" max="12039" width="10.5703125" style="8" bestFit="1" customWidth="1"/>
    <col min="12040" max="12291" width="9.140625" style="8"/>
    <col min="12292" max="12292" width="19.140625" style="8" customWidth="1"/>
    <col min="12293" max="12293" width="9.140625" style="8"/>
    <col min="12294" max="12294" width="15.140625" style="8" bestFit="1" customWidth="1"/>
    <col min="12295" max="12295" width="10.5703125" style="8" bestFit="1" customWidth="1"/>
    <col min="12296" max="12547" width="9.140625" style="8"/>
    <col min="12548" max="12548" width="19.140625" style="8" customWidth="1"/>
    <col min="12549" max="12549" width="9.140625" style="8"/>
    <col min="12550" max="12550" width="15.140625" style="8" bestFit="1" customWidth="1"/>
    <col min="12551" max="12551" width="10.5703125" style="8" bestFit="1" customWidth="1"/>
    <col min="12552" max="12803" width="9.140625" style="8"/>
    <col min="12804" max="12804" width="19.140625" style="8" customWidth="1"/>
    <col min="12805" max="12805" width="9.140625" style="8"/>
    <col min="12806" max="12806" width="15.140625" style="8" bestFit="1" customWidth="1"/>
    <col min="12807" max="12807" width="10.5703125" style="8" bestFit="1" customWidth="1"/>
    <col min="12808" max="13059" width="9.140625" style="8"/>
    <col min="13060" max="13060" width="19.140625" style="8" customWidth="1"/>
    <col min="13061" max="13061" width="9.140625" style="8"/>
    <col min="13062" max="13062" width="15.140625" style="8" bestFit="1" customWidth="1"/>
    <col min="13063" max="13063" width="10.5703125" style="8" bestFit="1" customWidth="1"/>
    <col min="13064" max="13315" width="9.140625" style="8"/>
    <col min="13316" max="13316" width="19.140625" style="8" customWidth="1"/>
    <col min="13317" max="13317" width="9.140625" style="8"/>
    <col min="13318" max="13318" width="15.140625" style="8" bestFit="1" customWidth="1"/>
    <col min="13319" max="13319" width="10.5703125" style="8" bestFit="1" customWidth="1"/>
    <col min="13320" max="13571" width="9.140625" style="8"/>
    <col min="13572" max="13572" width="19.140625" style="8" customWidth="1"/>
    <col min="13573" max="13573" width="9.140625" style="8"/>
    <col min="13574" max="13574" width="15.140625" style="8" bestFit="1" customWidth="1"/>
    <col min="13575" max="13575" width="10.5703125" style="8" bestFit="1" customWidth="1"/>
    <col min="13576" max="13827" width="9.140625" style="8"/>
    <col min="13828" max="13828" width="19.140625" style="8" customWidth="1"/>
    <col min="13829" max="13829" width="9.140625" style="8"/>
    <col min="13830" max="13830" width="15.140625" style="8" bestFit="1" customWidth="1"/>
    <col min="13831" max="13831" width="10.5703125" style="8" bestFit="1" customWidth="1"/>
    <col min="13832" max="14083" width="9.140625" style="8"/>
    <col min="14084" max="14084" width="19.140625" style="8" customWidth="1"/>
    <col min="14085" max="14085" width="9.140625" style="8"/>
    <col min="14086" max="14086" width="15.140625" style="8" bestFit="1" customWidth="1"/>
    <col min="14087" max="14087" width="10.5703125" style="8" bestFit="1" customWidth="1"/>
    <col min="14088" max="14339" width="9.140625" style="8"/>
    <col min="14340" max="14340" width="19.140625" style="8" customWidth="1"/>
    <col min="14341" max="14341" width="9.140625" style="8"/>
    <col min="14342" max="14342" width="15.140625" style="8" bestFit="1" customWidth="1"/>
    <col min="14343" max="14343" width="10.5703125" style="8" bestFit="1" customWidth="1"/>
    <col min="14344" max="14595" width="9.140625" style="8"/>
    <col min="14596" max="14596" width="19.140625" style="8" customWidth="1"/>
    <col min="14597" max="14597" width="9.140625" style="8"/>
    <col min="14598" max="14598" width="15.140625" style="8" bestFit="1" customWidth="1"/>
    <col min="14599" max="14599" width="10.5703125" style="8" bestFit="1" customWidth="1"/>
    <col min="14600" max="14851" width="9.140625" style="8"/>
    <col min="14852" max="14852" width="19.140625" style="8" customWidth="1"/>
    <col min="14853" max="14853" width="9.140625" style="8"/>
    <col min="14854" max="14854" width="15.140625" style="8" bestFit="1" customWidth="1"/>
    <col min="14855" max="14855" width="10.5703125" style="8" bestFit="1" customWidth="1"/>
    <col min="14856" max="15107" width="9.140625" style="8"/>
    <col min="15108" max="15108" width="19.140625" style="8" customWidth="1"/>
    <col min="15109" max="15109" width="9.140625" style="8"/>
    <col min="15110" max="15110" width="15.140625" style="8" bestFit="1" customWidth="1"/>
    <col min="15111" max="15111" width="10.5703125" style="8" bestFit="1" customWidth="1"/>
    <col min="15112" max="15363" width="9.140625" style="8"/>
    <col min="15364" max="15364" width="19.140625" style="8" customWidth="1"/>
    <col min="15365" max="15365" width="9.140625" style="8"/>
    <col min="15366" max="15366" width="15.140625" style="8" bestFit="1" customWidth="1"/>
    <col min="15367" max="15367" width="10.5703125" style="8" bestFit="1" customWidth="1"/>
    <col min="15368" max="15619" width="9.140625" style="8"/>
    <col min="15620" max="15620" width="19.140625" style="8" customWidth="1"/>
    <col min="15621" max="15621" width="9.140625" style="8"/>
    <col min="15622" max="15622" width="15.140625" style="8" bestFit="1" customWidth="1"/>
    <col min="15623" max="15623" width="10.5703125" style="8" bestFit="1" customWidth="1"/>
    <col min="15624" max="15875" width="9.140625" style="8"/>
    <col min="15876" max="15876" width="19.140625" style="8" customWidth="1"/>
    <col min="15877" max="15877" width="9.140625" style="8"/>
    <col min="15878" max="15878" width="15.140625" style="8" bestFit="1" customWidth="1"/>
    <col min="15879" max="15879" width="10.5703125" style="8" bestFit="1" customWidth="1"/>
    <col min="15880" max="16131" width="9.140625" style="8"/>
    <col min="16132" max="16132" width="19.140625" style="8" customWidth="1"/>
    <col min="16133" max="16133" width="9.140625" style="8"/>
    <col min="16134" max="16134" width="15.140625" style="8" bestFit="1" customWidth="1"/>
    <col min="16135" max="16135" width="10.5703125" style="8" bestFit="1" customWidth="1"/>
    <col min="16136" max="16384" width="9.140625" style="8"/>
  </cols>
  <sheetData>
    <row r="1" spans="1:8" ht="26.25" customHeight="1">
      <c r="A1" s="33" t="s">
        <v>135</v>
      </c>
      <c r="B1" s="33" t="s">
        <v>136</v>
      </c>
      <c r="C1" s="33" t="s">
        <v>137</v>
      </c>
      <c r="D1" s="33" t="s">
        <v>139</v>
      </c>
      <c r="E1" s="33" t="s">
        <v>151</v>
      </c>
      <c r="F1" s="34" t="s">
        <v>140</v>
      </c>
      <c r="G1" s="34" t="s">
        <v>141</v>
      </c>
      <c r="H1" s="33" t="s">
        <v>142</v>
      </c>
    </row>
    <row r="2" spans="1:8" s="64" customFormat="1" ht="23.25" customHeight="1">
      <c r="A2" s="134">
        <v>2568</v>
      </c>
      <c r="B2" s="28">
        <v>2</v>
      </c>
      <c r="C2" s="28">
        <v>1</v>
      </c>
      <c r="D2" s="135" t="s">
        <v>80</v>
      </c>
      <c r="E2" s="136">
        <v>1</v>
      </c>
      <c r="F2" s="137">
        <v>263000</v>
      </c>
      <c r="G2" s="41">
        <v>263000</v>
      </c>
      <c r="H2" s="42">
        <v>100</v>
      </c>
    </row>
    <row r="3" spans="1:8" s="64" customFormat="1" ht="23.25" customHeight="1">
      <c r="A3" s="134">
        <v>2568</v>
      </c>
      <c r="B3" s="28">
        <v>2</v>
      </c>
      <c r="C3" s="28">
        <v>1</v>
      </c>
      <c r="D3" s="135" t="s">
        <v>82</v>
      </c>
      <c r="E3" s="136">
        <v>1</v>
      </c>
      <c r="F3" s="137">
        <v>10800</v>
      </c>
      <c r="G3" s="41">
        <v>10800</v>
      </c>
      <c r="H3" s="42">
        <v>100</v>
      </c>
    </row>
    <row r="4" spans="1:8" ht="23.25" customHeight="1">
      <c r="A4" s="134">
        <v>2568</v>
      </c>
      <c r="B4" s="28">
        <v>2</v>
      </c>
      <c r="C4" s="28">
        <v>1</v>
      </c>
      <c r="D4" s="578" t="s">
        <v>77</v>
      </c>
      <c r="E4" s="580">
        <v>1</v>
      </c>
      <c r="F4" s="579">
        <v>397125</v>
      </c>
      <c r="G4" s="579">
        <v>0</v>
      </c>
      <c r="H4" s="579">
        <v>0</v>
      </c>
    </row>
    <row r="5" spans="1:8">
      <c r="A5" s="131"/>
      <c r="B5" s="132"/>
      <c r="C5" s="132"/>
      <c r="D5" s="131"/>
      <c r="E5" s="131"/>
      <c r="F5" s="133"/>
      <c r="G5" s="133"/>
      <c r="H5" s="131"/>
    </row>
    <row r="6" spans="1:8">
      <c r="A6" s="131"/>
      <c r="B6" s="132"/>
      <c r="C6" s="132"/>
      <c r="D6" s="131"/>
      <c r="E6" s="131"/>
      <c r="F6" s="133"/>
      <c r="G6" s="133"/>
      <c r="H6" s="131"/>
    </row>
    <row r="7" spans="1:8">
      <c r="A7" s="131"/>
      <c r="B7" s="132"/>
      <c r="C7" s="132"/>
      <c r="D7" s="131"/>
      <c r="E7" s="131"/>
      <c r="F7" s="133"/>
      <c r="G7" s="133"/>
      <c r="H7" s="131"/>
    </row>
    <row r="8" spans="1:8">
      <c r="A8" s="131"/>
      <c r="B8" s="132"/>
      <c r="C8" s="132"/>
      <c r="D8" s="131"/>
      <c r="E8" s="131"/>
      <c r="F8" s="133"/>
      <c r="G8" s="133"/>
      <c r="H8" s="131"/>
    </row>
  </sheetData>
  <sortState xmlns:xlrd2="http://schemas.microsoft.com/office/spreadsheetml/2017/richdata2" ref="D2:H3">
    <sortCondition descending="1" ref="H2:H3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5FBC1-BAE2-451D-8C63-E45E76CB15A9}">
  <sheetPr>
    <tabColor rgb="FF0070C0"/>
  </sheetPr>
  <dimension ref="A1:K81"/>
  <sheetViews>
    <sheetView zoomScale="80" zoomScaleNormal="8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K9" sqref="K9"/>
    </sheetView>
  </sheetViews>
  <sheetFormatPr defaultColWidth="9.140625" defaultRowHeight="22.5"/>
  <cols>
    <col min="1" max="1" width="7.28515625" style="154" customWidth="1"/>
    <col min="2" max="2" width="18.42578125" style="154" customWidth="1"/>
    <col min="3" max="3" width="40.5703125" style="154" customWidth="1"/>
    <col min="4" max="4" width="20.7109375" style="70" customWidth="1"/>
    <col min="5" max="5" width="20.140625" style="71" customWidth="1"/>
    <col min="6" max="6" width="12.7109375" style="71" customWidth="1"/>
    <col min="7" max="7" width="19.42578125" style="71" bestFit="1" customWidth="1"/>
    <col min="8" max="8" width="19.42578125" style="71" customWidth="1"/>
    <col min="9" max="9" width="20.140625" style="72" bestFit="1" customWidth="1"/>
    <col min="10" max="10" width="12.7109375" style="71" customWidth="1"/>
    <col min="11" max="11" width="19.7109375" style="155" bestFit="1" customWidth="1"/>
    <col min="12" max="16384" width="9.140625" style="156"/>
  </cols>
  <sheetData>
    <row r="1" spans="1:11" s="398" customFormat="1" ht="30" customHeight="1">
      <c r="A1" s="951" t="s">
        <v>198</v>
      </c>
      <c r="B1" s="951"/>
      <c r="C1" s="951"/>
      <c r="D1" s="951"/>
      <c r="E1" s="951"/>
      <c r="F1" s="951"/>
      <c r="G1" s="951"/>
      <c r="H1" s="951"/>
      <c r="I1" s="951"/>
      <c r="J1" s="951"/>
      <c r="K1" s="951"/>
    </row>
    <row r="2" spans="1:11" s="398" customFormat="1" ht="30" customHeight="1">
      <c r="A2" s="951" t="s">
        <v>132</v>
      </c>
      <c r="B2" s="951"/>
      <c r="C2" s="951"/>
      <c r="D2" s="951"/>
      <c r="E2" s="951"/>
      <c r="F2" s="951"/>
      <c r="G2" s="951"/>
      <c r="H2" s="951"/>
      <c r="I2" s="951"/>
      <c r="J2" s="951"/>
      <c r="K2" s="951"/>
    </row>
    <row r="3" spans="1:11" s="398" customFormat="1" ht="30" customHeight="1">
      <c r="A3" s="922" t="str">
        <f>[3]จังหวัด!A3</f>
        <v xml:space="preserve">ข้อมูลสะสมตั้งแต่วันที่ 1 ตุลาคม 2567 ถึงวันที่ 30 กันยายน 2568 </v>
      </c>
      <c r="B3" s="922"/>
      <c r="C3" s="922"/>
      <c r="D3" s="922"/>
      <c r="E3" s="922"/>
      <c r="F3" s="922"/>
      <c r="G3" s="922"/>
      <c r="H3" s="922"/>
      <c r="I3" s="922"/>
      <c r="J3" s="922"/>
      <c r="K3" s="922"/>
    </row>
    <row r="4" spans="1:11" s="398" customFormat="1" ht="30" customHeight="1">
      <c r="A4" s="952" t="s">
        <v>111</v>
      </c>
      <c r="B4" s="952"/>
      <c r="C4" s="952"/>
      <c r="D4" s="952"/>
      <c r="E4" s="952"/>
      <c r="F4" s="952"/>
      <c r="G4" s="952"/>
      <c r="H4" s="952"/>
      <c r="I4" s="952"/>
      <c r="J4" s="952"/>
      <c r="K4" s="952"/>
    </row>
    <row r="5" spans="1:11" s="399" customFormat="1" ht="27.95" customHeight="1">
      <c r="A5" s="944" t="s">
        <v>112</v>
      </c>
      <c r="B5" s="946" t="s">
        <v>74</v>
      </c>
      <c r="C5" s="947" t="s">
        <v>75</v>
      </c>
      <c r="D5" s="949" t="s">
        <v>174</v>
      </c>
      <c r="E5" s="953" t="s">
        <v>165</v>
      </c>
      <c r="F5" s="953"/>
      <c r="G5" s="953"/>
      <c r="H5" s="953"/>
      <c r="I5" s="953"/>
      <c r="J5" s="954"/>
      <c r="K5" s="937" t="s">
        <v>4</v>
      </c>
    </row>
    <row r="6" spans="1:11" s="399" customFormat="1" ht="54.75" customHeight="1">
      <c r="A6" s="945"/>
      <c r="B6" s="919"/>
      <c r="C6" s="948"/>
      <c r="D6" s="950"/>
      <c r="E6" s="940" t="s">
        <v>113</v>
      </c>
      <c r="F6" s="940"/>
      <c r="G6" s="423" t="s">
        <v>87</v>
      </c>
      <c r="H6" s="423" t="s">
        <v>24</v>
      </c>
      <c r="I6" s="940" t="s">
        <v>660</v>
      </c>
      <c r="J6" s="940"/>
      <c r="K6" s="938"/>
    </row>
    <row r="7" spans="1:11" s="399" customFormat="1" ht="27.95" customHeight="1">
      <c r="A7" s="945"/>
      <c r="B7" s="919"/>
      <c r="C7" s="948"/>
      <c r="D7" s="950"/>
      <c r="E7" s="73" t="s">
        <v>110</v>
      </c>
      <c r="F7" s="73" t="s">
        <v>7</v>
      </c>
      <c r="G7" s="73" t="s">
        <v>110</v>
      </c>
      <c r="H7" s="73" t="s">
        <v>110</v>
      </c>
      <c r="I7" s="73" t="s">
        <v>110</v>
      </c>
      <c r="J7" s="808" t="s">
        <v>7</v>
      </c>
      <c r="K7" s="939"/>
    </row>
    <row r="8" spans="1:11" s="400" customFormat="1" ht="27.95" customHeight="1" thickBot="1">
      <c r="A8" s="941" t="s">
        <v>12</v>
      </c>
      <c r="B8" s="942"/>
      <c r="C8" s="943"/>
      <c r="D8" s="123">
        <v>923188641.13999999</v>
      </c>
      <c r="E8" s="123">
        <v>751588495.20999992</v>
      </c>
      <c r="F8" s="809">
        <v>81.412233829252969</v>
      </c>
      <c r="G8" s="123">
        <v>102912403.14</v>
      </c>
      <c r="H8" s="123">
        <v>48165840</v>
      </c>
      <c r="I8" s="123">
        <v>902666738.35000002</v>
      </c>
      <c r="J8" s="809">
        <v>97.777062901829197</v>
      </c>
      <c r="K8" s="123">
        <v>20521902.789999962</v>
      </c>
    </row>
    <row r="9" spans="1:11" s="399" customFormat="1" ht="27.95" customHeight="1" thickTop="1">
      <c r="A9" s="401">
        <v>1</v>
      </c>
      <c r="B9" s="401">
        <f>[3]ส่วนกลาง!B9</f>
        <v>1500400001</v>
      </c>
      <c r="C9" s="842" t="s">
        <v>118</v>
      </c>
      <c r="D9" s="402">
        <v>514149</v>
      </c>
      <c r="E9" s="843">
        <v>514149</v>
      </c>
      <c r="F9" s="403">
        <v>100</v>
      </c>
      <c r="G9" s="403">
        <v>0</v>
      </c>
      <c r="H9" s="403"/>
      <c r="I9" s="404">
        <v>514149</v>
      </c>
      <c r="J9" s="403">
        <v>100</v>
      </c>
      <c r="K9" s="405">
        <v>0</v>
      </c>
    </row>
    <row r="10" spans="1:11" s="399" customFormat="1" ht="27.95" customHeight="1">
      <c r="A10" s="406">
        <v>1</v>
      </c>
      <c r="B10" s="406">
        <f>[3]ส่วนกลาง!B10</f>
        <v>1500400002</v>
      </c>
      <c r="C10" s="414" t="s">
        <v>114</v>
      </c>
      <c r="D10" s="408">
        <v>1375751.62</v>
      </c>
      <c r="E10" s="409">
        <v>1375751.62</v>
      </c>
      <c r="F10" s="810">
        <v>99.999999999999986</v>
      </c>
      <c r="G10" s="410">
        <v>0</v>
      </c>
      <c r="H10" s="410"/>
      <c r="I10" s="411">
        <v>1375751.62</v>
      </c>
      <c r="J10" s="810">
        <v>99.999999999999986</v>
      </c>
      <c r="K10" s="412">
        <v>0</v>
      </c>
    </row>
    <row r="11" spans="1:11" s="399" customFormat="1" ht="27.95" customHeight="1">
      <c r="A11" s="413">
        <v>1</v>
      </c>
      <c r="B11" s="867">
        <f>[3]ส่วนกลาง!B13</f>
        <v>1500400004</v>
      </c>
      <c r="C11" s="868" t="s">
        <v>181</v>
      </c>
      <c r="D11" s="408">
        <v>520871</v>
      </c>
      <c r="E11" s="409">
        <v>520871</v>
      </c>
      <c r="F11" s="869">
        <v>100</v>
      </c>
      <c r="G11" s="410">
        <v>0</v>
      </c>
      <c r="H11" s="410"/>
      <c r="I11" s="411">
        <v>520871</v>
      </c>
      <c r="J11" s="810">
        <v>100</v>
      </c>
      <c r="K11" s="412">
        <v>0</v>
      </c>
    </row>
    <row r="12" spans="1:11" s="399" customFormat="1" ht="27.95" customHeight="1">
      <c r="A12" s="413">
        <v>1</v>
      </c>
      <c r="B12" s="406">
        <f>[3]ส่วนกลาง!B12</f>
        <v>1500400004</v>
      </c>
      <c r="C12" s="414" t="s">
        <v>115</v>
      </c>
      <c r="D12" s="408">
        <v>7757774.7800000003</v>
      </c>
      <c r="E12" s="409">
        <v>7757774.7800000003</v>
      </c>
      <c r="F12" s="410">
        <v>100</v>
      </c>
      <c r="G12" s="410">
        <v>0</v>
      </c>
      <c r="H12" s="410"/>
      <c r="I12" s="411">
        <v>7757774.7800000003</v>
      </c>
      <c r="J12" s="810">
        <v>100</v>
      </c>
      <c r="K12" s="412">
        <v>0</v>
      </c>
    </row>
    <row r="13" spans="1:11" s="399" customFormat="1" ht="27.95" customHeight="1">
      <c r="A13" s="413">
        <v>1</v>
      </c>
      <c r="B13" s="406">
        <f>[3]ส่วนกลาง!B15</f>
        <v>1500400007</v>
      </c>
      <c r="C13" s="414" t="s">
        <v>121</v>
      </c>
      <c r="D13" s="408">
        <v>9515566.5199999996</v>
      </c>
      <c r="E13" s="409">
        <v>9515566.5200000014</v>
      </c>
      <c r="F13" s="410">
        <v>100.00000000000001</v>
      </c>
      <c r="G13" s="410">
        <v>0</v>
      </c>
      <c r="H13" s="410"/>
      <c r="I13" s="411">
        <v>9515566.5200000014</v>
      </c>
      <c r="J13" s="810">
        <v>100.00000000000001</v>
      </c>
      <c r="K13" s="412">
        <v>0</v>
      </c>
    </row>
    <row r="14" spans="1:11" s="399" customFormat="1" ht="27.95" customHeight="1">
      <c r="A14" s="413">
        <v>1</v>
      </c>
      <c r="B14" s="415">
        <f>[3]ส่วนกลาง!B16</f>
        <v>1500400008</v>
      </c>
      <c r="C14" s="416" t="s">
        <v>123</v>
      </c>
      <c r="D14" s="408">
        <v>9724742.7300000004</v>
      </c>
      <c r="E14" s="409">
        <v>9724742.7300000004</v>
      </c>
      <c r="F14" s="417">
        <v>100</v>
      </c>
      <c r="G14" s="410">
        <v>0</v>
      </c>
      <c r="H14" s="410"/>
      <c r="I14" s="411">
        <v>9724742.7300000004</v>
      </c>
      <c r="J14" s="810">
        <v>100</v>
      </c>
      <c r="K14" s="412">
        <v>0</v>
      </c>
    </row>
    <row r="15" spans="1:11" s="399" customFormat="1" ht="27.95" customHeight="1">
      <c r="A15" s="413">
        <v>1</v>
      </c>
      <c r="B15" s="415">
        <f>[3]ส่วนกลาง!B21</f>
        <v>1500400112</v>
      </c>
      <c r="C15" s="416" t="s">
        <v>86</v>
      </c>
      <c r="D15" s="408">
        <v>764950</v>
      </c>
      <c r="E15" s="409">
        <v>764950</v>
      </c>
      <c r="F15" s="417">
        <v>100</v>
      </c>
      <c r="G15" s="410">
        <v>0</v>
      </c>
      <c r="H15" s="410"/>
      <c r="I15" s="411">
        <v>764950</v>
      </c>
      <c r="J15" s="810">
        <v>100</v>
      </c>
      <c r="K15" s="412">
        <v>0</v>
      </c>
    </row>
    <row r="16" spans="1:11" s="399" customFormat="1" ht="27.95" customHeight="1">
      <c r="A16" s="413">
        <v>1</v>
      </c>
      <c r="B16" s="406">
        <f>[3]ส่วนกลาง!B22</f>
        <v>1500400125</v>
      </c>
      <c r="C16" s="407" t="s">
        <v>145</v>
      </c>
      <c r="D16" s="408">
        <v>2371811.4299999997</v>
      </c>
      <c r="E16" s="409">
        <v>2371811.4299999997</v>
      </c>
      <c r="F16" s="410">
        <v>100</v>
      </c>
      <c r="G16" s="410">
        <v>0</v>
      </c>
      <c r="H16" s="410"/>
      <c r="I16" s="411">
        <v>2371811.4299999997</v>
      </c>
      <c r="J16" s="810">
        <v>100</v>
      </c>
      <c r="K16" s="412">
        <v>0</v>
      </c>
    </row>
    <row r="17" spans="1:11" s="399" customFormat="1" ht="27.95" customHeight="1">
      <c r="A17" s="413">
        <v>1</v>
      </c>
      <c r="B17" s="406">
        <f>[3]ส่วนกลาง!B11</f>
        <v>1500400003</v>
      </c>
      <c r="C17" s="414" t="s">
        <v>116</v>
      </c>
      <c r="D17" s="408">
        <v>4732859</v>
      </c>
      <c r="E17" s="409">
        <v>4650899</v>
      </c>
      <c r="F17" s="410">
        <v>98.268277166085028</v>
      </c>
      <c r="G17" s="410">
        <v>81960</v>
      </c>
      <c r="H17" s="410"/>
      <c r="I17" s="411">
        <v>4732859</v>
      </c>
      <c r="J17" s="810">
        <v>100</v>
      </c>
      <c r="K17" s="412">
        <v>0</v>
      </c>
    </row>
    <row r="18" spans="1:11" s="399" customFormat="1" ht="27.95" customHeight="1">
      <c r="A18" s="406">
        <v>1</v>
      </c>
      <c r="B18" s="406">
        <f>[3]ส่วนกลาง!B20</f>
        <v>1500400111</v>
      </c>
      <c r="C18" s="414" t="s">
        <v>119</v>
      </c>
      <c r="D18" s="408">
        <v>6950514.1199999992</v>
      </c>
      <c r="E18" s="409">
        <v>6650514.1199999992</v>
      </c>
      <c r="F18" s="410">
        <v>95.683772526455925</v>
      </c>
      <c r="G18" s="410">
        <v>300000</v>
      </c>
      <c r="H18" s="410"/>
      <c r="I18" s="411">
        <v>6950514.1199999992</v>
      </c>
      <c r="J18" s="810">
        <v>100</v>
      </c>
      <c r="K18" s="412">
        <v>0</v>
      </c>
    </row>
    <row r="19" spans="1:11" s="399" customFormat="1" ht="27.95" customHeight="1">
      <c r="A19" s="413">
        <v>2</v>
      </c>
      <c r="B19" s="406">
        <f>[3]ส่วนกลาง!B18</f>
        <v>1500400010</v>
      </c>
      <c r="C19" s="407" t="s">
        <v>120</v>
      </c>
      <c r="D19" s="408">
        <v>762953916.06999993</v>
      </c>
      <c r="E19" s="409">
        <v>652731190.27999997</v>
      </c>
      <c r="F19" s="410">
        <v>85.553160752125009</v>
      </c>
      <c r="G19" s="410">
        <v>98464750</v>
      </c>
      <c r="H19" s="410">
        <v>11750000</v>
      </c>
      <c r="I19" s="411">
        <v>762945940.27999997</v>
      </c>
      <c r="J19" s="810">
        <v>99.998954617070325</v>
      </c>
      <c r="K19" s="412">
        <v>7975.789999961853</v>
      </c>
    </row>
    <row r="20" spans="1:11" s="399" customFormat="1" ht="27.95" customHeight="1">
      <c r="A20" s="406">
        <v>3</v>
      </c>
      <c r="B20" s="406">
        <f>[3]ส่วนกลาง!B17</f>
        <v>1500400009</v>
      </c>
      <c r="C20" s="407" t="s">
        <v>199</v>
      </c>
      <c r="D20" s="408">
        <v>22335092.719999999</v>
      </c>
      <c r="E20" s="409">
        <v>21285218.379999999</v>
      </c>
      <c r="F20" s="410">
        <v>95.299440422470752</v>
      </c>
      <c r="G20" s="410">
        <v>1001034.34</v>
      </c>
      <c r="H20" s="410">
        <v>7906</v>
      </c>
      <c r="I20" s="411">
        <v>22294158.719999999</v>
      </c>
      <c r="J20" s="810">
        <v>99.816727870740635</v>
      </c>
      <c r="K20" s="412">
        <v>40934</v>
      </c>
    </row>
    <row r="21" spans="1:11" s="399" customFormat="1" ht="27.95" customHeight="1">
      <c r="A21" s="413">
        <v>4</v>
      </c>
      <c r="B21" s="406">
        <f>[3]ส่วนกลาง!B14</f>
        <v>1500400006</v>
      </c>
      <c r="C21" s="407" t="s">
        <v>117</v>
      </c>
      <c r="D21" s="408">
        <v>38541386.100000001</v>
      </c>
      <c r="E21" s="409">
        <v>18986487.300000001</v>
      </c>
      <c r="F21" s="410">
        <v>49.262595929314536</v>
      </c>
      <c r="G21" s="410">
        <v>3064658.8</v>
      </c>
      <c r="H21" s="410">
        <v>16350000</v>
      </c>
      <c r="I21" s="411">
        <v>38401146.100000001</v>
      </c>
      <c r="J21" s="810">
        <v>99.636131405248022</v>
      </c>
      <c r="K21" s="412">
        <v>140240</v>
      </c>
    </row>
    <row r="22" spans="1:11" s="399" customFormat="1" ht="27.95" customHeight="1">
      <c r="A22" s="406">
        <v>5</v>
      </c>
      <c r="B22" s="418">
        <f>[3]ส่วนกลาง!B19</f>
        <v>1500400011</v>
      </c>
      <c r="C22" s="419" t="s">
        <v>122</v>
      </c>
      <c r="D22" s="408">
        <v>55129256.049999997</v>
      </c>
      <c r="E22" s="409">
        <v>14738569.050000001</v>
      </c>
      <c r="F22" s="811">
        <v>26.734569094552477</v>
      </c>
      <c r="G22" s="410"/>
      <c r="H22" s="410">
        <v>20057934</v>
      </c>
      <c r="I22" s="411">
        <v>34796503.049999997</v>
      </c>
      <c r="J22" s="810">
        <v>63.11803485692058</v>
      </c>
      <c r="K22" s="412">
        <v>20332753</v>
      </c>
    </row>
    <row r="23" spans="1:11" s="399" customFormat="1" ht="27.95" customHeight="1">
      <c r="A23" s="157"/>
      <c r="B23" s="157"/>
      <c r="C23" s="420"/>
      <c r="D23" s="74"/>
      <c r="E23" s="76"/>
      <c r="F23" s="75"/>
      <c r="G23" s="75"/>
      <c r="H23" s="75"/>
      <c r="I23" s="77"/>
      <c r="J23" s="75"/>
      <c r="K23" s="157"/>
    </row>
    <row r="24" spans="1:11" s="3" customFormat="1" ht="26.1" customHeight="1">
      <c r="A24" s="154"/>
      <c r="B24" s="154"/>
      <c r="C24" s="158"/>
      <c r="D24" s="78"/>
      <c r="E24" s="4"/>
      <c r="F24" s="72"/>
      <c r="G24" s="72"/>
      <c r="H24" s="72"/>
      <c r="I24" s="72"/>
      <c r="J24" s="812"/>
      <c r="K24" s="155"/>
    </row>
    <row r="25" spans="1:11" s="3" customFormat="1" ht="26.1" customHeight="1">
      <c r="A25" s="159"/>
      <c r="B25" s="4"/>
      <c r="C25" s="4"/>
      <c r="D25" s="4"/>
      <c r="E25" s="4"/>
      <c r="F25" s="813"/>
      <c r="G25" s="4"/>
      <c r="H25" s="4"/>
      <c r="I25" s="4"/>
      <c r="J25" s="813"/>
      <c r="K25" s="4"/>
    </row>
    <row r="26" spans="1:11" s="3" customFormat="1" ht="26.1" customHeight="1">
      <c r="A26" s="4"/>
      <c r="B26" s="4"/>
      <c r="C26" s="4"/>
      <c r="D26" s="4"/>
      <c r="E26" s="79"/>
      <c r="F26" s="813"/>
      <c r="G26" s="4"/>
      <c r="H26" s="4"/>
      <c r="I26" s="4"/>
      <c r="J26" s="813"/>
      <c r="K26" s="4"/>
    </row>
    <row r="27" spans="1:11" s="3" customFormat="1" ht="26.1" customHeight="1">
      <c r="A27" s="154"/>
      <c r="B27" s="154"/>
      <c r="C27" s="160"/>
      <c r="D27" s="78"/>
      <c r="E27" s="79"/>
      <c r="F27" s="71"/>
      <c r="G27" s="71"/>
      <c r="H27" s="71"/>
      <c r="I27" s="72"/>
      <c r="J27" s="71"/>
      <c r="K27" s="155"/>
    </row>
    <row r="28" spans="1:11" s="3" customFormat="1" ht="26.1" customHeight="1">
      <c r="A28" s="154"/>
      <c r="B28" s="154"/>
      <c r="C28" s="158"/>
      <c r="D28" s="78"/>
      <c r="E28" s="71"/>
      <c r="F28" s="71"/>
      <c r="G28" s="71"/>
      <c r="H28" s="71"/>
      <c r="I28" s="72"/>
      <c r="J28" s="71"/>
      <c r="K28" s="155"/>
    </row>
    <row r="29" spans="1:11" s="3" customFormat="1" ht="26.1" customHeight="1">
      <c r="A29" s="154"/>
      <c r="B29" s="154"/>
      <c r="C29" s="154"/>
      <c r="D29" s="70"/>
      <c r="E29" s="71"/>
      <c r="F29" s="71"/>
      <c r="G29" s="71"/>
      <c r="H29" s="71"/>
      <c r="I29" s="72"/>
      <c r="J29" s="71"/>
      <c r="K29" s="155"/>
    </row>
    <row r="30" spans="1:11" s="3" customFormat="1" ht="26.1" customHeight="1">
      <c r="A30" s="154"/>
      <c r="B30" s="154"/>
      <c r="C30" s="154"/>
      <c r="D30" s="70"/>
      <c r="E30" s="71"/>
      <c r="F30" s="71"/>
      <c r="G30" s="71"/>
      <c r="H30" s="71"/>
      <c r="I30" s="72"/>
      <c r="J30" s="71"/>
      <c r="K30" s="155"/>
    </row>
    <row r="31" spans="1:11" s="3" customFormat="1" ht="26.1" customHeight="1">
      <c r="A31" s="154"/>
      <c r="B31" s="154"/>
      <c r="C31" s="154"/>
      <c r="D31" s="70"/>
      <c r="E31" s="71"/>
      <c r="F31" s="71"/>
      <c r="G31" s="71"/>
      <c r="H31" s="71"/>
      <c r="I31" s="72"/>
      <c r="J31" s="71"/>
      <c r="K31" s="155"/>
    </row>
    <row r="32" spans="1:11" s="3" customFormat="1" ht="26.1" customHeight="1">
      <c r="A32" s="154"/>
      <c r="B32" s="154"/>
      <c r="C32" s="154"/>
      <c r="D32" s="70"/>
      <c r="E32" s="71"/>
      <c r="F32" s="71"/>
      <c r="G32" s="71"/>
      <c r="H32" s="71"/>
      <c r="I32" s="72"/>
      <c r="J32" s="71"/>
      <c r="K32" s="155"/>
    </row>
    <row r="33" spans="1:11" s="3" customFormat="1" ht="26.1" customHeight="1">
      <c r="A33" s="154"/>
      <c r="B33" s="154"/>
      <c r="C33" s="154"/>
      <c r="D33" s="70"/>
      <c r="E33" s="71"/>
      <c r="F33" s="71"/>
      <c r="G33" s="71"/>
      <c r="H33" s="71"/>
      <c r="I33" s="72"/>
      <c r="J33" s="71"/>
      <c r="K33" s="155"/>
    </row>
    <row r="34" spans="1:11" s="3" customFormat="1" ht="26.1" customHeight="1">
      <c r="A34" s="154"/>
      <c r="B34" s="154"/>
      <c r="C34" s="154"/>
      <c r="D34" s="70"/>
      <c r="E34" s="71"/>
      <c r="F34" s="71"/>
      <c r="G34" s="71"/>
      <c r="H34" s="71"/>
      <c r="I34" s="72"/>
      <c r="J34" s="71"/>
      <c r="K34" s="155"/>
    </row>
    <row r="35" spans="1:11" s="3" customFormat="1" ht="26.1" customHeight="1">
      <c r="A35" s="154"/>
      <c r="B35" s="154"/>
      <c r="C35" s="154"/>
      <c r="D35" s="70"/>
      <c r="E35" s="71"/>
      <c r="F35" s="71"/>
      <c r="G35" s="71"/>
      <c r="H35" s="71"/>
      <c r="I35" s="72"/>
      <c r="J35" s="71"/>
      <c r="K35" s="155"/>
    </row>
    <row r="36" spans="1:11" s="3" customFormat="1" ht="26.1" customHeight="1">
      <c r="A36" s="154"/>
      <c r="B36" s="154"/>
      <c r="C36" s="154"/>
      <c r="D36" s="70"/>
      <c r="E36" s="71"/>
      <c r="F36" s="71"/>
      <c r="G36" s="71"/>
      <c r="H36" s="71"/>
      <c r="I36" s="72"/>
      <c r="J36" s="71"/>
      <c r="K36" s="155"/>
    </row>
    <row r="37" spans="1:11" s="3" customFormat="1" ht="26.1" customHeight="1">
      <c r="A37" s="154"/>
      <c r="B37" s="154"/>
      <c r="C37" s="154"/>
      <c r="D37" s="70"/>
      <c r="E37" s="71"/>
      <c r="F37" s="71"/>
      <c r="G37" s="71"/>
      <c r="H37" s="71"/>
      <c r="I37" s="72"/>
      <c r="J37" s="71"/>
      <c r="K37" s="155"/>
    </row>
    <row r="38" spans="1:11" s="3" customFormat="1" ht="26.1" customHeight="1">
      <c r="A38" s="154"/>
      <c r="B38" s="154"/>
      <c r="C38" s="154"/>
      <c r="D38" s="70"/>
      <c r="E38" s="71"/>
      <c r="F38" s="71"/>
      <c r="G38" s="71"/>
      <c r="H38" s="71"/>
      <c r="I38" s="72"/>
      <c r="J38" s="71"/>
      <c r="K38" s="155"/>
    </row>
    <row r="39" spans="1:11" s="3" customFormat="1" ht="26.1" customHeight="1">
      <c r="A39" s="154"/>
      <c r="B39" s="154"/>
      <c r="C39" s="154"/>
      <c r="D39" s="70"/>
      <c r="E39" s="71"/>
      <c r="F39" s="71"/>
      <c r="G39" s="71"/>
      <c r="H39" s="71"/>
      <c r="I39" s="72"/>
      <c r="J39" s="71"/>
      <c r="K39" s="155"/>
    </row>
    <row r="40" spans="1:11" s="3" customFormat="1" ht="26.1" customHeight="1">
      <c r="A40" s="154"/>
      <c r="B40" s="154"/>
      <c r="C40" s="154"/>
      <c r="D40" s="70"/>
      <c r="E40" s="71"/>
      <c r="F40" s="71"/>
      <c r="G40" s="71"/>
      <c r="H40" s="71"/>
      <c r="I40" s="72"/>
      <c r="J40" s="71"/>
      <c r="K40" s="155"/>
    </row>
    <row r="41" spans="1:11" s="3" customFormat="1" ht="26.1" customHeight="1">
      <c r="A41" s="154"/>
      <c r="B41" s="154"/>
      <c r="C41" s="154"/>
      <c r="D41" s="70"/>
      <c r="E41" s="71"/>
      <c r="F41" s="71"/>
      <c r="G41" s="71"/>
      <c r="H41" s="71"/>
      <c r="I41" s="72"/>
      <c r="J41" s="71"/>
      <c r="K41" s="155"/>
    </row>
    <row r="42" spans="1:11" s="3" customFormat="1" ht="26.1" customHeight="1">
      <c r="A42" s="154"/>
      <c r="B42" s="154"/>
      <c r="C42" s="154"/>
      <c r="D42" s="70"/>
      <c r="E42" s="71"/>
      <c r="F42" s="71"/>
      <c r="G42" s="71"/>
      <c r="H42" s="71"/>
      <c r="I42" s="72"/>
      <c r="J42" s="71"/>
      <c r="K42" s="155"/>
    </row>
    <row r="43" spans="1:11" s="3" customFormat="1" ht="26.1" customHeight="1">
      <c r="A43" s="154"/>
      <c r="B43" s="154"/>
      <c r="C43" s="154"/>
      <c r="D43" s="70"/>
      <c r="E43" s="71"/>
      <c r="F43" s="71"/>
      <c r="G43" s="71"/>
      <c r="H43" s="71"/>
      <c r="I43" s="72"/>
      <c r="J43" s="71"/>
      <c r="K43" s="155"/>
    </row>
    <row r="44" spans="1:11" s="3" customFormat="1" ht="26.1" customHeight="1">
      <c r="A44" s="154"/>
      <c r="B44" s="154"/>
      <c r="C44" s="154"/>
      <c r="D44" s="70"/>
      <c r="E44" s="71"/>
      <c r="F44" s="71"/>
      <c r="G44" s="71"/>
      <c r="H44" s="71"/>
      <c r="I44" s="72"/>
      <c r="J44" s="71"/>
      <c r="K44" s="155"/>
    </row>
    <row r="45" spans="1:11" s="3" customFormat="1" ht="26.1" customHeight="1">
      <c r="A45" s="154"/>
      <c r="B45" s="154"/>
      <c r="C45" s="154"/>
      <c r="D45" s="70"/>
      <c r="E45" s="71"/>
      <c r="F45" s="71"/>
      <c r="G45" s="71"/>
      <c r="H45" s="71"/>
      <c r="I45" s="72"/>
      <c r="J45" s="71"/>
      <c r="K45" s="155"/>
    </row>
    <row r="46" spans="1:11" s="3" customFormat="1" ht="26.1" customHeight="1">
      <c r="A46" s="154"/>
      <c r="B46" s="154"/>
      <c r="C46" s="154"/>
      <c r="D46" s="70"/>
      <c r="E46" s="71"/>
      <c r="F46" s="71"/>
      <c r="G46" s="71"/>
      <c r="H46" s="71"/>
      <c r="I46" s="72"/>
      <c r="J46" s="71"/>
      <c r="K46" s="155"/>
    </row>
    <row r="47" spans="1:11" s="3" customFormat="1" ht="26.1" customHeight="1">
      <c r="A47" s="154"/>
      <c r="B47" s="154"/>
      <c r="C47" s="154"/>
      <c r="D47" s="70"/>
      <c r="E47" s="71"/>
      <c r="F47" s="71"/>
      <c r="G47" s="71"/>
      <c r="H47" s="71"/>
      <c r="I47" s="72"/>
      <c r="J47" s="71"/>
      <c r="K47" s="155"/>
    </row>
    <row r="48" spans="1:11" s="3" customFormat="1" ht="26.1" customHeight="1">
      <c r="A48" s="154"/>
      <c r="B48" s="154"/>
      <c r="C48" s="154"/>
      <c r="D48" s="70"/>
      <c r="E48" s="71"/>
      <c r="F48" s="71"/>
      <c r="G48" s="71"/>
      <c r="H48" s="71"/>
      <c r="I48" s="72"/>
      <c r="J48" s="71"/>
      <c r="K48" s="155"/>
    </row>
    <row r="49" spans="1:11" s="3" customFormat="1" ht="26.1" customHeight="1">
      <c r="A49" s="154"/>
      <c r="B49" s="154"/>
      <c r="C49" s="154"/>
      <c r="D49" s="70"/>
      <c r="E49" s="71"/>
      <c r="F49" s="71"/>
      <c r="G49" s="71"/>
      <c r="H49" s="71"/>
      <c r="I49" s="72"/>
      <c r="J49" s="71"/>
      <c r="K49" s="155"/>
    </row>
    <row r="50" spans="1:11" s="3" customFormat="1" ht="26.1" customHeight="1">
      <c r="A50" s="154"/>
      <c r="B50" s="154"/>
      <c r="C50" s="154"/>
      <c r="D50" s="70"/>
      <c r="E50" s="71"/>
      <c r="F50" s="71"/>
      <c r="G50" s="71"/>
      <c r="H50" s="71"/>
      <c r="I50" s="72"/>
      <c r="J50" s="71"/>
      <c r="K50" s="155"/>
    </row>
    <row r="51" spans="1:11" s="3" customFormat="1" ht="26.1" customHeight="1">
      <c r="A51" s="154"/>
      <c r="B51" s="154"/>
      <c r="C51" s="154"/>
      <c r="D51" s="70"/>
      <c r="E51" s="71"/>
      <c r="F51" s="71"/>
      <c r="G51" s="71"/>
      <c r="H51" s="71"/>
      <c r="I51" s="72"/>
      <c r="J51" s="71"/>
      <c r="K51" s="155"/>
    </row>
    <row r="52" spans="1:11" s="3" customFormat="1" ht="26.1" customHeight="1">
      <c r="A52" s="154"/>
      <c r="B52" s="154"/>
      <c r="C52" s="154"/>
      <c r="D52" s="70"/>
      <c r="E52" s="71"/>
      <c r="F52" s="71"/>
      <c r="G52" s="71"/>
      <c r="H52" s="71"/>
      <c r="I52" s="72"/>
      <c r="J52" s="71"/>
      <c r="K52" s="155"/>
    </row>
    <row r="53" spans="1:11" s="3" customFormat="1" ht="26.1" customHeight="1">
      <c r="A53" s="154"/>
      <c r="B53" s="154"/>
      <c r="C53" s="154"/>
      <c r="D53" s="70"/>
      <c r="E53" s="71"/>
      <c r="F53" s="71"/>
      <c r="G53" s="71"/>
      <c r="H53" s="71"/>
      <c r="I53" s="72"/>
      <c r="J53" s="71"/>
      <c r="K53" s="155"/>
    </row>
    <row r="54" spans="1:11" s="3" customFormat="1" ht="26.1" customHeight="1">
      <c r="A54" s="154"/>
      <c r="B54" s="154"/>
      <c r="C54" s="154"/>
      <c r="D54" s="70"/>
      <c r="E54" s="71"/>
      <c r="F54" s="71"/>
      <c r="G54" s="71"/>
      <c r="H54" s="71"/>
      <c r="I54" s="72"/>
      <c r="J54" s="71"/>
      <c r="K54" s="155"/>
    </row>
    <row r="55" spans="1:11" s="3" customFormat="1" ht="26.1" customHeight="1">
      <c r="A55" s="154"/>
      <c r="B55" s="154"/>
      <c r="C55" s="154"/>
      <c r="D55" s="70"/>
      <c r="E55" s="71"/>
      <c r="F55" s="71"/>
      <c r="G55" s="71"/>
      <c r="H55" s="71"/>
      <c r="I55" s="72"/>
      <c r="J55" s="71"/>
      <c r="K55" s="155"/>
    </row>
    <row r="56" spans="1:11" s="3" customFormat="1" ht="26.1" customHeight="1">
      <c r="A56" s="154"/>
      <c r="B56" s="154"/>
      <c r="C56" s="154"/>
      <c r="D56" s="70"/>
      <c r="E56" s="71"/>
      <c r="F56" s="71"/>
      <c r="G56" s="71"/>
      <c r="H56" s="71"/>
      <c r="I56" s="72"/>
      <c r="J56" s="71"/>
      <c r="K56" s="155"/>
    </row>
    <row r="57" spans="1:11" s="3" customFormat="1" ht="26.1" customHeight="1">
      <c r="A57" s="154"/>
      <c r="B57" s="154"/>
      <c r="C57" s="154"/>
      <c r="D57" s="70"/>
      <c r="E57" s="71"/>
      <c r="F57" s="71"/>
      <c r="G57" s="71"/>
      <c r="H57" s="71"/>
      <c r="I57" s="72"/>
      <c r="J57" s="71"/>
      <c r="K57" s="155"/>
    </row>
    <row r="58" spans="1:11" s="3" customFormat="1" ht="26.1" customHeight="1">
      <c r="A58" s="154"/>
      <c r="B58" s="154"/>
      <c r="C58" s="154"/>
      <c r="D58" s="70"/>
      <c r="E58" s="71"/>
      <c r="F58" s="71"/>
      <c r="G58" s="71"/>
      <c r="H58" s="71"/>
      <c r="I58" s="72"/>
      <c r="J58" s="71"/>
      <c r="K58" s="155"/>
    </row>
    <row r="59" spans="1:11" s="3" customFormat="1" ht="26.1" customHeight="1">
      <c r="A59" s="154"/>
      <c r="B59" s="154"/>
      <c r="C59" s="154"/>
      <c r="D59" s="70"/>
      <c r="E59" s="71"/>
      <c r="F59" s="71"/>
      <c r="G59" s="71"/>
      <c r="H59" s="71"/>
      <c r="I59" s="72"/>
      <c r="J59" s="71"/>
      <c r="K59" s="155"/>
    </row>
    <row r="60" spans="1:11" s="3" customFormat="1" ht="26.1" customHeight="1">
      <c r="A60" s="154"/>
      <c r="B60" s="154"/>
      <c r="C60" s="154"/>
      <c r="D60" s="70"/>
      <c r="E60" s="71"/>
      <c r="F60" s="71"/>
      <c r="G60" s="71"/>
      <c r="H60" s="71"/>
      <c r="I60" s="72"/>
      <c r="J60" s="71"/>
      <c r="K60" s="155"/>
    </row>
    <row r="61" spans="1:11" s="3" customFormat="1" ht="26.1" customHeight="1">
      <c r="A61" s="154"/>
      <c r="B61" s="154"/>
      <c r="C61" s="154"/>
      <c r="D61" s="70"/>
      <c r="E61" s="71"/>
      <c r="F61" s="71"/>
      <c r="G61" s="71"/>
      <c r="H61" s="71"/>
      <c r="I61" s="72"/>
      <c r="J61" s="71"/>
      <c r="K61" s="155"/>
    </row>
    <row r="62" spans="1:11" s="3" customFormat="1" ht="26.1" customHeight="1">
      <c r="A62" s="154"/>
      <c r="B62" s="154"/>
      <c r="C62" s="154"/>
      <c r="D62" s="70"/>
      <c r="E62" s="71"/>
      <c r="F62" s="71"/>
      <c r="G62" s="71"/>
      <c r="H62" s="71"/>
      <c r="I62" s="72"/>
      <c r="J62" s="71"/>
      <c r="K62" s="155"/>
    </row>
    <row r="63" spans="1:11" s="3" customFormat="1" ht="26.1" customHeight="1">
      <c r="A63" s="154"/>
      <c r="B63" s="154"/>
      <c r="C63" s="154"/>
      <c r="D63" s="70"/>
      <c r="E63" s="71"/>
      <c r="F63" s="71"/>
      <c r="G63" s="71"/>
      <c r="H63" s="71"/>
      <c r="I63" s="72"/>
      <c r="J63" s="71"/>
      <c r="K63" s="155"/>
    </row>
    <row r="64" spans="1:11" s="3" customFormat="1" ht="26.1" customHeight="1">
      <c r="A64" s="154"/>
      <c r="B64" s="154"/>
      <c r="C64" s="154"/>
      <c r="D64" s="70"/>
      <c r="E64" s="71"/>
      <c r="F64" s="71"/>
      <c r="G64" s="71"/>
      <c r="H64" s="71"/>
      <c r="I64" s="72"/>
      <c r="J64" s="71"/>
      <c r="K64" s="155"/>
    </row>
    <row r="65" spans="1:11" s="3" customFormat="1" ht="26.1" customHeight="1">
      <c r="A65" s="154"/>
      <c r="B65" s="154"/>
      <c r="C65" s="154"/>
      <c r="D65" s="70"/>
      <c r="E65" s="71"/>
      <c r="F65" s="71"/>
      <c r="G65" s="71"/>
      <c r="H65" s="71"/>
      <c r="I65" s="72"/>
      <c r="J65" s="71"/>
      <c r="K65" s="155"/>
    </row>
    <row r="66" spans="1:11" s="3" customFormat="1" ht="26.1" customHeight="1">
      <c r="A66" s="154"/>
      <c r="B66" s="154"/>
      <c r="C66" s="154"/>
      <c r="D66" s="70"/>
      <c r="E66" s="71"/>
      <c r="F66" s="71"/>
      <c r="G66" s="71"/>
      <c r="H66" s="71"/>
      <c r="I66" s="72"/>
      <c r="J66" s="71"/>
      <c r="K66" s="155"/>
    </row>
    <row r="67" spans="1:11" s="3" customFormat="1" ht="26.1" customHeight="1">
      <c r="A67" s="154"/>
      <c r="B67" s="154"/>
      <c r="C67" s="154"/>
      <c r="D67" s="70"/>
      <c r="E67" s="71"/>
      <c r="F67" s="71"/>
      <c r="G67" s="71"/>
      <c r="H67" s="71"/>
      <c r="I67" s="72"/>
      <c r="J67" s="71"/>
      <c r="K67" s="155"/>
    </row>
    <row r="68" spans="1:11" s="3" customFormat="1" ht="26.1" customHeight="1">
      <c r="A68" s="154"/>
      <c r="B68" s="154"/>
      <c r="C68" s="154"/>
      <c r="D68" s="70"/>
      <c r="E68" s="71"/>
      <c r="F68" s="71"/>
      <c r="G68" s="71"/>
      <c r="H68" s="71"/>
      <c r="I68" s="72"/>
      <c r="J68" s="71"/>
      <c r="K68" s="155"/>
    </row>
    <row r="69" spans="1:11" s="3" customFormat="1" ht="26.1" customHeight="1">
      <c r="A69" s="154"/>
      <c r="B69" s="154"/>
      <c r="C69" s="154"/>
      <c r="D69" s="70"/>
      <c r="E69" s="71"/>
      <c r="F69" s="71"/>
      <c r="G69" s="71"/>
      <c r="H69" s="71"/>
      <c r="I69" s="72"/>
      <c r="J69" s="71"/>
      <c r="K69" s="155"/>
    </row>
    <row r="70" spans="1:11" s="3" customFormat="1" ht="26.1" customHeight="1">
      <c r="A70" s="154"/>
      <c r="B70" s="154"/>
      <c r="C70" s="154"/>
      <c r="D70" s="70"/>
      <c r="E70" s="71"/>
      <c r="F70" s="71"/>
      <c r="G70" s="71"/>
      <c r="H70" s="71"/>
      <c r="I70" s="72"/>
      <c r="J70" s="71"/>
      <c r="K70" s="155"/>
    </row>
    <row r="71" spans="1:11" s="3" customFormat="1" ht="26.1" customHeight="1">
      <c r="A71" s="154"/>
      <c r="B71" s="154"/>
      <c r="C71" s="154"/>
      <c r="D71" s="70"/>
      <c r="E71" s="71"/>
      <c r="F71" s="71"/>
      <c r="G71" s="71"/>
      <c r="H71" s="71"/>
      <c r="I71" s="72"/>
      <c r="J71" s="71"/>
      <c r="K71" s="155"/>
    </row>
    <row r="72" spans="1:11" s="3" customFormat="1" ht="26.1" customHeight="1">
      <c r="A72" s="154"/>
      <c r="B72" s="154"/>
      <c r="C72" s="154"/>
      <c r="D72" s="70"/>
      <c r="E72" s="71"/>
      <c r="F72" s="71"/>
      <c r="G72" s="71"/>
      <c r="H72" s="71"/>
      <c r="I72" s="72"/>
      <c r="J72" s="71"/>
      <c r="K72" s="155"/>
    </row>
    <row r="73" spans="1:11" s="3" customFormat="1" ht="26.1" customHeight="1">
      <c r="A73" s="154"/>
      <c r="B73" s="154"/>
      <c r="C73" s="154"/>
      <c r="D73" s="70"/>
      <c r="E73" s="71"/>
      <c r="F73" s="71"/>
      <c r="G73" s="71"/>
      <c r="H73" s="71"/>
      <c r="I73" s="72"/>
      <c r="J73" s="71"/>
      <c r="K73" s="155"/>
    </row>
    <row r="74" spans="1:11" s="3" customFormat="1" ht="26.1" customHeight="1">
      <c r="A74" s="154"/>
      <c r="B74" s="154"/>
      <c r="C74" s="154"/>
      <c r="D74" s="70"/>
      <c r="E74" s="71"/>
      <c r="F74" s="71"/>
      <c r="G74" s="71"/>
      <c r="H74" s="71"/>
      <c r="I74" s="72"/>
      <c r="J74" s="71"/>
      <c r="K74" s="155"/>
    </row>
    <row r="75" spans="1:11" s="3" customFormat="1" ht="26.1" customHeight="1">
      <c r="A75" s="154"/>
      <c r="B75" s="154"/>
      <c r="C75" s="154"/>
      <c r="D75" s="70"/>
      <c r="E75" s="71"/>
      <c r="F75" s="71"/>
      <c r="G75" s="71"/>
      <c r="H75" s="71"/>
      <c r="I75" s="72"/>
      <c r="J75" s="71"/>
      <c r="K75" s="155"/>
    </row>
    <row r="76" spans="1:11" s="3" customFormat="1" ht="26.1" customHeight="1">
      <c r="A76" s="154"/>
      <c r="B76" s="154"/>
      <c r="C76" s="154"/>
      <c r="D76" s="70"/>
      <c r="E76" s="71"/>
      <c r="F76" s="71"/>
      <c r="G76" s="71"/>
      <c r="H76" s="71"/>
      <c r="I76" s="72"/>
      <c r="J76" s="71"/>
      <c r="K76" s="155"/>
    </row>
    <row r="77" spans="1:11" s="3" customFormat="1" ht="26.1" customHeight="1">
      <c r="A77" s="154"/>
      <c r="B77" s="154"/>
      <c r="C77" s="154"/>
      <c r="D77" s="70"/>
      <c r="E77" s="71"/>
      <c r="F77" s="71"/>
      <c r="G77" s="71"/>
      <c r="H77" s="71"/>
      <c r="I77" s="72"/>
      <c r="J77" s="71"/>
      <c r="K77" s="155"/>
    </row>
    <row r="78" spans="1:11" s="3" customFormat="1" ht="26.1" customHeight="1">
      <c r="A78" s="154"/>
      <c r="B78" s="154"/>
      <c r="C78" s="154"/>
      <c r="D78" s="70"/>
      <c r="E78" s="71"/>
      <c r="F78" s="71"/>
      <c r="G78" s="71"/>
      <c r="H78" s="71"/>
      <c r="I78" s="72"/>
      <c r="J78" s="71"/>
      <c r="K78" s="155"/>
    </row>
    <row r="79" spans="1:11" s="3" customFormat="1" ht="26.1" customHeight="1">
      <c r="A79" s="154"/>
      <c r="B79" s="154"/>
      <c r="C79" s="154"/>
      <c r="D79" s="70"/>
      <c r="E79" s="71"/>
      <c r="F79" s="71"/>
      <c r="G79" s="71"/>
      <c r="H79" s="71"/>
      <c r="I79" s="72"/>
      <c r="J79" s="71"/>
      <c r="K79" s="155"/>
    </row>
    <row r="80" spans="1:11" s="3" customFormat="1" ht="26.1" customHeight="1">
      <c r="A80" s="154"/>
      <c r="B80" s="154"/>
      <c r="C80" s="154"/>
      <c r="D80" s="70"/>
      <c r="E80" s="71"/>
      <c r="F80" s="71"/>
      <c r="G80" s="71"/>
      <c r="H80" s="71"/>
      <c r="I80" s="72"/>
      <c r="J80" s="71"/>
      <c r="K80" s="155"/>
    </row>
    <row r="81" spans="1:11" s="3" customFormat="1" ht="26.1" customHeight="1">
      <c r="A81" s="154"/>
      <c r="B81" s="154"/>
      <c r="C81" s="154"/>
      <c r="D81" s="70"/>
      <c r="E81" s="71"/>
      <c r="F81" s="71"/>
      <c r="G81" s="71"/>
      <c r="H81" s="71"/>
      <c r="I81" s="72"/>
      <c r="J81" s="71"/>
      <c r="K81" s="155"/>
    </row>
  </sheetData>
  <mergeCells count="13">
    <mergeCell ref="A1:K1"/>
    <mergeCell ref="A2:K2"/>
    <mergeCell ref="A3:K3"/>
    <mergeCell ref="A4:K4"/>
    <mergeCell ref="E5:J5"/>
    <mergeCell ref="K5:K7"/>
    <mergeCell ref="I6:J6"/>
    <mergeCell ref="A8:C8"/>
    <mergeCell ref="A5:A7"/>
    <mergeCell ref="B5:B7"/>
    <mergeCell ref="C5:C7"/>
    <mergeCell ref="D5:D7"/>
    <mergeCell ref="E6:F6"/>
  </mergeCells>
  <pageMargins left="0.19685039370078741" right="0.19685039370078741" top="0.74803149606299213" bottom="0.74803149606299213" header="0.31496062992125984" footer="0.31496062992125984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0AADC-BACB-4BB7-822E-81CA21BC90A0}">
  <sheetPr>
    <tabColor rgb="FFCCFF33"/>
  </sheetPr>
  <dimension ref="A1:K39"/>
  <sheetViews>
    <sheetView zoomScale="80" zoomScaleNormal="80" workbookViewId="0">
      <pane xSplit="3" ySplit="8" topLeftCell="D9" activePane="bottomRight" state="frozen"/>
      <selection activeCell="L22" sqref="L22"/>
      <selection pane="topRight" activeCell="L22" sqref="L22"/>
      <selection pane="bottomLeft" activeCell="L22" sqref="L22"/>
      <selection pane="bottomRight" activeCell="I9" sqref="I9"/>
    </sheetView>
  </sheetViews>
  <sheetFormatPr defaultColWidth="9.140625" defaultRowHeight="22.5"/>
  <cols>
    <col min="1" max="1" width="7" style="113" customWidth="1"/>
    <col min="2" max="2" width="17.7109375" style="140" customWidth="1"/>
    <col min="3" max="3" width="21.42578125" style="113" customWidth="1"/>
    <col min="4" max="5" width="20.7109375" style="80" customWidth="1"/>
    <col min="6" max="6" width="12.7109375" style="80" customWidth="1"/>
    <col min="7" max="9" width="20.7109375" style="80" customWidth="1"/>
    <col min="10" max="10" width="12.7109375" style="824" customWidth="1"/>
    <col min="11" max="11" width="20.7109375" style="80" customWidth="1"/>
    <col min="12" max="12" width="12.5703125" style="1" customWidth="1"/>
    <col min="13" max="16384" width="9.140625" style="1"/>
  </cols>
  <sheetData>
    <row r="1" spans="1:11" s="189" customFormat="1" ht="30" customHeight="1">
      <c r="A1" s="966" t="s">
        <v>210</v>
      </c>
      <c r="B1" s="966"/>
      <c r="C1" s="966"/>
      <c r="D1" s="966"/>
      <c r="E1" s="966"/>
      <c r="F1" s="966"/>
      <c r="G1" s="966"/>
      <c r="H1" s="966"/>
      <c r="I1" s="966"/>
      <c r="J1" s="966"/>
      <c r="K1" s="966"/>
    </row>
    <row r="2" spans="1:11" s="189" customFormat="1" ht="30" customHeight="1">
      <c r="A2" s="922" t="s">
        <v>124</v>
      </c>
      <c r="B2" s="922"/>
      <c r="C2" s="922"/>
      <c r="D2" s="922"/>
      <c r="E2" s="922"/>
      <c r="F2" s="922"/>
      <c r="G2" s="922"/>
      <c r="H2" s="922"/>
      <c r="I2" s="922"/>
      <c r="J2" s="922"/>
      <c r="K2" s="922"/>
    </row>
    <row r="3" spans="1:11" s="189" customFormat="1" ht="30" customHeight="1">
      <c r="A3" s="922" t="str">
        <f>[3]จังหวัด!A3</f>
        <v xml:space="preserve">ข้อมูลสะสมตั้งแต่วันที่ 1 ตุลาคม 2567 ถึงวันที่ 30 กันยายน 2568 </v>
      </c>
      <c r="B3" s="922"/>
      <c r="C3" s="922"/>
      <c r="D3" s="922"/>
      <c r="E3" s="922"/>
      <c r="F3" s="922"/>
      <c r="G3" s="922"/>
      <c r="H3" s="922"/>
      <c r="I3" s="922"/>
      <c r="J3" s="922"/>
      <c r="K3" s="922"/>
    </row>
    <row r="4" spans="1:11" s="189" customFormat="1" ht="30" customHeight="1">
      <c r="A4" s="955" t="s">
        <v>111</v>
      </c>
      <c r="B4" s="955"/>
      <c r="C4" s="955"/>
      <c r="D4" s="955"/>
      <c r="E4" s="955"/>
      <c r="F4" s="955"/>
      <c r="G4" s="955"/>
      <c r="H4" s="955"/>
      <c r="I4" s="955"/>
      <c r="J4" s="955"/>
      <c r="K4" s="955"/>
    </row>
    <row r="5" spans="1:11" s="422" customFormat="1" ht="27.95" customHeight="1">
      <c r="A5" s="961" t="s">
        <v>593</v>
      </c>
      <c r="B5" s="919" t="s">
        <v>74</v>
      </c>
      <c r="C5" s="919" t="s">
        <v>75</v>
      </c>
      <c r="D5" s="959" t="s">
        <v>152</v>
      </c>
      <c r="E5" s="940" t="s">
        <v>165</v>
      </c>
      <c r="F5" s="956"/>
      <c r="G5" s="956"/>
      <c r="H5" s="956"/>
      <c r="I5" s="956"/>
      <c r="J5" s="956"/>
      <c r="K5" s="937" t="s">
        <v>4</v>
      </c>
    </row>
    <row r="6" spans="1:11" s="422" customFormat="1" ht="50.25" customHeight="1">
      <c r="A6" s="962"/>
      <c r="B6" s="963"/>
      <c r="C6" s="963"/>
      <c r="D6" s="960"/>
      <c r="E6" s="964" t="s">
        <v>113</v>
      </c>
      <c r="F6" s="965"/>
      <c r="G6" s="870" t="s">
        <v>87</v>
      </c>
      <c r="H6" s="423" t="s">
        <v>24</v>
      </c>
      <c r="I6" s="957" t="s">
        <v>660</v>
      </c>
      <c r="J6" s="958"/>
      <c r="K6" s="938"/>
    </row>
    <row r="7" spans="1:11" s="424" customFormat="1" ht="27.95" customHeight="1">
      <c r="A7" s="962"/>
      <c r="B7" s="963"/>
      <c r="C7" s="963"/>
      <c r="D7" s="960"/>
      <c r="E7" s="73" t="s">
        <v>110</v>
      </c>
      <c r="F7" s="814" t="s">
        <v>7</v>
      </c>
      <c r="G7" s="423" t="s">
        <v>110</v>
      </c>
      <c r="H7" s="423" t="s">
        <v>661</v>
      </c>
      <c r="I7" s="421" t="s">
        <v>110</v>
      </c>
      <c r="J7" s="814" t="s">
        <v>7</v>
      </c>
      <c r="K7" s="938"/>
    </row>
    <row r="8" spans="1:11" s="422" customFormat="1" ht="27.95" customHeight="1" thickBot="1">
      <c r="A8" s="425"/>
      <c r="B8" s="425"/>
      <c r="C8" s="426" t="s">
        <v>12</v>
      </c>
      <c r="D8" s="427">
        <v>85027146.060000002</v>
      </c>
      <c r="E8" s="427">
        <v>73613006.289999992</v>
      </c>
      <c r="F8" s="427">
        <v>1004.2362324394502</v>
      </c>
      <c r="G8" s="427">
        <v>6018439</v>
      </c>
      <c r="H8" s="427">
        <v>5395700</v>
      </c>
      <c r="I8" s="427">
        <v>85027145.289999992</v>
      </c>
      <c r="J8" s="815">
        <v>99.999999094406846</v>
      </c>
      <c r="K8" s="427">
        <v>0.77000001072883606</v>
      </c>
    </row>
    <row r="9" spans="1:11" s="422" customFormat="1" ht="27.95" customHeight="1" thickTop="1">
      <c r="A9" s="428">
        <v>1</v>
      </c>
      <c r="B9" s="428">
        <v>1500400114</v>
      </c>
      <c r="C9" s="429" t="s">
        <v>77</v>
      </c>
      <c r="D9" s="430">
        <v>5101846.63</v>
      </c>
      <c r="E9" s="431">
        <v>5101846.63</v>
      </c>
      <c r="F9" s="432">
        <v>100</v>
      </c>
      <c r="G9" s="432">
        <v>0</v>
      </c>
      <c r="H9" s="432"/>
      <c r="I9" s="432">
        <v>5101846.63</v>
      </c>
      <c r="J9" s="816">
        <v>100</v>
      </c>
      <c r="K9" s="432">
        <v>0</v>
      </c>
    </row>
    <row r="10" spans="1:11" s="422" customFormat="1" ht="27.95" customHeight="1">
      <c r="A10" s="186">
        <v>1</v>
      </c>
      <c r="B10" s="186">
        <v>1500400117</v>
      </c>
      <c r="C10" s="187" t="s">
        <v>149</v>
      </c>
      <c r="D10" s="190">
        <v>7563958.0599999996</v>
      </c>
      <c r="E10" s="433">
        <v>7563958.0599999996</v>
      </c>
      <c r="F10" s="434">
        <v>100</v>
      </c>
      <c r="G10" s="434">
        <v>0</v>
      </c>
      <c r="H10" s="434"/>
      <c r="I10" s="434">
        <v>7563958.0599999996</v>
      </c>
      <c r="J10" s="817">
        <v>100</v>
      </c>
      <c r="K10" s="435">
        <v>0</v>
      </c>
    </row>
    <row r="11" spans="1:11" s="422" customFormat="1" ht="27.95" customHeight="1">
      <c r="A11" s="186">
        <v>1</v>
      </c>
      <c r="B11" s="186">
        <v>1500400121</v>
      </c>
      <c r="C11" s="187" t="s">
        <v>83</v>
      </c>
      <c r="D11" s="190">
        <v>5837153.8300000001</v>
      </c>
      <c r="E11" s="433">
        <v>5837153.8300000001</v>
      </c>
      <c r="F11" s="434">
        <v>100</v>
      </c>
      <c r="G11" s="434">
        <v>0</v>
      </c>
      <c r="H11" s="434"/>
      <c r="I11" s="434">
        <v>5837153.8300000001</v>
      </c>
      <c r="J11" s="817">
        <v>100</v>
      </c>
      <c r="K11" s="435">
        <v>0</v>
      </c>
    </row>
    <row r="12" spans="1:11" s="422" customFormat="1" ht="27.95" customHeight="1">
      <c r="A12" s="186">
        <v>1</v>
      </c>
      <c r="B12" s="186">
        <v>1500400122</v>
      </c>
      <c r="C12" s="187" t="s">
        <v>84</v>
      </c>
      <c r="D12" s="190">
        <v>6591042.0199999996</v>
      </c>
      <c r="E12" s="433">
        <v>6591042.0199999996</v>
      </c>
      <c r="F12" s="434">
        <v>100</v>
      </c>
      <c r="G12" s="434">
        <v>0</v>
      </c>
      <c r="H12" s="434"/>
      <c r="I12" s="434">
        <v>6591042.0199999996</v>
      </c>
      <c r="J12" s="817">
        <v>100</v>
      </c>
      <c r="K12" s="435">
        <v>0</v>
      </c>
    </row>
    <row r="13" spans="1:11" s="422" customFormat="1" ht="27.95" customHeight="1">
      <c r="A13" s="186">
        <v>1</v>
      </c>
      <c r="B13" s="186">
        <v>1500400119</v>
      </c>
      <c r="C13" s="187" t="s">
        <v>81</v>
      </c>
      <c r="D13" s="190">
        <v>7319863.4100000001</v>
      </c>
      <c r="E13" s="433">
        <v>7283063.4100000001</v>
      </c>
      <c r="F13" s="434">
        <v>99.497258378486592</v>
      </c>
      <c r="G13" s="434">
        <v>36800</v>
      </c>
      <c r="H13" s="434"/>
      <c r="I13" s="434">
        <v>7319863.4100000001</v>
      </c>
      <c r="J13" s="817">
        <v>100</v>
      </c>
      <c r="K13" s="435">
        <v>0</v>
      </c>
    </row>
    <row r="14" spans="1:11" s="422" customFormat="1" ht="27.95" customHeight="1">
      <c r="A14" s="186">
        <v>1</v>
      </c>
      <c r="B14" s="186">
        <v>1500400115</v>
      </c>
      <c r="C14" s="614" t="s">
        <v>78</v>
      </c>
      <c r="D14" s="190">
        <v>5262177.03</v>
      </c>
      <c r="E14" s="433">
        <v>4987827.03</v>
      </c>
      <c r="F14" s="434">
        <v>94.786378367053914</v>
      </c>
      <c r="G14" s="434">
        <v>274350</v>
      </c>
      <c r="H14" s="434"/>
      <c r="I14" s="434">
        <v>5262177.03</v>
      </c>
      <c r="J14" s="817">
        <v>100</v>
      </c>
      <c r="K14" s="435">
        <v>0</v>
      </c>
    </row>
    <row r="15" spans="1:11" s="422" customFormat="1" ht="27.95" customHeight="1">
      <c r="A15" s="186">
        <v>1</v>
      </c>
      <c r="B15" s="844">
        <v>1500400113</v>
      </c>
      <c r="C15" s="187" t="s">
        <v>76</v>
      </c>
      <c r="D15" s="190">
        <v>5999514.1799999997</v>
      </c>
      <c r="E15" s="433">
        <v>5673114.1799999997</v>
      </c>
      <c r="F15" s="434">
        <v>94.559559487531715</v>
      </c>
      <c r="G15" s="434">
        <v>326400</v>
      </c>
      <c r="H15" s="434"/>
      <c r="I15" s="434">
        <v>5999514.1799999997</v>
      </c>
      <c r="J15" s="817">
        <v>100</v>
      </c>
      <c r="K15" s="435">
        <v>0</v>
      </c>
    </row>
    <row r="16" spans="1:11" s="422" customFormat="1" ht="27.95" customHeight="1">
      <c r="A16" s="186">
        <v>1</v>
      </c>
      <c r="B16" s="186">
        <v>1500400120</v>
      </c>
      <c r="C16" s="187" t="s">
        <v>172</v>
      </c>
      <c r="D16" s="190">
        <v>6680878.8799999999</v>
      </c>
      <c r="E16" s="433">
        <v>5792078.8799999999</v>
      </c>
      <c r="F16" s="434">
        <v>86.696361123074283</v>
      </c>
      <c r="G16" s="434">
        <v>888800</v>
      </c>
      <c r="H16" s="434"/>
      <c r="I16" s="434">
        <v>6680878.8799999999</v>
      </c>
      <c r="J16" s="817">
        <v>100</v>
      </c>
      <c r="K16" s="435">
        <v>0</v>
      </c>
    </row>
    <row r="17" spans="1:11" s="422" customFormat="1" ht="27.95" customHeight="1">
      <c r="A17" s="186">
        <v>1</v>
      </c>
      <c r="B17" s="186">
        <v>1500400123</v>
      </c>
      <c r="C17" s="187" t="s">
        <v>85</v>
      </c>
      <c r="D17" s="190">
        <v>12517657.449999999</v>
      </c>
      <c r="E17" s="433">
        <v>8899907.4499999993</v>
      </c>
      <c r="F17" s="434">
        <v>71.098825683235162</v>
      </c>
      <c r="G17" s="434">
        <v>3617750</v>
      </c>
      <c r="H17" s="434"/>
      <c r="I17" s="434">
        <v>12517657.449999999</v>
      </c>
      <c r="J17" s="817">
        <v>100</v>
      </c>
      <c r="K17" s="435">
        <v>0</v>
      </c>
    </row>
    <row r="18" spans="1:11" s="422" customFormat="1" ht="27.95" customHeight="1">
      <c r="A18" s="186">
        <v>1</v>
      </c>
      <c r="B18" s="186">
        <v>1500400118</v>
      </c>
      <c r="C18" s="187" t="s">
        <v>80</v>
      </c>
      <c r="D18" s="190">
        <v>14787081.449999999</v>
      </c>
      <c r="E18" s="433">
        <v>8517042.4499999993</v>
      </c>
      <c r="F18" s="434">
        <v>57.597859853541273</v>
      </c>
      <c r="G18" s="434">
        <v>874339</v>
      </c>
      <c r="H18" s="434">
        <v>5395700</v>
      </c>
      <c r="I18" s="434">
        <v>14787081.449999999</v>
      </c>
      <c r="J18" s="817">
        <v>100</v>
      </c>
      <c r="K18" s="435">
        <v>0</v>
      </c>
    </row>
    <row r="19" spans="1:11" s="422" customFormat="1" ht="27.95" customHeight="1">
      <c r="A19" s="186">
        <v>2</v>
      </c>
      <c r="B19" s="186">
        <v>1500400116</v>
      </c>
      <c r="C19" s="187" t="s">
        <v>79</v>
      </c>
      <c r="D19" s="190">
        <v>7365973.1200000001</v>
      </c>
      <c r="E19" s="433">
        <v>7365972.3499999996</v>
      </c>
      <c r="F19" s="434">
        <v>99.999989546527146</v>
      </c>
      <c r="G19" s="434">
        <v>0</v>
      </c>
      <c r="H19" s="434"/>
      <c r="I19" s="434">
        <v>7365972.3499999996</v>
      </c>
      <c r="J19" s="817">
        <v>99.999989546527146</v>
      </c>
      <c r="K19" s="434">
        <v>0.77000000048428774</v>
      </c>
    </row>
    <row r="20" spans="1:11" s="441" customFormat="1" ht="27.95" customHeight="1">
      <c r="A20" s="436"/>
      <c r="B20" s="437"/>
      <c r="C20" s="438"/>
      <c r="D20" s="439"/>
      <c r="E20" s="439"/>
      <c r="F20" s="440"/>
      <c r="G20" s="440"/>
      <c r="H20" s="440"/>
      <c r="I20" s="440"/>
      <c r="J20" s="818"/>
      <c r="K20" s="439"/>
    </row>
    <row r="21" spans="1:11" s="143" customFormat="1" ht="43.5" customHeight="1">
      <c r="A21" s="144"/>
      <c r="B21" s="145"/>
      <c r="C21" s="146"/>
      <c r="D21" s="83"/>
      <c r="E21" s="83"/>
      <c r="F21" s="84"/>
      <c r="G21" s="84"/>
      <c r="H21" s="84"/>
      <c r="I21" s="84"/>
      <c r="J21" s="819"/>
      <c r="K21" s="147"/>
    </row>
    <row r="22" spans="1:11" s="143" customFormat="1" ht="43.5" customHeight="1">
      <c r="A22" s="144"/>
      <c r="B22" s="148"/>
      <c r="C22" s="148" t="s">
        <v>173</v>
      </c>
      <c r="D22" s="85"/>
      <c r="E22" s="86"/>
      <c r="F22" s="86"/>
      <c r="G22" s="86"/>
      <c r="H22" s="86"/>
      <c r="I22" s="86"/>
      <c r="J22" s="820"/>
      <c r="K22" s="86"/>
    </row>
    <row r="23" spans="1:11" s="143" customFormat="1" ht="43.5" customHeight="1">
      <c r="A23" s="144"/>
      <c r="B23" s="148"/>
      <c r="C23" s="149" t="s">
        <v>126</v>
      </c>
      <c r="D23" s="85"/>
      <c r="E23" s="86">
        <f>17171349.63-E24</f>
        <v>13270849.629999999</v>
      </c>
      <c r="F23" s="86"/>
      <c r="G23" s="86"/>
      <c r="H23" s="86"/>
      <c r="I23" s="86"/>
      <c r="J23" s="820"/>
      <c r="K23" s="86"/>
    </row>
    <row r="24" spans="1:11" s="143" customFormat="1" ht="43.5" customHeight="1">
      <c r="A24" s="144"/>
      <c r="B24" s="148"/>
      <c r="C24" s="149" t="s">
        <v>8</v>
      </c>
      <c r="D24" s="85"/>
      <c r="E24" s="86">
        <v>3900500</v>
      </c>
      <c r="F24" s="86"/>
      <c r="G24" s="86"/>
      <c r="H24" s="86"/>
      <c r="I24" s="86"/>
      <c r="J24" s="820"/>
      <c r="K24" s="86"/>
    </row>
    <row r="25" spans="1:11" s="143" customFormat="1" ht="43.5" customHeight="1">
      <c r="A25" s="144"/>
      <c r="B25" s="148"/>
      <c r="C25" s="149" t="s">
        <v>127</v>
      </c>
      <c r="D25" s="85"/>
      <c r="E25" s="86"/>
      <c r="F25" s="86"/>
      <c r="G25" s="86"/>
      <c r="H25" s="86"/>
      <c r="I25" s="86"/>
      <c r="J25" s="820"/>
      <c r="K25" s="86"/>
    </row>
    <row r="26" spans="1:11" s="143" customFormat="1" ht="43.5" customHeight="1">
      <c r="A26" s="144"/>
      <c r="B26" s="148"/>
      <c r="C26" s="149" t="s">
        <v>128</v>
      </c>
      <c r="D26" s="85"/>
      <c r="E26" s="86">
        <f>58373920</f>
        <v>58373920</v>
      </c>
      <c r="F26" s="86"/>
      <c r="G26" s="86"/>
      <c r="H26" s="86"/>
      <c r="I26" s="86"/>
      <c r="J26" s="820"/>
      <c r="K26" s="86"/>
    </row>
    <row r="27" spans="1:11" s="143" customFormat="1" ht="43.5" customHeight="1">
      <c r="A27" s="144"/>
      <c r="B27" s="148"/>
      <c r="C27" s="144" t="s">
        <v>182</v>
      </c>
      <c r="D27" s="85"/>
      <c r="E27" s="87"/>
      <c r="F27" s="86"/>
      <c r="G27" s="86"/>
      <c r="H27" s="86"/>
      <c r="I27" s="86"/>
      <c r="J27" s="820"/>
      <c r="K27" s="86"/>
    </row>
    <row r="28" spans="1:11" s="143" customFormat="1" ht="43.5" customHeight="1">
      <c r="A28" s="144"/>
      <c r="B28" s="148"/>
      <c r="C28" s="149" t="s">
        <v>129</v>
      </c>
      <c r="D28" s="85"/>
      <c r="E28" s="86"/>
      <c r="F28" s="86"/>
      <c r="G28" s="86"/>
      <c r="H28" s="86"/>
      <c r="I28" s="86"/>
      <c r="J28" s="820"/>
      <c r="K28" s="86"/>
    </row>
    <row r="29" spans="1:11" s="143" customFormat="1" ht="43.5" customHeight="1">
      <c r="A29" s="144"/>
      <c r="B29" s="148"/>
      <c r="C29" s="149" t="s">
        <v>130</v>
      </c>
      <c r="D29" s="85"/>
      <c r="E29" s="87">
        <f>3501600-28000</f>
        <v>3473600</v>
      </c>
      <c r="F29" s="821"/>
      <c r="G29" s="144"/>
      <c r="H29" s="144"/>
      <c r="I29" s="144"/>
      <c r="J29" s="820"/>
      <c r="K29" s="86"/>
    </row>
    <row r="30" spans="1:11" s="143" customFormat="1" ht="43.5" customHeight="1">
      <c r="A30" s="144"/>
      <c r="B30" s="148"/>
      <c r="C30" s="144"/>
      <c r="D30" s="88"/>
      <c r="E30" s="89">
        <f>SUM(E23:E29)</f>
        <v>79018869.629999995</v>
      </c>
      <c r="F30" s="86"/>
      <c r="G30" s="86"/>
      <c r="H30" s="86"/>
      <c r="I30" s="86"/>
      <c r="J30" s="820"/>
      <c r="K30" s="86"/>
    </row>
    <row r="31" spans="1:11" s="150" customFormat="1" ht="43.5" customHeight="1">
      <c r="A31" s="151"/>
      <c r="B31" s="152"/>
      <c r="C31" s="151"/>
      <c r="D31" s="90"/>
      <c r="E31" s="90"/>
      <c r="F31" s="90"/>
      <c r="G31" s="90"/>
      <c r="H31" s="90"/>
      <c r="I31" s="90"/>
      <c r="J31" s="822"/>
      <c r="K31" s="90"/>
    </row>
    <row r="32" spans="1:11" s="142" customFormat="1" ht="43.5" customHeight="1">
      <c r="A32" s="146"/>
      <c r="B32" s="153"/>
      <c r="C32" s="146"/>
      <c r="D32" s="83"/>
      <c r="E32" s="83"/>
      <c r="F32" s="83"/>
      <c r="G32" s="83"/>
      <c r="H32" s="83"/>
      <c r="I32" s="83"/>
      <c r="J32" s="823"/>
      <c r="K32" s="83"/>
    </row>
    <row r="33" spans="1:11" s="142" customFormat="1" ht="43.5" customHeight="1">
      <c r="A33" s="146"/>
      <c r="B33" s="153"/>
      <c r="C33" s="146"/>
      <c r="D33" s="83"/>
      <c r="E33" s="83"/>
      <c r="F33" s="83"/>
      <c r="G33" s="83"/>
      <c r="H33" s="83"/>
      <c r="I33" s="83"/>
      <c r="J33" s="823"/>
      <c r="K33" s="83"/>
    </row>
    <row r="34" spans="1:11" s="142" customFormat="1" ht="43.5" customHeight="1">
      <c r="A34" s="146"/>
      <c r="B34" s="153"/>
      <c r="C34" s="146"/>
      <c r="D34" s="83"/>
      <c r="E34" s="83"/>
      <c r="F34" s="83"/>
      <c r="G34" s="83"/>
      <c r="H34" s="83"/>
      <c r="I34" s="83"/>
      <c r="J34" s="823"/>
      <c r="K34" s="83"/>
    </row>
    <row r="35" spans="1:11" s="142" customFormat="1" ht="43.5" customHeight="1">
      <c r="A35" s="146"/>
      <c r="B35" s="153"/>
      <c r="C35" s="146"/>
      <c r="D35" s="91"/>
      <c r="E35" s="91"/>
      <c r="F35" s="83"/>
      <c r="G35" s="83"/>
      <c r="H35" s="83"/>
      <c r="I35" s="83"/>
      <c r="J35" s="823"/>
      <c r="K35" s="83"/>
    </row>
    <row r="36" spans="1:11" s="142" customFormat="1" ht="43.5" customHeight="1">
      <c r="A36" s="146"/>
      <c r="B36" s="153"/>
      <c r="C36" s="146"/>
      <c r="D36" s="91"/>
      <c r="E36" s="91"/>
      <c r="F36" s="83"/>
      <c r="G36" s="83"/>
      <c r="H36" s="83"/>
      <c r="I36" s="83"/>
      <c r="J36" s="823"/>
      <c r="K36" s="83"/>
    </row>
    <row r="37" spans="1:11" s="142" customFormat="1" ht="43.5" customHeight="1">
      <c r="A37" s="146"/>
      <c r="B37" s="153"/>
      <c r="C37" s="146"/>
      <c r="D37" s="91"/>
      <c r="E37" s="91"/>
      <c r="F37" s="83"/>
      <c r="G37" s="83"/>
      <c r="H37" s="83"/>
      <c r="I37" s="83"/>
      <c r="J37" s="823"/>
      <c r="K37" s="83"/>
    </row>
    <row r="38" spans="1:11" s="2" customFormat="1" ht="43.5" customHeight="1">
      <c r="A38" s="113"/>
      <c r="B38" s="140"/>
      <c r="C38" s="113"/>
      <c r="D38" s="92"/>
      <c r="E38" s="92"/>
      <c r="F38" s="80"/>
      <c r="G38" s="80"/>
      <c r="H38" s="80"/>
      <c r="I38" s="80"/>
      <c r="J38" s="824"/>
      <c r="K38" s="80"/>
    </row>
    <row r="39" spans="1:11" s="2" customFormat="1" ht="43.5" customHeight="1">
      <c r="A39" s="113"/>
      <c r="B39" s="140"/>
      <c r="C39" s="113"/>
      <c r="D39" s="92"/>
      <c r="E39" s="92"/>
      <c r="F39" s="80"/>
      <c r="G39" s="80"/>
      <c r="H39" s="80"/>
      <c r="I39" s="80"/>
      <c r="J39" s="824"/>
      <c r="K39" s="80"/>
    </row>
  </sheetData>
  <mergeCells count="12">
    <mergeCell ref="A1:K1"/>
    <mergeCell ref="A2:K2"/>
    <mergeCell ref="A3:K3"/>
    <mergeCell ref="A4:K4"/>
    <mergeCell ref="E5:J5"/>
    <mergeCell ref="K5:K7"/>
    <mergeCell ref="I6:J6"/>
    <mergeCell ref="D5:D7"/>
    <mergeCell ref="A5:A7"/>
    <mergeCell ref="B5:B7"/>
    <mergeCell ref="C5:C7"/>
    <mergeCell ref="E6:F6"/>
  </mergeCells>
  <pageMargins left="0.31496062992125984" right="0.31496062992125984" top="0.47244094488188981" bottom="0.47244094488188981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97097-8E24-427C-85A7-C9CF4B2F25EE}">
  <sheetPr>
    <tabColor theme="9" tint="-0.249977111117893"/>
  </sheetPr>
  <dimension ref="A1:L100"/>
  <sheetViews>
    <sheetView zoomScale="80" zoomScaleNormal="80" zoomScaleSheetLayoutView="70" workbookViewId="0">
      <selection activeCell="G10" sqref="G10"/>
    </sheetView>
  </sheetViews>
  <sheetFormatPr defaultColWidth="9.140625" defaultRowHeight="27.75"/>
  <cols>
    <col min="1" max="1" width="7.42578125" style="113" customWidth="1"/>
    <col min="2" max="2" width="17.7109375" style="140" customWidth="1"/>
    <col min="3" max="3" width="21.7109375" style="113" customWidth="1"/>
    <col min="4" max="4" width="22.7109375" style="80" bestFit="1" customWidth="1"/>
    <col min="5" max="5" width="22.28515625" style="80" bestFit="1" customWidth="1"/>
    <col min="6" max="6" width="12.7109375" style="829" customWidth="1"/>
    <col min="7" max="8" width="20.7109375" style="80" customWidth="1"/>
    <col min="9" max="9" width="22.5703125" style="80" customWidth="1"/>
    <col min="10" max="10" width="12.140625" style="830" customWidth="1"/>
    <col min="11" max="11" width="20.7109375" style="81" customWidth="1"/>
    <col min="12" max="12" width="9.140625" style="652"/>
    <col min="13" max="16384" width="9.140625" style="2"/>
  </cols>
  <sheetData>
    <row r="1" spans="1:11" s="189" customFormat="1" ht="30" customHeight="1">
      <c r="A1" s="922" t="s">
        <v>210</v>
      </c>
      <c r="B1" s="922"/>
      <c r="C1" s="922"/>
      <c r="D1" s="922"/>
      <c r="E1" s="922"/>
      <c r="F1" s="922"/>
      <c r="G1" s="922"/>
      <c r="H1" s="922"/>
      <c r="I1" s="922"/>
      <c r="J1" s="922"/>
      <c r="K1" s="922"/>
    </row>
    <row r="2" spans="1:11" s="189" customFormat="1" ht="30" customHeight="1">
      <c r="A2" s="922" t="s">
        <v>187</v>
      </c>
      <c r="B2" s="922"/>
      <c r="C2" s="922"/>
      <c r="D2" s="922"/>
      <c r="E2" s="922"/>
      <c r="F2" s="922"/>
      <c r="G2" s="922"/>
      <c r="H2" s="922"/>
      <c r="I2" s="922"/>
      <c r="J2" s="922"/>
      <c r="K2" s="922"/>
    </row>
    <row r="3" spans="1:11" s="189" customFormat="1" ht="30" customHeight="1">
      <c r="A3" s="922" t="str">
        <f>[3]จังหวัด!A3</f>
        <v xml:space="preserve">ข้อมูลสะสมตั้งแต่วันที่ 1 ตุลาคม 2567 ถึงวันที่ 30 กันยายน 2568 </v>
      </c>
      <c r="B3" s="922"/>
      <c r="C3" s="922"/>
      <c r="D3" s="922"/>
      <c r="E3" s="922"/>
      <c r="F3" s="922"/>
      <c r="G3" s="922"/>
      <c r="H3" s="922"/>
      <c r="I3" s="922"/>
      <c r="J3" s="922"/>
      <c r="K3" s="922"/>
    </row>
    <row r="4" spans="1:11" s="189" customFormat="1" ht="30" customHeight="1">
      <c r="A4" s="952" t="s">
        <v>111</v>
      </c>
      <c r="B4" s="952"/>
      <c r="C4" s="952"/>
      <c r="D4" s="952"/>
      <c r="E4" s="952"/>
      <c r="F4" s="952"/>
      <c r="G4" s="952"/>
      <c r="H4" s="952"/>
      <c r="I4" s="952"/>
      <c r="J4" s="952"/>
      <c r="K4" s="952"/>
    </row>
    <row r="5" spans="1:11" s="422" customFormat="1" ht="27.95" customHeight="1">
      <c r="A5" s="961" t="s">
        <v>593</v>
      </c>
      <c r="B5" s="919" t="s">
        <v>74</v>
      </c>
      <c r="C5" s="919" t="s">
        <v>75</v>
      </c>
      <c r="D5" s="967" t="s">
        <v>131</v>
      </c>
      <c r="E5" s="970" t="s">
        <v>143</v>
      </c>
      <c r="F5" s="971"/>
      <c r="G5" s="971"/>
      <c r="H5" s="971"/>
      <c r="I5" s="971"/>
      <c r="J5" s="972"/>
      <c r="K5" s="973" t="s">
        <v>4</v>
      </c>
    </row>
    <row r="6" spans="1:11" s="424" customFormat="1" ht="45.75" customHeight="1">
      <c r="A6" s="962"/>
      <c r="B6" s="963"/>
      <c r="C6" s="963"/>
      <c r="D6" s="968"/>
      <c r="E6" s="964" t="s">
        <v>113</v>
      </c>
      <c r="F6" s="965"/>
      <c r="G6" s="871" t="s">
        <v>87</v>
      </c>
      <c r="H6" s="73" t="s">
        <v>24</v>
      </c>
      <c r="I6" s="976" t="s">
        <v>660</v>
      </c>
      <c r="J6" s="977"/>
      <c r="K6" s="974"/>
    </row>
    <row r="7" spans="1:11" s="422" customFormat="1" ht="27.95" customHeight="1">
      <c r="A7" s="978"/>
      <c r="B7" s="920"/>
      <c r="C7" s="920"/>
      <c r="D7" s="969"/>
      <c r="E7" s="73" t="s">
        <v>110</v>
      </c>
      <c r="F7" s="825" t="s">
        <v>7</v>
      </c>
      <c r="G7" s="423" t="s">
        <v>110</v>
      </c>
      <c r="H7" s="423" t="s">
        <v>110</v>
      </c>
      <c r="I7" s="423" t="s">
        <v>110</v>
      </c>
      <c r="J7" s="826" t="s">
        <v>7</v>
      </c>
      <c r="K7" s="975"/>
    </row>
    <row r="8" spans="1:11" s="422" customFormat="1" ht="27.95" customHeight="1" thickBot="1">
      <c r="A8" s="941" t="s">
        <v>12</v>
      </c>
      <c r="B8" s="942"/>
      <c r="C8" s="943"/>
      <c r="D8" s="427">
        <v>1694263439.2299998</v>
      </c>
      <c r="E8" s="427">
        <v>1630447642.0899997</v>
      </c>
      <c r="F8" s="427">
        <v>7399.690890922011</v>
      </c>
      <c r="G8" s="427">
        <v>40077484.140000001</v>
      </c>
      <c r="H8" s="427">
        <v>23733967.020000003</v>
      </c>
      <c r="I8" s="427">
        <v>1694259093.2499998</v>
      </c>
      <c r="J8" s="427">
        <v>99.999743488533156</v>
      </c>
      <c r="K8" s="427">
        <v>4345.9799999929965</v>
      </c>
    </row>
    <row r="9" spans="1:11" s="422" customFormat="1" ht="27.95" customHeight="1" thickTop="1">
      <c r="A9" s="428">
        <v>1</v>
      </c>
      <c r="B9" s="428">
        <v>1500400024</v>
      </c>
      <c r="C9" s="429" t="s">
        <v>27</v>
      </c>
      <c r="D9" s="442">
        <v>17731695.489999998</v>
      </c>
      <c r="E9" s="442">
        <v>17731695.489999998</v>
      </c>
      <c r="F9" s="432">
        <v>100</v>
      </c>
      <c r="G9" s="442">
        <v>0</v>
      </c>
      <c r="H9" s="442"/>
      <c r="I9" s="442">
        <v>17731695.489999998</v>
      </c>
      <c r="J9" s="432">
        <v>100</v>
      </c>
      <c r="K9" s="443">
        <v>0</v>
      </c>
    </row>
    <row r="10" spans="1:11" s="422" customFormat="1" ht="27.95" customHeight="1">
      <c r="A10" s="186">
        <v>1</v>
      </c>
      <c r="B10" s="186">
        <v>1500400026</v>
      </c>
      <c r="C10" s="187" t="s">
        <v>89</v>
      </c>
      <c r="D10" s="188">
        <v>16487306.74</v>
      </c>
      <c r="E10" s="188">
        <v>16487306.74</v>
      </c>
      <c r="F10" s="434">
        <v>100</v>
      </c>
      <c r="G10" s="188">
        <v>0</v>
      </c>
      <c r="H10" s="188"/>
      <c r="I10" s="188">
        <v>16487306.74</v>
      </c>
      <c r="J10" s="434">
        <v>100</v>
      </c>
      <c r="K10" s="444">
        <v>0</v>
      </c>
    </row>
    <row r="11" spans="1:11" s="422" customFormat="1" ht="27.95" customHeight="1">
      <c r="A11" s="186">
        <v>1</v>
      </c>
      <c r="B11" s="186">
        <v>1500400029</v>
      </c>
      <c r="C11" s="187" t="s">
        <v>90</v>
      </c>
      <c r="D11" s="188">
        <v>21536793.039999999</v>
      </c>
      <c r="E11" s="188">
        <v>21536793.039999999</v>
      </c>
      <c r="F11" s="434">
        <v>100</v>
      </c>
      <c r="G11" s="188">
        <v>0</v>
      </c>
      <c r="H11" s="188"/>
      <c r="I11" s="188">
        <v>21536793.039999999</v>
      </c>
      <c r="J11" s="434">
        <v>100</v>
      </c>
      <c r="K11" s="444">
        <v>0</v>
      </c>
    </row>
    <row r="12" spans="1:11" s="422" customFormat="1" ht="27.95" customHeight="1">
      <c r="A12" s="186">
        <v>1</v>
      </c>
      <c r="B12" s="186">
        <v>1500400031</v>
      </c>
      <c r="C12" s="187" t="s">
        <v>29</v>
      </c>
      <c r="D12" s="188">
        <v>14496812.66</v>
      </c>
      <c r="E12" s="188">
        <v>14496812.66</v>
      </c>
      <c r="F12" s="434">
        <v>100</v>
      </c>
      <c r="G12" s="188">
        <v>0</v>
      </c>
      <c r="H12" s="188"/>
      <c r="I12" s="188">
        <v>14496812.66</v>
      </c>
      <c r="J12" s="434">
        <v>100</v>
      </c>
      <c r="K12" s="444">
        <v>0</v>
      </c>
    </row>
    <row r="13" spans="1:11" s="422" customFormat="1" ht="27.95" customHeight="1">
      <c r="A13" s="186">
        <v>1</v>
      </c>
      <c r="B13" s="186">
        <v>1500400034</v>
      </c>
      <c r="C13" s="187" t="s">
        <v>30</v>
      </c>
      <c r="D13" s="188">
        <v>16103806.17</v>
      </c>
      <c r="E13" s="188">
        <v>16103806.17</v>
      </c>
      <c r="F13" s="434">
        <v>100</v>
      </c>
      <c r="G13" s="188">
        <v>0</v>
      </c>
      <c r="H13" s="188"/>
      <c r="I13" s="188">
        <v>16103806.17</v>
      </c>
      <c r="J13" s="434">
        <v>100</v>
      </c>
      <c r="K13" s="444">
        <v>0</v>
      </c>
    </row>
    <row r="14" spans="1:11" s="422" customFormat="1" ht="27.95" customHeight="1">
      <c r="A14" s="186">
        <v>1</v>
      </c>
      <c r="B14" s="186">
        <v>1500400036</v>
      </c>
      <c r="C14" s="187" t="s">
        <v>31</v>
      </c>
      <c r="D14" s="188">
        <v>11901128.449999999</v>
      </c>
      <c r="E14" s="188">
        <v>11901128.449999999</v>
      </c>
      <c r="F14" s="434">
        <v>100</v>
      </c>
      <c r="G14" s="188">
        <v>0</v>
      </c>
      <c r="H14" s="188"/>
      <c r="I14" s="188">
        <v>11901128.449999999</v>
      </c>
      <c r="J14" s="434">
        <v>100</v>
      </c>
      <c r="K14" s="444">
        <v>0</v>
      </c>
    </row>
    <row r="15" spans="1:11" s="422" customFormat="1" ht="27.95" customHeight="1">
      <c r="A15" s="186">
        <v>1</v>
      </c>
      <c r="B15" s="186">
        <v>1500400039</v>
      </c>
      <c r="C15" s="187" t="s">
        <v>33</v>
      </c>
      <c r="D15" s="188">
        <v>11408008.609999999</v>
      </c>
      <c r="E15" s="188">
        <v>11408008.609999999</v>
      </c>
      <c r="F15" s="434">
        <v>100</v>
      </c>
      <c r="G15" s="188">
        <v>0</v>
      </c>
      <c r="H15" s="188"/>
      <c r="I15" s="188">
        <v>11408008.609999999</v>
      </c>
      <c r="J15" s="434">
        <v>100</v>
      </c>
      <c r="K15" s="444">
        <v>0</v>
      </c>
    </row>
    <row r="16" spans="1:11" s="422" customFormat="1" ht="27.95" customHeight="1">
      <c r="A16" s="186">
        <v>1</v>
      </c>
      <c r="B16" s="186">
        <v>1500400040</v>
      </c>
      <c r="C16" s="187" t="s">
        <v>34</v>
      </c>
      <c r="D16" s="188">
        <v>17742479.870000001</v>
      </c>
      <c r="E16" s="188">
        <v>17742479.870000001</v>
      </c>
      <c r="F16" s="434">
        <v>100</v>
      </c>
      <c r="G16" s="188">
        <v>0</v>
      </c>
      <c r="H16" s="188"/>
      <c r="I16" s="188">
        <v>17742479.870000001</v>
      </c>
      <c r="J16" s="434">
        <v>100</v>
      </c>
      <c r="K16" s="444">
        <v>0</v>
      </c>
    </row>
    <row r="17" spans="1:11" s="422" customFormat="1" ht="27.95" customHeight="1">
      <c r="A17" s="186">
        <v>1</v>
      </c>
      <c r="B17" s="186">
        <v>1500400043</v>
      </c>
      <c r="C17" s="187" t="s">
        <v>37</v>
      </c>
      <c r="D17" s="188">
        <v>31740556.34</v>
      </c>
      <c r="E17" s="188">
        <v>31740556.34</v>
      </c>
      <c r="F17" s="434">
        <v>100</v>
      </c>
      <c r="G17" s="188">
        <v>0</v>
      </c>
      <c r="H17" s="188"/>
      <c r="I17" s="188">
        <v>31740556.34</v>
      </c>
      <c r="J17" s="434">
        <v>100</v>
      </c>
      <c r="K17" s="444">
        <v>0</v>
      </c>
    </row>
    <row r="18" spans="1:11" s="422" customFormat="1" ht="27.95" customHeight="1">
      <c r="A18" s="186">
        <v>1</v>
      </c>
      <c r="B18" s="186">
        <v>1500400046</v>
      </c>
      <c r="C18" s="187" t="s">
        <v>39</v>
      </c>
      <c r="D18" s="188">
        <v>17607797.870000001</v>
      </c>
      <c r="E18" s="188">
        <v>17607797.870000001</v>
      </c>
      <c r="F18" s="434">
        <v>100</v>
      </c>
      <c r="G18" s="188">
        <v>0</v>
      </c>
      <c r="H18" s="188"/>
      <c r="I18" s="188">
        <v>17607797.870000001</v>
      </c>
      <c r="J18" s="434">
        <v>100</v>
      </c>
      <c r="K18" s="444">
        <v>0</v>
      </c>
    </row>
    <row r="19" spans="1:11" s="422" customFormat="1" ht="27.95" customHeight="1">
      <c r="A19" s="186">
        <v>1</v>
      </c>
      <c r="B19" s="186">
        <v>1500400047</v>
      </c>
      <c r="C19" s="187" t="s">
        <v>97</v>
      </c>
      <c r="D19" s="188">
        <v>30318054.079999998</v>
      </c>
      <c r="E19" s="188">
        <v>30318054.079999998</v>
      </c>
      <c r="F19" s="434">
        <v>100</v>
      </c>
      <c r="G19" s="188">
        <v>0</v>
      </c>
      <c r="H19" s="188"/>
      <c r="I19" s="188">
        <v>30318054.079999998</v>
      </c>
      <c r="J19" s="434">
        <v>100</v>
      </c>
      <c r="K19" s="444">
        <v>0</v>
      </c>
    </row>
    <row r="20" spans="1:11" s="422" customFormat="1" ht="27.95" customHeight="1">
      <c r="A20" s="186">
        <v>1</v>
      </c>
      <c r="B20" s="186">
        <v>1500400048</v>
      </c>
      <c r="C20" s="187" t="s">
        <v>40</v>
      </c>
      <c r="D20" s="188">
        <v>15364876.1</v>
      </c>
      <c r="E20" s="188">
        <v>15364876.1</v>
      </c>
      <c r="F20" s="434">
        <v>100</v>
      </c>
      <c r="G20" s="188">
        <v>0</v>
      </c>
      <c r="H20" s="188"/>
      <c r="I20" s="188">
        <v>15364876.1</v>
      </c>
      <c r="J20" s="434">
        <v>100</v>
      </c>
      <c r="K20" s="444">
        <v>0</v>
      </c>
    </row>
    <row r="21" spans="1:11" s="422" customFormat="1" ht="27.95" customHeight="1">
      <c r="A21" s="186">
        <v>1</v>
      </c>
      <c r="B21" s="186">
        <v>1500400049</v>
      </c>
      <c r="C21" s="187" t="s">
        <v>98</v>
      </c>
      <c r="D21" s="188">
        <v>15206125.550000001</v>
      </c>
      <c r="E21" s="188">
        <v>15206125.550000001</v>
      </c>
      <c r="F21" s="434">
        <v>100</v>
      </c>
      <c r="G21" s="188">
        <v>0</v>
      </c>
      <c r="H21" s="188"/>
      <c r="I21" s="188">
        <v>15206125.550000001</v>
      </c>
      <c r="J21" s="434">
        <v>100</v>
      </c>
      <c r="K21" s="444">
        <v>0</v>
      </c>
    </row>
    <row r="22" spans="1:11" s="422" customFormat="1" ht="27.95" customHeight="1">
      <c r="A22" s="186">
        <v>1</v>
      </c>
      <c r="B22" s="186">
        <v>1500400051</v>
      </c>
      <c r="C22" s="187" t="s">
        <v>99</v>
      </c>
      <c r="D22" s="188">
        <v>33694717.119999997</v>
      </c>
      <c r="E22" s="188">
        <v>33694717.119999997</v>
      </c>
      <c r="F22" s="434">
        <v>100</v>
      </c>
      <c r="G22" s="188">
        <v>0</v>
      </c>
      <c r="H22" s="188"/>
      <c r="I22" s="188">
        <v>33694717.119999997</v>
      </c>
      <c r="J22" s="434">
        <v>100</v>
      </c>
      <c r="K22" s="444">
        <v>0</v>
      </c>
    </row>
    <row r="23" spans="1:11" s="422" customFormat="1" ht="27.95" customHeight="1">
      <c r="A23" s="186">
        <v>1</v>
      </c>
      <c r="B23" s="186">
        <v>1500400053</v>
      </c>
      <c r="C23" s="187" t="s">
        <v>43</v>
      </c>
      <c r="D23" s="188">
        <v>17211845.739999998</v>
      </c>
      <c r="E23" s="188">
        <v>17211845.739999998</v>
      </c>
      <c r="F23" s="434">
        <v>100</v>
      </c>
      <c r="G23" s="188">
        <v>0</v>
      </c>
      <c r="H23" s="188"/>
      <c r="I23" s="188">
        <v>17211845.739999998</v>
      </c>
      <c r="J23" s="434">
        <v>100</v>
      </c>
      <c r="K23" s="444">
        <v>0</v>
      </c>
    </row>
    <row r="24" spans="1:11" s="422" customFormat="1" ht="27.95" customHeight="1">
      <c r="A24" s="186">
        <v>1</v>
      </c>
      <c r="B24" s="186">
        <v>1500400056</v>
      </c>
      <c r="C24" s="187" t="s">
        <v>46</v>
      </c>
      <c r="D24" s="188">
        <v>28584460.969999999</v>
      </c>
      <c r="E24" s="188">
        <v>28584460.969999999</v>
      </c>
      <c r="F24" s="434">
        <v>100</v>
      </c>
      <c r="G24" s="188">
        <v>0</v>
      </c>
      <c r="H24" s="188"/>
      <c r="I24" s="188">
        <v>28584460.969999999</v>
      </c>
      <c r="J24" s="434">
        <v>100</v>
      </c>
      <c r="K24" s="444">
        <v>0</v>
      </c>
    </row>
    <row r="25" spans="1:11" s="422" customFormat="1" ht="27.95" customHeight="1">
      <c r="A25" s="186">
        <v>1</v>
      </c>
      <c r="B25" s="186">
        <v>1500400059</v>
      </c>
      <c r="C25" s="187" t="s">
        <v>48</v>
      </c>
      <c r="D25" s="188">
        <v>15394872.130000001</v>
      </c>
      <c r="E25" s="188">
        <v>15394872.130000001</v>
      </c>
      <c r="F25" s="434">
        <v>100</v>
      </c>
      <c r="G25" s="188">
        <v>0</v>
      </c>
      <c r="H25" s="188"/>
      <c r="I25" s="188">
        <v>15394872.130000001</v>
      </c>
      <c r="J25" s="434">
        <v>100</v>
      </c>
      <c r="K25" s="444">
        <v>0</v>
      </c>
    </row>
    <row r="26" spans="1:11" s="422" customFormat="1" ht="27.95" customHeight="1">
      <c r="A26" s="186">
        <v>1</v>
      </c>
      <c r="B26" s="186">
        <v>1500400061</v>
      </c>
      <c r="C26" s="187" t="s">
        <v>19</v>
      </c>
      <c r="D26" s="188">
        <v>15083045.449999999</v>
      </c>
      <c r="E26" s="188">
        <v>15083045.449999999</v>
      </c>
      <c r="F26" s="434">
        <v>100</v>
      </c>
      <c r="G26" s="188">
        <v>0</v>
      </c>
      <c r="H26" s="188"/>
      <c r="I26" s="188">
        <v>15083045.449999999</v>
      </c>
      <c r="J26" s="434">
        <v>100</v>
      </c>
      <c r="K26" s="444">
        <v>0</v>
      </c>
    </row>
    <row r="27" spans="1:11" s="422" customFormat="1" ht="27.95" customHeight="1">
      <c r="A27" s="186">
        <v>1</v>
      </c>
      <c r="B27" s="186">
        <v>1500400063</v>
      </c>
      <c r="C27" s="187" t="s">
        <v>49</v>
      </c>
      <c r="D27" s="188">
        <v>16263457.689999999</v>
      </c>
      <c r="E27" s="188">
        <v>16263457.689999999</v>
      </c>
      <c r="F27" s="434">
        <v>100</v>
      </c>
      <c r="G27" s="188">
        <v>0</v>
      </c>
      <c r="H27" s="188"/>
      <c r="I27" s="188">
        <v>16263457.689999999</v>
      </c>
      <c r="J27" s="434">
        <v>100</v>
      </c>
      <c r="K27" s="444">
        <v>0</v>
      </c>
    </row>
    <row r="28" spans="1:11" s="422" customFormat="1" ht="27.95" customHeight="1">
      <c r="A28" s="186">
        <v>1</v>
      </c>
      <c r="B28" s="186">
        <v>1500400067</v>
      </c>
      <c r="C28" s="187" t="s">
        <v>52</v>
      </c>
      <c r="D28" s="188">
        <v>30686004.960000001</v>
      </c>
      <c r="E28" s="188">
        <v>30686004.960000001</v>
      </c>
      <c r="F28" s="434">
        <v>100</v>
      </c>
      <c r="G28" s="188">
        <v>0</v>
      </c>
      <c r="H28" s="188"/>
      <c r="I28" s="188">
        <v>30686004.960000001</v>
      </c>
      <c r="J28" s="434">
        <v>100</v>
      </c>
      <c r="K28" s="444">
        <v>0</v>
      </c>
    </row>
    <row r="29" spans="1:11" s="422" customFormat="1" ht="27.95" customHeight="1">
      <c r="A29" s="186">
        <v>1</v>
      </c>
      <c r="B29" s="186">
        <v>1500400068</v>
      </c>
      <c r="C29" s="187" t="s">
        <v>21</v>
      </c>
      <c r="D29" s="188">
        <v>14320473.039999999</v>
      </c>
      <c r="E29" s="188">
        <v>14320473.039999999</v>
      </c>
      <c r="F29" s="434">
        <v>100</v>
      </c>
      <c r="G29" s="188">
        <v>0</v>
      </c>
      <c r="H29" s="188"/>
      <c r="I29" s="188">
        <v>14320473.039999999</v>
      </c>
      <c r="J29" s="434">
        <v>100</v>
      </c>
      <c r="K29" s="444">
        <v>0</v>
      </c>
    </row>
    <row r="30" spans="1:11" s="422" customFormat="1" ht="27.95" customHeight="1">
      <c r="A30" s="186">
        <v>1</v>
      </c>
      <c r="B30" s="186">
        <v>1500400070</v>
      </c>
      <c r="C30" s="187" t="s">
        <v>54</v>
      </c>
      <c r="D30" s="188">
        <v>14613535.83</v>
      </c>
      <c r="E30" s="188">
        <v>14613535.83</v>
      </c>
      <c r="F30" s="434">
        <v>100</v>
      </c>
      <c r="G30" s="188">
        <v>0</v>
      </c>
      <c r="H30" s="188"/>
      <c r="I30" s="188">
        <v>14613535.83</v>
      </c>
      <c r="J30" s="434">
        <v>100</v>
      </c>
      <c r="K30" s="444">
        <v>0</v>
      </c>
    </row>
    <row r="31" spans="1:11" s="422" customFormat="1" ht="27.95" customHeight="1">
      <c r="A31" s="186">
        <v>1</v>
      </c>
      <c r="B31" s="186">
        <v>1500400073</v>
      </c>
      <c r="C31" s="187" t="s">
        <v>57</v>
      </c>
      <c r="D31" s="188">
        <v>17233806.449999999</v>
      </c>
      <c r="E31" s="188">
        <v>17233806.449999999</v>
      </c>
      <c r="F31" s="434">
        <v>100</v>
      </c>
      <c r="G31" s="188">
        <v>0</v>
      </c>
      <c r="H31" s="188"/>
      <c r="I31" s="188">
        <v>17233806.449999999</v>
      </c>
      <c r="J31" s="434">
        <v>100</v>
      </c>
      <c r="K31" s="444">
        <v>0</v>
      </c>
    </row>
    <row r="32" spans="1:11" s="422" customFormat="1" ht="27.95" customHeight="1">
      <c r="A32" s="186">
        <v>1</v>
      </c>
      <c r="B32" s="186">
        <v>1500400074</v>
      </c>
      <c r="C32" s="187" t="s">
        <v>58</v>
      </c>
      <c r="D32" s="188">
        <v>19590767.57</v>
      </c>
      <c r="E32" s="188">
        <v>19590767.57</v>
      </c>
      <c r="F32" s="434">
        <v>100</v>
      </c>
      <c r="G32" s="188">
        <v>0</v>
      </c>
      <c r="H32" s="188"/>
      <c r="I32" s="188">
        <v>19590767.57</v>
      </c>
      <c r="J32" s="434">
        <v>100</v>
      </c>
      <c r="K32" s="444">
        <v>0</v>
      </c>
    </row>
    <row r="33" spans="1:11" s="422" customFormat="1" ht="27.95" customHeight="1">
      <c r="A33" s="186">
        <v>1</v>
      </c>
      <c r="B33" s="186">
        <v>1500400075</v>
      </c>
      <c r="C33" s="187" t="s">
        <v>59</v>
      </c>
      <c r="D33" s="188">
        <v>18336762.920000002</v>
      </c>
      <c r="E33" s="188">
        <v>18336762.920000002</v>
      </c>
      <c r="F33" s="434">
        <v>100</v>
      </c>
      <c r="G33" s="188">
        <v>0</v>
      </c>
      <c r="H33" s="188"/>
      <c r="I33" s="188">
        <v>18336762.920000002</v>
      </c>
      <c r="J33" s="434">
        <v>100</v>
      </c>
      <c r="K33" s="444">
        <v>0</v>
      </c>
    </row>
    <row r="34" spans="1:11" s="422" customFormat="1" ht="27.95" customHeight="1">
      <c r="A34" s="186">
        <v>1</v>
      </c>
      <c r="B34" s="186">
        <v>1500400076</v>
      </c>
      <c r="C34" s="187" t="s">
        <v>60</v>
      </c>
      <c r="D34" s="188">
        <v>23304396.870000001</v>
      </c>
      <c r="E34" s="188">
        <v>23304396.870000001</v>
      </c>
      <c r="F34" s="434">
        <v>100</v>
      </c>
      <c r="G34" s="188">
        <v>0</v>
      </c>
      <c r="H34" s="188"/>
      <c r="I34" s="188">
        <v>23304396.870000001</v>
      </c>
      <c r="J34" s="434">
        <v>100</v>
      </c>
      <c r="K34" s="444">
        <v>0</v>
      </c>
    </row>
    <row r="35" spans="1:11" s="422" customFormat="1" ht="27.95" customHeight="1">
      <c r="A35" s="186">
        <v>1</v>
      </c>
      <c r="B35" s="186">
        <v>1500400077</v>
      </c>
      <c r="C35" s="187" t="s">
        <v>103</v>
      </c>
      <c r="D35" s="188">
        <v>17973443.079999998</v>
      </c>
      <c r="E35" s="188">
        <v>17973443.079999998</v>
      </c>
      <c r="F35" s="434">
        <v>100</v>
      </c>
      <c r="G35" s="188">
        <v>0</v>
      </c>
      <c r="H35" s="188"/>
      <c r="I35" s="188">
        <v>17973443.079999998</v>
      </c>
      <c r="J35" s="434">
        <v>100</v>
      </c>
      <c r="K35" s="444">
        <v>0</v>
      </c>
    </row>
    <row r="36" spans="1:11" s="422" customFormat="1" ht="27.95" customHeight="1">
      <c r="A36" s="186">
        <v>1</v>
      </c>
      <c r="B36" s="186">
        <v>1500400082</v>
      </c>
      <c r="C36" s="187" t="s">
        <v>62</v>
      </c>
      <c r="D36" s="188">
        <v>8941198.1300000008</v>
      </c>
      <c r="E36" s="188">
        <v>8941198.1300000008</v>
      </c>
      <c r="F36" s="434">
        <v>100</v>
      </c>
      <c r="G36" s="188">
        <v>0</v>
      </c>
      <c r="H36" s="188"/>
      <c r="I36" s="188">
        <v>8941198.1300000008</v>
      </c>
      <c r="J36" s="434">
        <v>100</v>
      </c>
      <c r="K36" s="444">
        <v>0</v>
      </c>
    </row>
    <row r="37" spans="1:11" s="422" customFormat="1" ht="27.95" customHeight="1">
      <c r="A37" s="186">
        <v>1</v>
      </c>
      <c r="B37" s="186">
        <v>1500400087</v>
      </c>
      <c r="C37" s="187" t="s">
        <v>64</v>
      </c>
      <c r="D37" s="188">
        <v>12592887.119999999</v>
      </c>
      <c r="E37" s="188">
        <v>12592887.119999999</v>
      </c>
      <c r="F37" s="434">
        <v>100</v>
      </c>
      <c r="G37" s="188">
        <v>0</v>
      </c>
      <c r="H37" s="188"/>
      <c r="I37" s="188">
        <v>12592887.119999999</v>
      </c>
      <c r="J37" s="434">
        <v>100</v>
      </c>
      <c r="K37" s="444">
        <v>0</v>
      </c>
    </row>
    <row r="38" spans="1:11" s="422" customFormat="1" ht="27.95" customHeight="1">
      <c r="A38" s="186">
        <v>1</v>
      </c>
      <c r="B38" s="186">
        <v>1500400090</v>
      </c>
      <c r="C38" s="187" t="s">
        <v>66</v>
      </c>
      <c r="D38" s="188">
        <v>10155657.390000001</v>
      </c>
      <c r="E38" s="188">
        <v>10155657.390000001</v>
      </c>
      <c r="F38" s="434">
        <v>100</v>
      </c>
      <c r="G38" s="188">
        <v>0</v>
      </c>
      <c r="H38" s="188"/>
      <c r="I38" s="188">
        <v>10155657.390000001</v>
      </c>
      <c r="J38" s="434">
        <v>100</v>
      </c>
      <c r="K38" s="444">
        <v>0</v>
      </c>
    </row>
    <row r="39" spans="1:11" s="422" customFormat="1" ht="27.95" customHeight="1">
      <c r="A39" s="186">
        <v>1</v>
      </c>
      <c r="B39" s="186">
        <v>1500400091</v>
      </c>
      <c r="C39" s="187" t="s">
        <v>67</v>
      </c>
      <c r="D39" s="188">
        <v>14677201.77</v>
      </c>
      <c r="E39" s="188">
        <v>14677201.77</v>
      </c>
      <c r="F39" s="434">
        <v>100</v>
      </c>
      <c r="G39" s="188">
        <v>0</v>
      </c>
      <c r="H39" s="188"/>
      <c r="I39" s="188">
        <v>14677201.77</v>
      </c>
      <c r="J39" s="434">
        <v>100</v>
      </c>
      <c r="K39" s="444">
        <v>0</v>
      </c>
    </row>
    <row r="40" spans="1:11" s="422" customFormat="1" ht="27.95" customHeight="1">
      <c r="A40" s="186">
        <v>1</v>
      </c>
      <c r="B40" s="186">
        <v>1500400096</v>
      </c>
      <c r="C40" s="187" t="s">
        <v>109</v>
      </c>
      <c r="D40" s="188">
        <v>21882151.66</v>
      </c>
      <c r="E40" s="188">
        <v>21882151.66</v>
      </c>
      <c r="F40" s="434">
        <v>100</v>
      </c>
      <c r="G40" s="188">
        <v>0</v>
      </c>
      <c r="H40" s="188"/>
      <c r="I40" s="188">
        <v>21882151.66</v>
      </c>
      <c r="J40" s="434">
        <v>100</v>
      </c>
      <c r="K40" s="444">
        <v>0</v>
      </c>
    </row>
    <row r="41" spans="1:11" s="422" customFormat="1" ht="27.95" customHeight="1">
      <c r="A41" s="186">
        <v>1</v>
      </c>
      <c r="B41" s="186">
        <v>1500400097</v>
      </c>
      <c r="C41" s="187" t="s">
        <v>71</v>
      </c>
      <c r="D41" s="188">
        <v>15606783.109999999</v>
      </c>
      <c r="E41" s="188">
        <v>15606783.109999999</v>
      </c>
      <c r="F41" s="434">
        <v>100</v>
      </c>
      <c r="G41" s="188">
        <v>0</v>
      </c>
      <c r="H41" s="188"/>
      <c r="I41" s="188">
        <v>15606783.109999999</v>
      </c>
      <c r="J41" s="434">
        <v>100</v>
      </c>
      <c r="K41" s="444">
        <v>0</v>
      </c>
    </row>
    <row r="42" spans="1:11" s="422" customFormat="1" ht="27.95" customHeight="1">
      <c r="A42" s="186">
        <v>1</v>
      </c>
      <c r="B42" s="186">
        <v>1500400078</v>
      </c>
      <c r="C42" s="187" t="s">
        <v>104</v>
      </c>
      <c r="D42" s="188">
        <v>23398773.920000002</v>
      </c>
      <c r="E42" s="188">
        <v>23398773.920000002</v>
      </c>
      <c r="F42" s="434">
        <v>99.999999999999986</v>
      </c>
      <c r="G42" s="188">
        <v>0</v>
      </c>
      <c r="H42" s="188"/>
      <c r="I42" s="188">
        <v>23398773.920000002</v>
      </c>
      <c r="J42" s="434">
        <v>99.999999999999986</v>
      </c>
      <c r="K42" s="444">
        <v>0</v>
      </c>
    </row>
    <row r="43" spans="1:11" s="422" customFormat="1" ht="27.95" customHeight="1">
      <c r="A43" s="186">
        <v>1</v>
      </c>
      <c r="B43" s="186">
        <v>1500400085</v>
      </c>
      <c r="C43" s="187" t="s">
        <v>63</v>
      </c>
      <c r="D43" s="188">
        <v>36756037.759999998</v>
      </c>
      <c r="E43" s="188">
        <v>36734837.759999998</v>
      </c>
      <c r="F43" s="434">
        <v>99.94232240118366</v>
      </c>
      <c r="G43" s="188">
        <v>21200</v>
      </c>
      <c r="H43" s="188"/>
      <c r="I43" s="188">
        <v>36756037.759999998</v>
      </c>
      <c r="J43" s="434">
        <v>100</v>
      </c>
      <c r="K43" s="444">
        <v>0</v>
      </c>
    </row>
    <row r="44" spans="1:11" s="422" customFormat="1" ht="27.95" customHeight="1">
      <c r="A44" s="186">
        <v>1</v>
      </c>
      <c r="B44" s="653">
        <v>1500400065</v>
      </c>
      <c r="C44" s="654" t="s">
        <v>50</v>
      </c>
      <c r="D44" s="188">
        <v>22062785.48</v>
      </c>
      <c r="E44" s="188">
        <v>21968375.48</v>
      </c>
      <c r="F44" s="434">
        <v>99.572084857165549</v>
      </c>
      <c r="G44" s="188">
        <v>94410</v>
      </c>
      <c r="H44" s="188"/>
      <c r="I44" s="188">
        <v>22062785.48</v>
      </c>
      <c r="J44" s="434">
        <v>100</v>
      </c>
      <c r="K44" s="444">
        <v>0</v>
      </c>
    </row>
    <row r="45" spans="1:11" s="422" customFormat="1" ht="27.95" customHeight="1">
      <c r="A45" s="186">
        <v>1</v>
      </c>
      <c r="B45" s="186">
        <v>1500400055</v>
      </c>
      <c r="C45" s="187" t="s">
        <v>45</v>
      </c>
      <c r="D45" s="188">
        <v>36893244.829999998</v>
      </c>
      <c r="E45" s="188">
        <v>36719744.829999998</v>
      </c>
      <c r="F45" s="434">
        <v>99.529724206153546</v>
      </c>
      <c r="G45" s="188">
        <v>173500</v>
      </c>
      <c r="H45" s="188"/>
      <c r="I45" s="188">
        <v>36893244.829999998</v>
      </c>
      <c r="J45" s="434">
        <v>100</v>
      </c>
      <c r="K45" s="444">
        <v>0</v>
      </c>
    </row>
    <row r="46" spans="1:11" s="422" customFormat="1" ht="27.95" customHeight="1">
      <c r="A46" s="186">
        <v>1</v>
      </c>
      <c r="B46" s="186">
        <v>1500400045</v>
      </c>
      <c r="C46" s="187" t="s">
        <v>96</v>
      </c>
      <c r="D46" s="188">
        <v>44858191.960000001</v>
      </c>
      <c r="E46" s="188">
        <v>44606491.960000001</v>
      </c>
      <c r="F46" s="434">
        <v>99.438898473160847</v>
      </c>
      <c r="G46" s="188">
        <v>251700</v>
      </c>
      <c r="H46" s="188"/>
      <c r="I46" s="188">
        <v>44858191.960000001</v>
      </c>
      <c r="J46" s="434">
        <v>100</v>
      </c>
      <c r="K46" s="444">
        <v>0</v>
      </c>
    </row>
    <row r="47" spans="1:11" s="422" customFormat="1" ht="27.95" customHeight="1">
      <c r="A47" s="186">
        <v>1</v>
      </c>
      <c r="B47" s="186">
        <v>1500400054</v>
      </c>
      <c r="C47" s="187" t="s">
        <v>44</v>
      </c>
      <c r="D47" s="188">
        <v>27364498.879999999</v>
      </c>
      <c r="E47" s="188">
        <v>27164498.879999999</v>
      </c>
      <c r="F47" s="434">
        <v>99.269126027569342</v>
      </c>
      <c r="G47" s="188">
        <v>200000</v>
      </c>
      <c r="H47" s="188"/>
      <c r="I47" s="188">
        <v>27364498.879999999</v>
      </c>
      <c r="J47" s="434">
        <v>100</v>
      </c>
      <c r="K47" s="444">
        <v>0</v>
      </c>
    </row>
    <row r="48" spans="1:11" s="422" customFormat="1" ht="27.95" customHeight="1">
      <c r="A48" s="186">
        <v>1</v>
      </c>
      <c r="B48" s="186">
        <v>1500400066</v>
      </c>
      <c r="C48" s="187" t="s">
        <v>51</v>
      </c>
      <c r="D48" s="188">
        <v>17128046.98</v>
      </c>
      <c r="E48" s="188">
        <v>16961026.98</v>
      </c>
      <c r="F48" s="434">
        <v>99.024874229998161</v>
      </c>
      <c r="G48" s="188">
        <v>167020</v>
      </c>
      <c r="H48" s="188"/>
      <c r="I48" s="188">
        <v>17128046.98</v>
      </c>
      <c r="J48" s="434">
        <v>100</v>
      </c>
      <c r="K48" s="444">
        <v>0</v>
      </c>
    </row>
    <row r="49" spans="1:11" s="422" customFormat="1" ht="27.95" customHeight="1">
      <c r="A49" s="186">
        <v>1</v>
      </c>
      <c r="B49" s="186">
        <v>1500400050</v>
      </c>
      <c r="C49" s="187" t="s">
        <v>41</v>
      </c>
      <c r="D49" s="188">
        <v>43157346.659999996</v>
      </c>
      <c r="E49" s="188">
        <v>42729546.659999996</v>
      </c>
      <c r="F49" s="434">
        <v>99.00874350925632</v>
      </c>
      <c r="G49" s="188">
        <v>427800</v>
      </c>
      <c r="H49" s="188"/>
      <c r="I49" s="188">
        <v>43157346.659999996</v>
      </c>
      <c r="J49" s="434">
        <v>100.00000000000001</v>
      </c>
      <c r="K49" s="444">
        <v>0</v>
      </c>
    </row>
    <row r="50" spans="1:11" s="422" customFormat="1" ht="27.95" customHeight="1">
      <c r="A50" s="186">
        <v>1</v>
      </c>
      <c r="B50" s="186">
        <v>1500400058</v>
      </c>
      <c r="C50" s="187" t="s">
        <v>100</v>
      </c>
      <c r="D50" s="188">
        <v>24573854.420000002</v>
      </c>
      <c r="E50" s="188">
        <v>24323654.420000002</v>
      </c>
      <c r="F50" s="434">
        <v>98.981844704848697</v>
      </c>
      <c r="G50" s="188">
        <v>136500</v>
      </c>
      <c r="H50" s="188">
        <v>113700</v>
      </c>
      <c r="I50" s="188">
        <v>24573854.420000002</v>
      </c>
      <c r="J50" s="434">
        <v>99.999999999999986</v>
      </c>
      <c r="K50" s="444">
        <v>0</v>
      </c>
    </row>
    <row r="51" spans="1:11" s="422" customFormat="1" ht="27.95" customHeight="1">
      <c r="A51" s="186">
        <v>1</v>
      </c>
      <c r="B51" s="186">
        <v>1500400027</v>
      </c>
      <c r="C51" s="187" t="s">
        <v>15</v>
      </c>
      <c r="D51" s="188">
        <v>26452883.760000002</v>
      </c>
      <c r="E51" s="188">
        <v>26172863.760000002</v>
      </c>
      <c r="F51" s="434">
        <v>98.941438663018559</v>
      </c>
      <c r="G51" s="188">
        <v>280020</v>
      </c>
      <c r="H51" s="188"/>
      <c r="I51" s="188">
        <v>26452883.760000002</v>
      </c>
      <c r="J51" s="434">
        <v>100</v>
      </c>
      <c r="K51" s="444">
        <v>0</v>
      </c>
    </row>
    <row r="52" spans="1:11" s="422" customFormat="1" ht="27.95" customHeight="1">
      <c r="A52" s="186">
        <v>1</v>
      </c>
      <c r="B52" s="186">
        <v>1500400124</v>
      </c>
      <c r="C52" s="187" t="s">
        <v>73</v>
      </c>
      <c r="D52" s="188">
        <v>16163234.99</v>
      </c>
      <c r="E52" s="188">
        <v>15988561.84</v>
      </c>
      <c r="F52" s="434">
        <v>98.91931813088118</v>
      </c>
      <c r="G52" s="188">
        <v>174673.15</v>
      </c>
      <c r="H52" s="188"/>
      <c r="I52" s="188">
        <v>16163234.99</v>
      </c>
      <c r="J52" s="434">
        <v>100</v>
      </c>
      <c r="K52" s="444">
        <v>0</v>
      </c>
    </row>
    <row r="53" spans="1:11" s="422" customFormat="1" ht="27.95" customHeight="1">
      <c r="A53" s="186">
        <v>1</v>
      </c>
      <c r="B53" s="186">
        <v>1500400042</v>
      </c>
      <c r="C53" s="187" t="s">
        <v>36</v>
      </c>
      <c r="D53" s="188">
        <v>40756446.369999997</v>
      </c>
      <c r="E53" s="188">
        <v>40273446.369999997</v>
      </c>
      <c r="F53" s="434">
        <v>98.814911399254058</v>
      </c>
      <c r="G53" s="188">
        <v>483000</v>
      </c>
      <c r="H53" s="188"/>
      <c r="I53" s="188">
        <v>40756446.369999997</v>
      </c>
      <c r="J53" s="434">
        <v>100</v>
      </c>
      <c r="K53" s="444">
        <v>0</v>
      </c>
    </row>
    <row r="54" spans="1:11" s="422" customFormat="1" ht="27.95" customHeight="1">
      <c r="A54" s="186">
        <v>1</v>
      </c>
      <c r="B54" s="186">
        <v>1500400057</v>
      </c>
      <c r="C54" s="187" t="s">
        <v>47</v>
      </c>
      <c r="D54" s="188">
        <v>35286669.009999998</v>
      </c>
      <c r="E54" s="188">
        <v>34846669.009999998</v>
      </c>
      <c r="F54" s="434">
        <v>98.753070175381794</v>
      </c>
      <c r="G54" s="188">
        <v>440000</v>
      </c>
      <c r="H54" s="188"/>
      <c r="I54" s="188">
        <v>35286669.009999998</v>
      </c>
      <c r="J54" s="434">
        <v>100</v>
      </c>
      <c r="K54" s="444">
        <v>0</v>
      </c>
    </row>
    <row r="55" spans="1:11" s="422" customFormat="1" ht="27.95" customHeight="1">
      <c r="A55" s="186">
        <v>1</v>
      </c>
      <c r="B55" s="186">
        <v>1500400071</v>
      </c>
      <c r="C55" s="187" t="s">
        <v>55</v>
      </c>
      <c r="D55" s="188">
        <v>19625487.870000001</v>
      </c>
      <c r="E55" s="188">
        <v>19362987.870000001</v>
      </c>
      <c r="F55" s="434">
        <v>98.662453633057112</v>
      </c>
      <c r="G55" s="188">
        <v>262500</v>
      </c>
      <c r="H55" s="188"/>
      <c r="I55" s="188">
        <v>19625487.870000001</v>
      </c>
      <c r="J55" s="434">
        <v>100</v>
      </c>
      <c r="K55" s="444">
        <v>0</v>
      </c>
    </row>
    <row r="56" spans="1:11" s="422" customFormat="1" ht="27.95" customHeight="1">
      <c r="A56" s="186">
        <v>1</v>
      </c>
      <c r="B56" s="186">
        <v>1500400093</v>
      </c>
      <c r="C56" s="187" t="s">
        <v>69</v>
      </c>
      <c r="D56" s="188">
        <v>13730094.449999999</v>
      </c>
      <c r="E56" s="188">
        <v>13530394.449999999</v>
      </c>
      <c r="F56" s="434">
        <v>98.545530762900185</v>
      </c>
      <c r="G56" s="188">
        <v>199700</v>
      </c>
      <c r="H56" s="188"/>
      <c r="I56" s="188">
        <v>13730094.449999999</v>
      </c>
      <c r="J56" s="434">
        <v>100</v>
      </c>
      <c r="K56" s="444">
        <v>0</v>
      </c>
    </row>
    <row r="57" spans="1:11" s="422" customFormat="1" ht="27.95" customHeight="1">
      <c r="A57" s="186">
        <v>1</v>
      </c>
      <c r="B57" s="186">
        <v>1500400044</v>
      </c>
      <c r="C57" s="187" t="s">
        <v>38</v>
      </c>
      <c r="D57" s="188">
        <v>38735009.859999999</v>
      </c>
      <c r="E57" s="188">
        <v>38019009.859999999</v>
      </c>
      <c r="F57" s="434">
        <v>98.151543003118263</v>
      </c>
      <c r="G57" s="188">
        <v>716000</v>
      </c>
      <c r="H57" s="188"/>
      <c r="I57" s="188">
        <v>38735009.859999999</v>
      </c>
      <c r="J57" s="434">
        <v>100</v>
      </c>
      <c r="K57" s="444">
        <v>0</v>
      </c>
    </row>
    <row r="58" spans="1:11" s="422" customFormat="1" ht="27.95" customHeight="1">
      <c r="A58" s="186">
        <v>1</v>
      </c>
      <c r="B58" s="186">
        <v>1500400098</v>
      </c>
      <c r="C58" s="187" t="s">
        <v>72</v>
      </c>
      <c r="D58" s="188">
        <v>22715375.84</v>
      </c>
      <c r="E58" s="188">
        <v>22217775.84</v>
      </c>
      <c r="F58" s="434">
        <v>97.809413308831253</v>
      </c>
      <c r="G58" s="188">
        <v>286600</v>
      </c>
      <c r="H58" s="188">
        <v>211000</v>
      </c>
      <c r="I58" s="188">
        <v>22715375.84</v>
      </c>
      <c r="J58" s="434">
        <v>100</v>
      </c>
      <c r="K58" s="444">
        <v>0</v>
      </c>
    </row>
    <row r="59" spans="1:11" s="422" customFormat="1" ht="27.95" customHeight="1">
      <c r="A59" s="186">
        <v>1</v>
      </c>
      <c r="B59" s="186">
        <v>1500400033</v>
      </c>
      <c r="C59" s="187" t="s">
        <v>93</v>
      </c>
      <c r="D59" s="188">
        <v>21979194.760000002</v>
      </c>
      <c r="E59" s="188">
        <v>21480194.760000002</v>
      </c>
      <c r="F59" s="434">
        <v>97.729671148334631</v>
      </c>
      <c r="G59" s="188">
        <v>499000</v>
      </c>
      <c r="H59" s="188"/>
      <c r="I59" s="188">
        <v>21979194.760000002</v>
      </c>
      <c r="J59" s="434">
        <v>99.999999999999986</v>
      </c>
      <c r="K59" s="444">
        <v>0</v>
      </c>
    </row>
    <row r="60" spans="1:11" s="422" customFormat="1" ht="27.95" customHeight="1">
      <c r="A60" s="186">
        <v>1</v>
      </c>
      <c r="B60" s="186">
        <v>1500400038</v>
      </c>
      <c r="C60" s="187" t="s">
        <v>95</v>
      </c>
      <c r="D60" s="188">
        <v>16301854.58</v>
      </c>
      <c r="E60" s="188">
        <v>15888854.58</v>
      </c>
      <c r="F60" s="434">
        <v>97.466545919832399</v>
      </c>
      <c r="G60" s="188">
        <v>413000</v>
      </c>
      <c r="H60" s="188"/>
      <c r="I60" s="188">
        <v>16301854.58</v>
      </c>
      <c r="J60" s="434">
        <v>100</v>
      </c>
      <c r="K60" s="444">
        <v>0</v>
      </c>
    </row>
    <row r="61" spans="1:11" s="422" customFormat="1" ht="27.95" customHeight="1">
      <c r="A61" s="186">
        <v>1</v>
      </c>
      <c r="B61" s="186">
        <v>1500400094</v>
      </c>
      <c r="C61" s="187" t="s">
        <v>23</v>
      </c>
      <c r="D61" s="188">
        <v>18433652.870000001</v>
      </c>
      <c r="E61" s="188">
        <v>17935652.870000001</v>
      </c>
      <c r="F61" s="434">
        <v>97.29841934470582</v>
      </c>
      <c r="G61" s="188">
        <v>498000</v>
      </c>
      <c r="H61" s="188"/>
      <c r="I61" s="188">
        <v>18433652.870000001</v>
      </c>
      <c r="J61" s="434">
        <v>100</v>
      </c>
      <c r="K61" s="444">
        <v>0</v>
      </c>
    </row>
    <row r="62" spans="1:11" s="422" customFormat="1" ht="27.95" customHeight="1">
      <c r="A62" s="186">
        <v>1</v>
      </c>
      <c r="B62" s="186">
        <v>1500400035</v>
      </c>
      <c r="C62" s="187" t="s">
        <v>94</v>
      </c>
      <c r="D62" s="188">
        <v>17998322.43</v>
      </c>
      <c r="E62" s="188">
        <v>17498322.43</v>
      </c>
      <c r="F62" s="434">
        <v>97.221963313833129</v>
      </c>
      <c r="G62" s="188">
        <v>500000</v>
      </c>
      <c r="H62" s="188"/>
      <c r="I62" s="188">
        <v>17998322.43</v>
      </c>
      <c r="J62" s="434">
        <v>100</v>
      </c>
      <c r="K62" s="444">
        <v>0</v>
      </c>
    </row>
    <row r="63" spans="1:11" s="422" customFormat="1" ht="27.95" customHeight="1">
      <c r="A63" s="186">
        <v>1</v>
      </c>
      <c r="B63" s="186">
        <v>1500400092</v>
      </c>
      <c r="C63" s="187" t="s">
        <v>68</v>
      </c>
      <c r="D63" s="188">
        <v>29090275.27</v>
      </c>
      <c r="E63" s="188">
        <v>28172765.27</v>
      </c>
      <c r="F63" s="434">
        <v>96.845990656725746</v>
      </c>
      <c r="G63" s="188">
        <v>917510</v>
      </c>
      <c r="H63" s="188"/>
      <c r="I63" s="188">
        <v>29090275.27</v>
      </c>
      <c r="J63" s="434">
        <v>100</v>
      </c>
      <c r="K63" s="444">
        <v>0</v>
      </c>
    </row>
    <row r="64" spans="1:11" s="422" customFormat="1" ht="27.95" customHeight="1">
      <c r="A64" s="186">
        <v>1</v>
      </c>
      <c r="B64" s="186">
        <v>1500400086</v>
      </c>
      <c r="C64" s="187" t="s">
        <v>107</v>
      </c>
      <c r="D64" s="188">
        <v>15605859.550000001</v>
      </c>
      <c r="E64" s="188">
        <v>15091899.550000001</v>
      </c>
      <c r="F64" s="434">
        <v>96.706621648405132</v>
      </c>
      <c r="G64" s="188">
        <v>513960</v>
      </c>
      <c r="H64" s="188"/>
      <c r="I64" s="188">
        <v>15605859.550000001</v>
      </c>
      <c r="J64" s="434">
        <v>100</v>
      </c>
      <c r="K64" s="444">
        <v>0</v>
      </c>
    </row>
    <row r="65" spans="1:11" s="422" customFormat="1" ht="27.95" customHeight="1">
      <c r="A65" s="186">
        <v>1</v>
      </c>
      <c r="B65" s="186">
        <v>1500400095</v>
      </c>
      <c r="C65" s="187" t="s">
        <v>70</v>
      </c>
      <c r="D65" s="188">
        <v>19088277</v>
      </c>
      <c r="E65" s="188">
        <v>18456767</v>
      </c>
      <c r="F65" s="434">
        <v>96.691634347091679</v>
      </c>
      <c r="G65" s="188">
        <v>631510</v>
      </c>
      <c r="H65" s="188"/>
      <c r="I65" s="188">
        <v>19088277</v>
      </c>
      <c r="J65" s="434">
        <v>100</v>
      </c>
      <c r="K65" s="444">
        <v>0</v>
      </c>
    </row>
    <row r="66" spans="1:11" s="422" customFormat="1" ht="27.95" customHeight="1">
      <c r="A66" s="186">
        <v>1</v>
      </c>
      <c r="B66" s="186">
        <v>1500400088</v>
      </c>
      <c r="C66" s="187" t="s">
        <v>65</v>
      </c>
      <c r="D66" s="188">
        <v>9384029.5399999991</v>
      </c>
      <c r="E66" s="188">
        <v>9041629.5399999991</v>
      </c>
      <c r="F66" s="434">
        <v>96.351247632581504</v>
      </c>
      <c r="G66" s="188">
        <v>342400</v>
      </c>
      <c r="H66" s="188"/>
      <c r="I66" s="188">
        <v>9384029.5399999991</v>
      </c>
      <c r="J66" s="434">
        <v>100</v>
      </c>
      <c r="K66" s="444">
        <v>0</v>
      </c>
    </row>
    <row r="67" spans="1:11" s="422" customFormat="1" ht="27.95" customHeight="1">
      <c r="A67" s="186">
        <v>1</v>
      </c>
      <c r="B67" s="186">
        <v>1500400032</v>
      </c>
      <c r="C67" s="187" t="s">
        <v>92</v>
      </c>
      <c r="D67" s="188">
        <v>22757397.690000001</v>
      </c>
      <c r="E67" s="188">
        <v>21883697.690000001</v>
      </c>
      <c r="F67" s="434">
        <v>96.160808841584199</v>
      </c>
      <c r="G67" s="188">
        <v>873700</v>
      </c>
      <c r="H67" s="188"/>
      <c r="I67" s="188">
        <v>22757397.690000001</v>
      </c>
      <c r="J67" s="434">
        <v>100</v>
      </c>
      <c r="K67" s="444">
        <v>0</v>
      </c>
    </row>
    <row r="68" spans="1:11" s="422" customFormat="1" ht="27.95" customHeight="1">
      <c r="A68" s="186">
        <v>1</v>
      </c>
      <c r="B68" s="186">
        <v>1500400041</v>
      </c>
      <c r="C68" s="187" t="s">
        <v>35</v>
      </c>
      <c r="D68" s="188">
        <v>60451860.640000001</v>
      </c>
      <c r="E68" s="188">
        <v>57851860.640000001</v>
      </c>
      <c r="F68" s="434">
        <v>95.699057113422214</v>
      </c>
      <c r="G68" s="188">
        <v>100000</v>
      </c>
      <c r="H68" s="188">
        <v>2500000</v>
      </c>
      <c r="I68" s="188">
        <v>60451860.640000001</v>
      </c>
      <c r="J68" s="434">
        <v>100</v>
      </c>
      <c r="K68" s="444">
        <v>0</v>
      </c>
    </row>
    <row r="69" spans="1:11" s="422" customFormat="1" ht="27.95" customHeight="1">
      <c r="A69" s="186">
        <v>1</v>
      </c>
      <c r="B69" s="186">
        <v>1500400084</v>
      </c>
      <c r="C69" s="187" t="s">
        <v>16</v>
      </c>
      <c r="D69" s="188">
        <v>16364230.6</v>
      </c>
      <c r="E69" s="188">
        <v>15517600.6</v>
      </c>
      <c r="F69" s="434">
        <v>94.826337878665683</v>
      </c>
      <c r="G69" s="188">
        <v>846630</v>
      </c>
      <c r="H69" s="188"/>
      <c r="I69" s="188">
        <v>16364230.6</v>
      </c>
      <c r="J69" s="434">
        <v>100</v>
      </c>
      <c r="K69" s="444">
        <v>0</v>
      </c>
    </row>
    <row r="70" spans="1:11" s="422" customFormat="1" ht="27.95" customHeight="1">
      <c r="A70" s="186">
        <v>1</v>
      </c>
      <c r="B70" s="186">
        <v>1500400062</v>
      </c>
      <c r="C70" s="187" t="s">
        <v>20</v>
      </c>
      <c r="D70" s="188">
        <v>25430380.140000001</v>
      </c>
      <c r="E70" s="188">
        <v>23494936.140000001</v>
      </c>
      <c r="F70" s="434">
        <v>92.389244716968662</v>
      </c>
      <c r="G70" s="188">
        <v>1935444</v>
      </c>
      <c r="H70" s="188"/>
      <c r="I70" s="188">
        <v>25430380.140000001</v>
      </c>
      <c r="J70" s="434">
        <v>100</v>
      </c>
      <c r="K70" s="444">
        <v>0</v>
      </c>
    </row>
    <row r="71" spans="1:11" s="422" customFormat="1" ht="27.95" customHeight="1">
      <c r="A71" s="186">
        <v>1</v>
      </c>
      <c r="B71" s="186">
        <v>1500400072</v>
      </c>
      <c r="C71" s="187" t="s">
        <v>56</v>
      </c>
      <c r="D71" s="188">
        <v>21530254.800000001</v>
      </c>
      <c r="E71" s="188">
        <v>17930254.800000001</v>
      </c>
      <c r="F71" s="434">
        <v>83.279343261650581</v>
      </c>
      <c r="G71" s="188">
        <v>3600000</v>
      </c>
      <c r="H71" s="188"/>
      <c r="I71" s="188">
        <v>21530254.800000001</v>
      </c>
      <c r="J71" s="434">
        <v>100</v>
      </c>
      <c r="K71" s="444">
        <v>0</v>
      </c>
    </row>
    <row r="72" spans="1:11" s="422" customFormat="1" ht="27.95" customHeight="1">
      <c r="A72" s="186">
        <v>1</v>
      </c>
      <c r="B72" s="186">
        <v>1500400028</v>
      </c>
      <c r="C72" s="187" t="s">
        <v>28</v>
      </c>
      <c r="D72" s="188">
        <v>16172810.789999999</v>
      </c>
      <c r="E72" s="188">
        <v>13282810.789999999</v>
      </c>
      <c r="F72" s="434">
        <v>82.130502622420167</v>
      </c>
      <c r="G72" s="188">
        <v>2890000</v>
      </c>
      <c r="H72" s="188"/>
      <c r="I72" s="188">
        <v>16172810.789999999</v>
      </c>
      <c r="J72" s="434">
        <v>100</v>
      </c>
      <c r="K72" s="444">
        <v>0</v>
      </c>
    </row>
    <row r="73" spans="1:11" s="422" customFormat="1" ht="27.95" customHeight="1">
      <c r="A73" s="186">
        <v>1</v>
      </c>
      <c r="B73" s="186">
        <v>1500400025</v>
      </c>
      <c r="C73" s="187" t="s">
        <v>88</v>
      </c>
      <c r="D73" s="188">
        <v>22839592.43</v>
      </c>
      <c r="E73" s="188">
        <v>16503892.43</v>
      </c>
      <c r="F73" s="434">
        <v>72.260012872742848</v>
      </c>
      <c r="G73" s="188">
        <v>6335700</v>
      </c>
      <c r="H73" s="188"/>
      <c r="I73" s="188">
        <v>22839592.43</v>
      </c>
      <c r="J73" s="434">
        <v>100</v>
      </c>
      <c r="K73" s="444">
        <v>0</v>
      </c>
    </row>
    <row r="74" spans="1:11" s="422" customFormat="1" ht="27.95" customHeight="1">
      <c r="A74" s="186">
        <v>1</v>
      </c>
      <c r="B74" s="186">
        <v>1500400064</v>
      </c>
      <c r="C74" s="187" t="s">
        <v>102</v>
      </c>
      <c r="D74" s="188">
        <v>51039324.450000003</v>
      </c>
      <c r="E74" s="188">
        <v>18055324.449999999</v>
      </c>
      <c r="F74" s="434">
        <v>35.375320195876924</v>
      </c>
      <c r="G74" s="188">
        <v>12984000</v>
      </c>
      <c r="H74" s="188">
        <v>20000000</v>
      </c>
      <c r="I74" s="188">
        <v>51039324.450000003</v>
      </c>
      <c r="J74" s="434">
        <v>100</v>
      </c>
      <c r="K74" s="444">
        <v>0</v>
      </c>
    </row>
    <row r="75" spans="1:11" s="422" customFormat="1" ht="27.95" customHeight="1">
      <c r="A75" s="186">
        <v>2</v>
      </c>
      <c r="B75" s="186">
        <v>1500400089</v>
      </c>
      <c r="C75" s="187" t="s">
        <v>108</v>
      </c>
      <c r="D75" s="188">
        <v>28360859.390000001</v>
      </c>
      <c r="E75" s="188">
        <v>27683909.719999999</v>
      </c>
      <c r="F75" s="434">
        <v>97.61308477754136</v>
      </c>
      <c r="G75" s="188">
        <v>422229.99</v>
      </c>
      <c r="H75" s="188">
        <v>254719.67</v>
      </c>
      <c r="I75" s="188">
        <v>28360859.379999999</v>
      </c>
      <c r="J75" s="434">
        <v>99.999999964740141</v>
      </c>
      <c r="K75" s="444">
        <v>1.0000001639127731E-2</v>
      </c>
    </row>
    <row r="76" spans="1:11" s="422" customFormat="1" ht="27.95" customHeight="1">
      <c r="A76" s="186">
        <v>3</v>
      </c>
      <c r="B76" s="186">
        <v>1500400037</v>
      </c>
      <c r="C76" s="187" t="s">
        <v>32</v>
      </c>
      <c r="D76" s="188">
        <v>20293243.829999998</v>
      </c>
      <c r="E76" s="188">
        <v>19795833.859999999</v>
      </c>
      <c r="F76" s="434">
        <v>97.548888811631656</v>
      </c>
      <c r="G76" s="188">
        <v>497400</v>
      </c>
      <c r="H76" s="188"/>
      <c r="I76" s="188">
        <v>20293233.859999999</v>
      </c>
      <c r="J76" s="434">
        <v>99.999950870348371</v>
      </c>
      <c r="K76" s="444">
        <v>9.9699999988079071</v>
      </c>
    </row>
    <row r="77" spans="1:11" s="422" customFormat="1" ht="27.95" customHeight="1">
      <c r="A77" s="186">
        <v>4</v>
      </c>
      <c r="B77" s="186">
        <v>1500400079</v>
      </c>
      <c r="C77" s="187" t="s">
        <v>105</v>
      </c>
      <c r="D77" s="188">
        <v>21491426.77</v>
      </c>
      <c r="E77" s="188">
        <v>21344126.77</v>
      </c>
      <c r="F77" s="434">
        <v>99.314610418487348</v>
      </c>
      <c r="G77" s="188">
        <v>147277</v>
      </c>
      <c r="H77" s="188"/>
      <c r="I77" s="188">
        <v>21491403.77</v>
      </c>
      <c r="J77" s="434">
        <v>99.999892980581294</v>
      </c>
      <c r="K77" s="444">
        <v>23</v>
      </c>
    </row>
    <row r="78" spans="1:11" s="422" customFormat="1" ht="27.95" customHeight="1">
      <c r="A78" s="186">
        <v>4</v>
      </c>
      <c r="B78" s="186">
        <v>1500400052</v>
      </c>
      <c r="C78" s="187" t="s">
        <v>42</v>
      </c>
      <c r="D78" s="188">
        <v>23462389.690000001</v>
      </c>
      <c r="E78" s="188">
        <v>23339262.690000001</v>
      </c>
      <c r="F78" s="434">
        <v>99.475215433607431</v>
      </c>
      <c r="G78" s="188">
        <v>123100</v>
      </c>
      <c r="H78" s="188"/>
      <c r="I78" s="188">
        <v>23462362.690000001</v>
      </c>
      <c r="J78" s="434">
        <v>99.999884922208025</v>
      </c>
      <c r="K78" s="444">
        <v>27</v>
      </c>
    </row>
    <row r="79" spans="1:11" s="422" customFormat="1" ht="27.95" customHeight="1">
      <c r="A79" s="186">
        <v>5</v>
      </c>
      <c r="B79" s="186">
        <v>1500400083</v>
      </c>
      <c r="C79" s="614" t="s">
        <v>106</v>
      </c>
      <c r="D79" s="188">
        <v>16339291.789999999</v>
      </c>
      <c r="E79" s="188">
        <v>16339267.789999999</v>
      </c>
      <c r="F79" s="434">
        <v>99.99985311480873</v>
      </c>
      <c r="G79" s="188">
        <v>0</v>
      </c>
      <c r="H79" s="188"/>
      <c r="I79" s="188">
        <v>16339267.789999999</v>
      </c>
      <c r="J79" s="434">
        <v>99.99985311480873</v>
      </c>
      <c r="K79" s="444">
        <v>24</v>
      </c>
    </row>
    <row r="80" spans="1:11" s="422" customFormat="1" ht="27.95" customHeight="1">
      <c r="A80" s="186">
        <v>7</v>
      </c>
      <c r="B80" s="186">
        <v>1500400081</v>
      </c>
      <c r="C80" s="187" t="s">
        <v>17</v>
      </c>
      <c r="D80" s="188">
        <v>10979765.4</v>
      </c>
      <c r="E80" s="188">
        <v>10928717.4</v>
      </c>
      <c r="F80" s="434">
        <v>99.535072033506282</v>
      </c>
      <c r="G80" s="188">
        <v>51000</v>
      </c>
      <c r="H80" s="188"/>
      <c r="I80" s="188">
        <v>10979717.4</v>
      </c>
      <c r="J80" s="434">
        <v>99.999562832189469</v>
      </c>
      <c r="K80" s="444">
        <v>48</v>
      </c>
    </row>
    <row r="81" spans="1:11" s="422" customFormat="1" ht="27.95" customHeight="1">
      <c r="A81" s="186">
        <v>8</v>
      </c>
      <c r="B81" s="186">
        <v>1500400080</v>
      </c>
      <c r="C81" s="187" t="s">
        <v>61</v>
      </c>
      <c r="D81" s="188">
        <v>16256940.24</v>
      </c>
      <c r="E81" s="188">
        <v>15615713.24</v>
      </c>
      <c r="F81" s="434">
        <v>96.055672281907832</v>
      </c>
      <c r="G81" s="188">
        <v>641000</v>
      </c>
      <c r="H81" s="188"/>
      <c r="I81" s="188">
        <v>16256713.24</v>
      </c>
      <c r="J81" s="434">
        <v>99.998603673282616</v>
      </c>
      <c r="K81" s="444">
        <v>227</v>
      </c>
    </row>
    <row r="82" spans="1:11" s="422" customFormat="1" ht="27.95" customHeight="1">
      <c r="A82" s="186">
        <v>9</v>
      </c>
      <c r="B82" s="186">
        <v>1500400069</v>
      </c>
      <c r="C82" s="187" t="s">
        <v>53</v>
      </c>
      <c r="D82" s="188">
        <v>26796123.859999999</v>
      </c>
      <c r="E82" s="188">
        <v>26795123.859999999</v>
      </c>
      <c r="F82" s="434">
        <v>99.996268116966377</v>
      </c>
      <c r="G82" s="188">
        <v>0</v>
      </c>
      <c r="H82" s="188"/>
      <c r="I82" s="188">
        <v>26795123.859999999</v>
      </c>
      <c r="J82" s="434">
        <v>99.996268116966377</v>
      </c>
      <c r="K82" s="444">
        <v>1000</v>
      </c>
    </row>
    <row r="83" spans="1:11" s="422" customFormat="1" ht="27.95" customHeight="1">
      <c r="A83" s="186">
        <v>10</v>
      </c>
      <c r="B83" s="186">
        <v>1500400060</v>
      </c>
      <c r="C83" s="187" t="s">
        <v>101</v>
      </c>
      <c r="D83" s="188">
        <v>40088286.689999998</v>
      </c>
      <c r="E83" s="188">
        <v>39431739.340000004</v>
      </c>
      <c r="F83" s="434">
        <v>98.36224642106302</v>
      </c>
      <c r="G83" s="188">
        <v>0</v>
      </c>
      <c r="H83" s="188">
        <v>654547.35</v>
      </c>
      <c r="I83" s="188">
        <v>40086286.690000005</v>
      </c>
      <c r="J83" s="434">
        <v>99.995011011531972</v>
      </c>
      <c r="K83" s="444">
        <v>1999.9999999925494</v>
      </c>
    </row>
    <row r="84" spans="1:11" s="422" customFormat="1" ht="27.95" customHeight="1">
      <c r="A84" s="186">
        <v>11</v>
      </c>
      <c r="B84" s="186">
        <v>1500400030</v>
      </c>
      <c r="C84" s="187" t="s">
        <v>91</v>
      </c>
      <c r="D84" s="188">
        <v>12276901.02</v>
      </c>
      <c r="E84" s="188">
        <v>12275914.02</v>
      </c>
      <c r="F84" s="434">
        <v>99.991960511871909</v>
      </c>
      <c r="G84" s="188">
        <v>0</v>
      </c>
      <c r="H84" s="188"/>
      <c r="I84" s="188">
        <v>12275914.02</v>
      </c>
      <c r="J84" s="434">
        <v>99.991960511871909</v>
      </c>
      <c r="K84" s="444">
        <v>987</v>
      </c>
    </row>
    <row r="85" spans="1:11" s="422" customFormat="1" ht="27.95" customHeight="1">
      <c r="A85" s="438"/>
      <c r="B85" s="437"/>
      <c r="C85" s="438"/>
      <c r="D85" s="439"/>
      <c r="E85" s="439"/>
      <c r="F85" s="440"/>
      <c r="G85" s="440"/>
      <c r="H85" s="440"/>
      <c r="I85" s="440"/>
      <c r="J85" s="827"/>
      <c r="K85" s="445"/>
    </row>
    <row r="86" spans="1:11">
      <c r="B86" s="141"/>
      <c r="F86" s="82"/>
      <c r="G86" s="82"/>
      <c r="H86" s="82"/>
      <c r="I86" s="82"/>
      <c r="J86" s="828"/>
    </row>
    <row r="87" spans="1:11">
      <c r="B87" s="141"/>
      <c r="F87" s="82"/>
      <c r="G87" s="82"/>
      <c r="H87" s="82"/>
      <c r="I87" s="82"/>
      <c r="J87" s="828"/>
    </row>
    <row r="88" spans="1:11">
      <c r="B88" s="141"/>
      <c r="F88" s="82"/>
      <c r="G88" s="82"/>
      <c r="H88" s="82"/>
      <c r="I88" s="82"/>
      <c r="J88" s="828"/>
    </row>
    <row r="89" spans="1:11">
      <c r="B89" s="141"/>
      <c r="F89" s="82"/>
      <c r="G89" s="82"/>
      <c r="H89" s="82"/>
      <c r="I89" s="82"/>
      <c r="J89" s="828"/>
    </row>
    <row r="90" spans="1:11">
      <c r="B90" s="141"/>
      <c r="F90" s="82"/>
      <c r="G90" s="82"/>
      <c r="H90" s="82"/>
      <c r="I90" s="82"/>
      <c r="J90" s="828"/>
    </row>
    <row r="91" spans="1:11">
      <c r="B91" s="141"/>
      <c r="F91" s="82"/>
      <c r="G91" s="82"/>
      <c r="H91" s="82"/>
      <c r="I91" s="82"/>
      <c r="J91" s="828"/>
    </row>
    <row r="92" spans="1:11">
      <c r="B92" s="141"/>
      <c r="F92" s="82"/>
      <c r="G92" s="82"/>
      <c r="H92" s="82"/>
      <c r="I92" s="82"/>
      <c r="J92" s="828"/>
    </row>
    <row r="93" spans="1:11">
      <c r="B93" s="113"/>
      <c r="J93" s="828"/>
    </row>
    <row r="94" spans="1:11">
      <c r="B94" s="113"/>
      <c r="J94" s="828"/>
    </row>
    <row r="95" spans="1:11">
      <c r="J95" s="828"/>
    </row>
    <row r="96" spans="1:11">
      <c r="J96" s="828"/>
    </row>
    <row r="97" spans="10:10">
      <c r="J97" s="828"/>
    </row>
    <row r="98" spans="10:10">
      <c r="J98" s="828"/>
    </row>
    <row r="99" spans="10:10">
      <c r="J99" s="828"/>
    </row>
    <row r="100" spans="10:10">
      <c r="J100" s="828"/>
    </row>
  </sheetData>
  <mergeCells count="13">
    <mergeCell ref="A8:C8"/>
    <mergeCell ref="A5:A7"/>
    <mergeCell ref="B5:B7"/>
    <mergeCell ref="C5:C7"/>
    <mergeCell ref="E6:F6"/>
    <mergeCell ref="D5:D7"/>
    <mergeCell ref="A1:K1"/>
    <mergeCell ref="A2:K2"/>
    <mergeCell ref="A3:K3"/>
    <mergeCell ref="A4:K4"/>
    <mergeCell ref="E5:J5"/>
    <mergeCell ref="K5:K7"/>
    <mergeCell ref="I6:J6"/>
  </mergeCells>
  <pageMargins left="0.31496062992125984" right="0.31496062992125984" top="0.59055118110236227" bottom="0.39370078740157483" header="0.19685039370078741" footer="0.19685039370078741"/>
  <pageSetup paperSize="9" scale="73" fitToWidth="4" fitToHeight="4" orientation="landscape" r:id="rId1"/>
  <headerFooter>
    <oddHeader>&amp;R&amp;P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C352D-F9E7-4D01-A07D-7DA7CBDE5354}">
  <sheetPr>
    <tabColor rgb="FF00B0F0"/>
  </sheetPr>
  <dimension ref="A1:AZ97"/>
  <sheetViews>
    <sheetView zoomScale="60" zoomScaleNormal="60" workbookViewId="0">
      <selection activeCell="E10" sqref="E10"/>
    </sheetView>
  </sheetViews>
  <sheetFormatPr defaultRowHeight="26.25"/>
  <cols>
    <col min="1" max="1" width="10.5703125" style="162" customWidth="1"/>
    <col min="2" max="2" width="73" style="163" customWidth="1"/>
    <col min="3" max="3" width="27.140625" style="164" customWidth="1"/>
    <col min="4" max="4" width="25.7109375" style="164" customWidth="1"/>
    <col min="5" max="5" width="14.28515625" style="166" bestFit="1" customWidth="1"/>
    <col min="6" max="6" width="25.7109375" style="164" customWidth="1"/>
    <col min="7" max="7" width="11.85546875" style="164" customWidth="1"/>
    <col min="8" max="8" width="25.7109375" style="164" customWidth="1"/>
    <col min="9" max="9" width="11.85546875" style="164" customWidth="1"/>
    <col min="10" max="10" width="25.7109375" style="164" customWidth="1"/>
    <col min="11" max="11" width="13.85546875" style="167" bestFit="1" customWidth="1"/>
    <col min="12" max="12" width="24" style="164" bestFit="1" customWidth="1"/>
    <col min="13" max="13" width="23.28515625" style="161" customWidth="1"/>
    <col min="14" max="14" width="25.28515625" style="161" customWidth="1"/>
    <col min="15" max="15" width="20.140625" style="93" customWidth="1"/>
    <col min="16" max="16" width="19.5703125" style="93" customWidth="1"/>
    <col min="17" max="17" width="15.5703125" style="93" customWidth="1"/>
    <col min="18" max="18" width="20.5703125" style="161" customWidth="1"/>
    <col min="19" max="19" width="14.28515625" style="161" customWidth="1"/>
    <col min="20" max="48" width="9.140625" style="161" customWidth="1"/>
    <col min="49" max="49" width="9.140625" style="161"/>
    <col min="50" max="50" width="26.5703125" style="161" customWidth="1"/>
    <col min="51" max="51" width="9.140625" style="161"/>
    <col min="52" max="52" width="25.28515625" style="161" customWidth="1"/>
    <col min="53" max="16384" width="9.140625" style="161"/>
  </cols>
  <sheetData>
    <row r="1" spans="1:18" s="664" customFormat="1" ht="39.950000000000003" customHeight="1">
      <c r="A1" s="980" t="s">
        <v>594</v>
      </c>
      <c r="B1" s="980"/>
      <c r="C1" s="980"/>
      <c r="D1" s="980"/>
      <c r="E1" s="980"/>
      <c r="F1" s="980"/>
      <c r="G1" s="980"/>
      <c r="H1" s="980"/>
      <c r="I1" s="980"/>
      <c r="J1" s="980"/>
      <c r="K1" s="980"/>
      <c r="L1" s="980"/>
      <c r="M1" s="661"/>
      <c r="N1" s="661"/>
      <c r="O1" s="662"/>
      <c r="P1" s="662"/>
      <c r="Q1" s="662"/>
      <c r="R1" s="663"/>
    </row>
    <row r="2" spans="1:18" s="664" customFormat="1" ht="39.950000000000003" customHeight="1">
      <c r="A2" s="981" t="s">
        <v>662</v>
      </c>
      <c r="B2" s="981"/>
      <c r="C2" s="981"/>
      <c r="D2" s="981"/>
      <c r="E2" s="981"/>
      <c r="F2" s="981"/>
      <c r="G2" s="981"/>
      <c r="H2" s="981"/>
      <c r="I2" s="981"/>
      <c r="J2" s="981"/>
      <c r="K2" s="981"/>
      <c r="L2" s="981"/>
      <c r="O2" s="662"/>
      <c r="P2" s="662"/>
      <c r="Q2" s="662"/>
      <c r="R2" s="663"/>
    </row>
    <row r="3" spans="1:18" s="667" customFormat="1" ht="54">
      <c r="A3" s="987" t="s">
        <v>200</v>
      </c>
      <c r="B3" s="988"/>
      <c r="C3" s="665" t="s">
        <v>503</v>
      </c>
      <c r="D3" s="995" t="s">
        <v>9</v>
      </c>
      <c r="E3" s="995"/>
      <c r="F3" s="982" t="s">
        <v>87</v>
      </c>
      <c r="G3" s="982"/>
      <c r="H3" s="993" t="s">
        <v>24</v>
      </c>
      <c r="I3" s="994"/>
      <c r="J3" s="982" t="s">
        <v>146</v>
      </c>
      <c r="K3" s="982"/>
      <c r="L3" s="983" t="s">
        <v>4</v>
      </c>
      <c r="O3" s="668"/>
      <c r="P3" s="668"/>
      <c r="Q3" s="669"/>
      <c r="R3" s="670"/>
    </row>
    <row r="4" spans="1:18" s="667" customFormat="1" ht="35.1" customHeight="1">
      <c r="A4" s="989"/>
      <c r="B4" s="990"/>
      <c r="C4" s="666" t="s">
        <v>110</v>
      </c>
      <c r="D4" s="666" t="s">
        <v>110</v>
      </c>
      <c r="E4" s="666" t="s">
        <v>7</v>
      </c>
      <c r="F4" s="666" t="s">
        <v>110</v>
      </c>
      <c r="G4" s="666" t="s">
        <v>7</v>
      </c>
      <c r="H4" s="666" t="s">
        <v>110</v>
      </c>
      <c r="I4" s="666" t="s">
        <v>7</v>
      </c>
      <c r="J4" s="666" t="s">
        <v>110</v>
      </c>
      <c r="K4" s="666" t="s">
        <v>7</v>
      </c>
      <c r="L4" s="984"/>
      <c r="O4" s="668"/>
      <c r="P4" s="668"/>
      <c r="Q4" s="669"/>
      <c r="R4" s="670"/>
    </row>
    <row r="5" spans="1:18" s="672" customFormat="1" ht="39.950000000000003" customHeight="1">
      <c r="A5" s="991" t="s">
        <v>202</v>
      </c>
      <c r="B5" s="991"/>
      <c r="C5" s="671">
        <v>689134400</v>
      </c>
      <c r="D5" s="671">
        <v>538102424.1400001</v>
      </c>
      <c r="E5" s="831">
        <v>78.083814150040993</v>
      </c>
      <c r="F5" s="671">
        <v>36623262.159999996</v>
      </c>
      <c r="G5" s="831">
        <v>5.3143860123656577</v>
      </c>
      <c r="H5" s="671">
        <v>36524555</v>
      </c>
      <c r="I5" s="831">
        <v>5.3000626583145465</v>
      </c>
      <c r="J5" s="671">
        <v>611250241.30000007</v>
      </c>
      <c r="K5" s="831">
        <v>88.698262820721197</v>
      </c>
      <c r="L5" s="671">
        <v>77884158.699999928</v>
      </c>
      <c r="O5" s="673"/>
      <c r="P5" s="673"/>
      <c r="Q5" s="673"/>
    </row>
    <row r="6" spans="1:18" s="672" customFormat="1" ht="39.950000000000003" customHeight="1">
      <c r="A6" s="979" t="s">
        <v>183</v>
      </c>
      <c r="B6" s="979"/>
      <c r="C6" s="674">
        <v>485269600</v>
      </c>
      <c r="D6" s="674">
        <v>465811797.57000005</v>
      </c>
      <c r="E6" s="832">
        <v>95.990310864311311</v>
      </c>
      <c r="F6" s="674">
        <v>6542976.1600000001</v>
      </c>
      <c r="G6" s="690">
        <v>1.3483177516168332</v>
      </c>
      <c r="H6" s="674">
        <v>10023986</v>
      </c>
      <c r="I6" s="690">
        <v>2.0656529895958866</v>
      </c>
      <c r="J6" s="674">
        <v>482378759.73000008</v>
      </c>
      <c r="K6" s="690">
        <v>99.404281605524034</v>
      </c>
      <c r="L6" s="674">
        <v>2890840.2699999418</v>
      </c>
      <c r="O6" s="673"/>
      <c r="P6" s="673"/>
      <c r="Q6" s="673"/>
    </row>
    <row r="7" spans="1:18" s="672" customFormat="1" ht="35.1" customHeight="1">
      <c r="A7" s="985" t="s">
        <v>203</v>
      </c>
      <c r="B7" s="986"/>
      <c r="C7" s="675">
        <v>471083500</v>
      </c>
      <c r="D7" s="675">
        <v>453947093.77000004</v>
      </c>
      <c r="E7" s="675">
        <v>96.362342083728265</v>
      </c>
      <c r="F7" s="675">
        <v>4527976.16</v>
      </c>
      <c r="G7" s="675">
        <v>0.96118334859955823</v>
      </c>
      <c r="H7" s="675">
        <v>10023986</v>
      </c>
      <c r="I7" s="675">
        <v>2.1278575878798556</v>
      </c>
      <c r="J7" s="675">
        <v>468499055.93000007</v>
      </c>
      <c r="K7" s="675">
        <v>99.451383020207686</v>
      </c>
      <c r="L7" s="675">
        <v>2584444.0699999407</v>
      </c>
      <c r="O7" s="673"/>
      <c r="P7" s="673"/>
      <c r="Q7" s="673"/>
    </row>
    <row r="8" spans="1:18" s="672" customFormat="1" ht="35.1" customHeight="1">
      <c r="A8" s="677">
        <v>1</v>
      </c>
      <c r="B8" s="678" t="s">
        <v>132</v>
      </c>
      <c r="C8" s="676">
        <v>2272634.0599999428</v>
      </c>
      <c r="D8" s="679">
        <v>31630</v>
      </c>
      <c r="E8" s="680">
        <v>1.3917770817885566</v>
      </c>
      <c r="F8" s="679">
        <v>0</v>
      </c>
      <c r="G8" s="676">
        <v>0</v>
      </c>
      <c r="H8" s="676">
        <v>0</v>
      </c>
      <c r="I8" s="676">
        <v>0</v>
      </c>
      <c r="J8" s="679">
        <v>31630</v>
      </c>
      <c r="K8" s="681">
        <v>1.3917770817885566</v>
      </c>
      <c r="L8" s="679">
        <v>2241004.0599999428</v>
      </c>
      <c r="O8" s="673"/>
      <c r="P8" s="673"/>
      <c r="Q8" s="673"/>
    </row>
    <row r="9" spans="1:18" s="672" customFormat="1" ht="35.1" customHeight="1">
      <c r="A9" s="677">
        <v>2</v>
      </c>
      <c r="B9" s="678" t="s">
        <v>204</v>
      </c>
      <c r="C9" s="676">
        <v>54562288.32</v>
      </c>
      <c r="D9" s="679">
        <v>40590743.519999996</v>
      </c>
      <c r="E9" s="681">
        <v>74.393403887207043</v>
      </c>
      <c r="F9" s="679">
        <v>3670198.8</v>
      </c>
      <c r="G9" s="681">
        <v>6.7266218353504712</v>
      </c>
      <c r="H9" s="681">
        <v>9957906</v>
      </c>
      <c r="I9" s="676">
        <v>18.250528536483493</v>
      </c>
      <c r="J9" s="679">
        <v>54218848.319999993</v>
      </c>
      <c r="K9" s="681">
        <v>99.370554259041</v>
      </c>
      <c r="L9" s="679">
        <v>343440.00000000745</v>
      </c>
      <c r="O9" s="673"/>
      <c r="P9" s="673"/>
      <c r="Q9" s="673"/>
    </row>
    <row r="10" spans="1:18" s="672" customFormat="1" ht="35.1" customHeight="1">
      <c r="A10" s="677">
        <v>3</v>
      </c>
      <c r="B10" s="678" t="s">
        <v>124</v>
      </c>
      <c r="C10" s="676">
        <v>12659343.490000002</v>
      </c>
      <c r="D10" s="679">
        <v>12563893.490000002</v>
      </c>
      <c r="E10" s="681">
        <v>99.246011453315901</v>
      </c>
      <c r="F10" s="679">
        <v>95450</v>
      </c>
      <c r="G10" s="681">
        <v>0.75398854668410598</v>
      </c>
      <c r="H10" s="681">
        <v>0</v>
      </c>
      <c r="I10" s="676">
        <v>0</v>
      </c>
      <c r="J10" s="679">
        <v>12659343.490000002</v>
      </c>
      <c r="K10" s="681">
        <v>100</v>
      </c>
      <c r="L10" s="679">
        <v>0</v>
      </c>
      <c r="O10" s="673"/>
      <c r="P10" s="673"/>
      <c r="Q10" s="673"/>
    </row>
    <row r="11" spans="1:18" s="672" customFormat="1" ht="35.1" customHeight="1">
      <c r="A11" s="677">
        <v>4</v>
      </c>
      <c r="B11" s="678" t="s">
        <v>187</v>
      </c>
      <c r="C11" s="676">
        <v>401589234.13000005</v>
      </c>
      <c r="D11" s="679">
        <v>400760826.76000005</v>
      </c>
      <c r="E11" s="681">
        <v>99.793717734541701</v>
      </c>
      <c r="F11" s="679">
        <v>762327.36</v>
      </c>
      <c r="G11" s="681">
        <v>0.18982763859481949</v>
      </c>
      <c r="H11" s="681">
        <v>66080</v>
      </c>
      <c r="I11" s="676">
        <v>1.645462437337376E-2</v>
      </c>
      <c r="J11" s="679">
        <v>401589234.12000006</v>
      </c>
      <c r="K11" s="681">
        <v>99.999999997509903</v>
      </c>
      <c r="L11" s="679">
        <v>9.9999904632568359E-3</v>
      </c>
      <c r="O11" s="673"/>
      <c r="P11" s="673"/>
      <c r="Q11" s="673"/>
    </row>
    <row r="12" spans="1:18" s="672" customFormat="1" ht="35.1" customHeight="1">
      <c r="A12" s="992" t="s">
        <v>205</v>
      </c>
      <c r="B12" s="992"/>
      <c r="C12" s="682">
        <v>14186100</v>
      </c>
      <c r="D12" s="682">
        <v>11864703.799999999</v>
      </c>
      <c r="E12" s="675">
        <v>83.636121273641095</v>
      </c>
      <c r="F12" s="682">
        <v>2015000</v>
      </c>
      <c r="G12" s="675">
        <v>14.20404480442123</v>
      </c>
      <c r="H12" s="682">
        <v>0</v>
      </c>
      <c r="I12" s="675">
        <v>0</v>
      </c>
      <c r="J12" s="682">
        <v>13879703.799999999</v>
      </c>
      <c r="K12" s="675">
        <v>97.840166078062325</v>
      </c>
      <c r="L12" s="682">
        <v>306396.20000000112</v>
      </c>
      <c r="O12" s="673"/>
      <c r="P12" s="673"/>
      <c r="Q12" s="673"/>
    </row>
    <row r="13" spans="1:18" s="672" customFormat="1" ht="35.1" customHeight="1">
      <c r="A13" s="677">
        <v>1</v>
      </c>
      <c r="B13" s="678" t="s">
        <v>132</v>
      </c>
      <c r="C13" s="676">
        <v>12195363.050000001</v>
      </c>
      <c r="D13" s="679">
        <v>9873966.8499999996</v>
      </c>
      <c r="E13" s="681">
        <v>80.96492748528712</v>
      </c>
      <c r="F13" s="679">
        <v>2015000</v>
      </c>
      <c r="G13" s="681">
        <v>16.522673345095701</v>
      </c>
      <c r="H13" s="681">
        <v>0</v>
      </c>
      <c r="I13" s="676">
        <v>0</v>
      </c>
      <c r="J13" s="679">
        <v>11888966.85</v>
      </c>
      <c r="K13" s="681">
        <v>97.487600830382817</v>
      </c>
      <c r="L13" s="679">
        <v>306396.20000000112</v>
      </c>
      <c r="O13" s="673"/>
      <c r="P13" s="673"/>
      <c r="Q13" s="673"/>
    </row>
    <row r="14" spans="1:18" s="672" customFormat="1" ht="35.1" customHeight="1">
      <c r="A14" s="677">
        <v>2</v>
      </c>
      <c r="B14" s="678" t="s">
        <v>124</v>
      </c>
      <c r="C14" s="676">
        <v>221004.44</v>
      </c>
      <c r="D14" s="679">
        <v>221004.44</v>
      </c>
      <c r="E14" s="681">
        <v>100</v>
      </c>
      <c r="F14" s="679">
        <v>0</v>
      </c>
      <c r="G14" s="681">
        <v>0</v>
      </c>
      <c r="H14" s="681">
        <v>0</v>
      </c>
      <c r="I14" s="676">
        <v>0</v>
      </c>
      <c r="J14" s="679">
        <v>221004.44</v>
      </c>
      <c r="K14" s="681">
        <v>100</v>
      </c>
      <c r="L14" s="679">
        <v>0</v>
      </c>
      <c r="O14" s="673"/>
      <c r="P14" s="673"/>
      <c r="Q14" s="673"/>
    </row>
    <row r="15" spans="1:18" s="672" customFormat="1" ht="35.1" customHeight="1">
      <c r="A15" s="677">
        <v>3</v>
      </c>
      <c r="B15" s="678" t="s">
        <v>187</v>
      </c>
      <c r="C15" s="676">
        <v>1769732.51</v>
      </c>
      <c r="D15" s="679">
        <v>1769732.51</v>
      </c>
      <c r="E15" s="681">
        <v>100</v>
      </c>
      <c r="F15" s="679">
        <v>0</v>
      </c>
      <c r="G15" s="681">
        <v>0</v>
      </c>
      <c r="H15" s="681">
        <v>0</v>
      </c>
      <c r="I15" s="676">
        <v>0</v>
      </c>
      <c r="J15" s="679">
        <v>1769732.51</v>
      </c>
      <c r="K15" s="681">
        <v>100</v>
      </c>
      <c r="L15" s="679">
        <v>0</v>
      </c>
      <c r="O15" s="673"/>
      <c r="P15" s="673"/>
      <c r="Q15" s="673"/>
    </row>
    <row r="16" spans="1:18" s="672" customFormat="1" ht="39.950000000000003" customHeight="1">
      <c r="A16" s="979" t="s">
        <v>206</v>
      </c>
      <c r="B16" s="979"/>
      <c r="C16" s="674">
        <v>202464800</v>
      </c>
      <c r="D16" s="674">
        <v>70890626.569999993</v>
      </c>
      <c r="E16" s="832">
        <v>35.013803174675296</v>
      </c>
      <c r="F16" s="674">
        <v>30080286</v>
      </c>
      <c r="G16" s="690">
        <v>14.857044780129684</v>
      </c>
      <c r="H16" s="674">
        <v>26500569</v>
      </c>
      <c r="I16" s="690">
        <v>13.088975960265685</v>
      </c>
      <c r="J16" s="674">
        <v>127471481.57000001</v>
      </c>
      <c r="K16" s="690">
        <v>62.959823915070679</v>
      </c>
      <c r="L16" s="674">
        <v>74993318.429999992</v>
      </c>
      <c r="O16" s="673"/>
      <c r="P16" s="673"/>
      <c r="Q16" s="673"/>
    </row>
    <row r="17" spans="1:17" s="672" customFormat="1" ht="35.1" customHeight="1">
      <c r="A17" s="996" t="s">
        <v>203</v>
      </c>
      <c r="B17" s="996"/>
      <c r="C17" s="683">
        <v>5955000</v>
      </c>
      <c r="D17" s="683">
        <v>5888000</v>
      </c>
      <c r="E17" s="675">
        <v>98.874895046179674</v>
      </c>
      <c r="F17" s="683">
        <v>0</v>
      </c>
      <c r="G17" s="675">
        <v>0</v>
      </c>
      <c r="H17" s="683">
        <v>0</v>
      </c>
      <c r="I17" s="675">
        <v>0</v>
      </c>
      <c r="J17" s="683">
        <v>5888000</v>
      </c>
      <c r="K17" s="675">
        <v>98.874895046179674</v>
      </c>
      <c r="L17" s="683">
        <v>67000</v>
      </c>
      <c r="O17" s="673"/>
      <c r="P17" s="673"/>
      <c r="Q17" s="673"/>
    </row>
    <row r="18" spans="1:17" s="672" customFormat="1" ht="35.1" customHeight="1">
      <c r="A18" s="684">
        <v>1</v>
      </c>
      <c r="B18" s="685" t="s">
        <v>132</v>
      </c>
      <c r="C18" s="679">
        <v>67000</v>
      </c>
      <c r="D18" s="679">
        <v>0</v>
      </c>
      <c r="E18" s="681">
        <v>0</v>
      </c>
      <c r="F18" s="679">
        <v>0</v>
      </c>
      <c r="G18" s="681">
        <v>0</v>
      </c>
      <c r="H18" s="681">
        <v>0</v>
      </c>
      <c r="I18" s="675">
        <v>0</v>
      </c>
      <c r="J18" s="679">
        <v>0</v>
      </c>
      <c r="K18" s="681">
        <v>0</v>
      </c>
      <c r="L18" s="679">
        <v>67000</v>
      </c>
      <c r="O18" s="673"/>
      <c r="P18" s="673"/>
      <c r="Q18" s="673"/>
    </row>
    <row r="19" spans="1:17" s="672" customFormat="1" ht="35.1" customHeight="1">
      <c r="A19" s="684">
        <v>2</v>
      </c>
      <c r="B19" s="678" t="s">
        <v>408</v>
      </c>
      <c r="C19" s="679">
        <v>5888000</v>
      </c>
      <c r="D19" s="679">
        <v>5888000</v>
      </c>
      <c r="E19" s="681">
        <v>100</v>
      </c>
      <c r="F19" s="679">
        <v>0</v>
      </c>
      <c r="G19" s="681">
        <v>0</v>
      </c>
      <c r="H19" s="681">
        <v>0</v>
      </c>
      <c r="I19" s="675">
        <v>0</v>
      </c>
      <c r="J19" s="679">
        <v>5888000</v>
      </c>
      <c r="K19" s="681">
        <v>100</v>
      </c>
      <c r="L19" s="679">
        <v>0</v>
      </c>
      <c r="O19" s="673"/>
      <c r="P19" s="673"/>
      <c r="Q19" s="673"/>
    </row>
    <row r="20" spans="1:17" s="672" customFormat="1" ht="35.1" customHeight="1">
      <c r="A20" s="996" t="s">
        <v>205</v>
      </c>
      <c r="B20" s="996"/>
      <c r="C20" s="683">
        <v>51122300</v>
      </c>
      <c r="D20" s="683">
        <v>34475476.449999996</v>
      </c>
      <c r="E20" s="675">
        <v>67.437256246295647</v>
      </c>
      <c r="F20" s="683">
        <v>15475641</v>
      </c>
      <c r="G20" s="675">
        <v>30.271801151356648</v>
      </c>
      <c r="H20" s="683">
        <v>0</v>
      </c>
      <c r="I20" s="675">
        <v>0</v>
      </c>
      <c r="J20" s="683">
        <v>49951117.450000003</v>
      </c>
      <c r="K20" s="675">
        <v>97.709057397652302</v>
      </c>
      <c r="L20" s="683">
        <v>1171182.549999997</v>
      </c>
      <c r="O20" s="673"/>
      <c r="P20" s="673"/>
      <c r="Q20" s="673"/>
    </row>
    <row r="21" spans="1:17" s="672" customFormat="1" ht="35.1" customHeight="1">
      <c r="A21" s="677">
        <v>1</v>
      </c>
      <c r="B21" s="678" t="s">
        <v>609</v>
      </c>
      <c r="C21" s="686">
        <v>37081504.140000001</v>
      </c>
      <c r="D21" s="686">
        <v>21554321.59</v>
      </c>
      <c r="E21" s="681">
        <v>58.126880475566381</v>
      </c>
      <c r="F21" s="686">
        <v>14356000</v>
      </c>
      <c r="G21" s="681">
        <v>38.714718652726148</v>
      </c>
      <c r="H21" s="681">
        <v>0</v>
      </c>
      <c r="I21" s="675">
        <v>0</v>
      </c>
      <c r="J21" s="679">
        <v>35910321.590000004</v>
      </c>
      <c r="K21" s="681">
        <v>96.841599128292543</v>
      </c>
      <c r="L21" s="679">
        <v>1171182.549999997</v>
      </c>
      <c r="O21" s="673"/>
      <c r="P21" s="673"/>
      <c r="Q21" s="673"/>
    </row>
    <row r="22" spans="1:17" s="672" customFormat="1" ht="35.1" customHeight="1">
      <c r="A22" s="677">
        <v>2</v>
      </c>
      <c r="B22" s="678" t="s">
        <v>513</v>
      </c>
      <c r="C22" s="686">
        <v>490000</v>
      </c>
      <c r="D22" s="686">
        <v>490000</v>
      </c>
      <c r="E22" s="681">
        <v>100</v>
      </c>
      <c r="F22" s="686">
        <v>0</v>
      </c>
      <c r="G22" s="681">
        <v>0</v>
      </c>
      <c r="H22" s="681">
        <v>0</v>
      </c>
      <c r="I22" s="675">
        <v>0</v>
      </c>
      <c r="J22" s="679">
        <v>490000</v>
      </c>
      <c r="K22" s="681">
        <v>100</v>
      </c>
      <c r="L22" s="679">
        <v>0</v>
      </c>
      <c r="O22" s="673"/>
      <c r="P22" s="673"/>
      <c r="Q22" s="673"/>
    </row>
    <row r="23" spans="1:17" s="672" customFormat="1" ht="35.1" customHeight="1">
      <c r="A23" s="677">
        <v>3</v>
      </c>
      <c r="B23" s="678" t="s">
        <v>610</v>
      </c>
      <c r="C23" s="676">
        <v>5123646.8499999996</v>
      </c>
      <c r="D23" s="679">
        <v>5096205.8499999996</v>
      </c>
      <c r="E23" s="681">
        <v>99.464424446036901</v>
      </c>
      <c r="F23" s="679">
        <v>27441</v>
      </c>
      <c r="G23" s="681">
        <v>0.53557555396309175</v>
      </c>
      <c r="H23" s="681">
        <v>0</v>
      </c>
      <c r="I23" s="675">
        <v>0</v>
      </c>
      <c r="J23" s="679">
        <v>5123646.8499999996</v>
      </c>
      <c r="K23" s="681">
        <v>100</v>
      </c>
      <c r="L23" s="679">
        <v>0</v>
      </c>
      <c r="O23" s="673"/>
      <c r="P23" s="673"/>
      <c r="Q23" s="673"/>
    </row>
    <row r="24" spans="1:17" s="672" customFormat="1" ht="35.1" customHeight="1">
      <c r="A24" s="677">
        <v>4</v>
      </c>
      <c r="B24" s="687" t="s">
        <v>663</v>
      </c>
      <c r="C24" s="676">
        <v>8427149.0099999998</v>
      </c>
      <c r="D24" s="676">
        <v>7334949.0099999998</v>
      </c>
      <c r="E24" s="681">
        <v>87.039507682800547</v>
      </c>
      <c r="F24" s="676">
        <v>1092200</v>
      </c>
      <c r="G24" s="681">
        <v>12.960492317199456</v>
      </c>
      <c r="H24" s="681">
        <v>0</v>
      </c>
      <c r="I24" s="675">
        <v>0</v>
      </c>
      <c r="J24" s="679">
        <v>8427149.0099999998</v>
      </c>
      <c r="K24" s="681">
        <v>100</v>
      </c>
      <c r="L24" s="679">
        <v>0</v>
      </c>
      <c r="O24" s="673"/>
      <c r="P24" s="673"/>
      <c r="Q24" s="673"/>
    </row>
    <row r="25" spans="1:17" s="688" customFormat="1" ht="35.1" customHeight="1">
      <c r="A25" s="996" t="s">
        <v>207</v>
      </c>
      <c r="B25" s="996"/>
      <c r="C25" s="683">
        <v>144937500</v>
      </c>
      <c r="D25" s="683">
        <v>30083150.120000001</v>
      </c>
      <c r="E25" s="675">
        <v>20.755946611470463</v>
      </c>
      <c r="F25" s="683">
        <v>14604645</v>
      </c>
      <c r="G25" s="675">
        <v>10.076512289780078</v>
      </c>
      <c r="H25" s="683">
        <v>26500569</v>
      </c>
      <c r="I25" s="675">
        <v>18.284135575679173</v>
      </c>
      <c r="J25" s="683">
        <v>71188364.120000005</v>
      </c>
      <c r="K25" s="675">
        <v>49.116594476929713</v>
      </c>
      <c r="L25" s="683">
        <v>73749135.879999995</v>
      </c>
      <c r="O25" s="689"/>
      <c r="P25" s="689"/>
      <c r="Q25" s="689"/>
    </row>
    <row r="26" spans="1:17" s="672" customFormat="1" ht="35.1" customHeight="1">
      <c r="A26" s="684">
        <v>1</v>
      </c>
      <c r="B26" s="685" t="s">
        <v>514</v>
      </c>
      <c r="C26" s="679">
        <v>53414359.879999995</v>
      </c>
      <c r="D26" s="679">
        <v>0</v>
      </c>
      <c r="E26" s="681">
        <v>0</v>
      </c>
      <c r="F26" s="679">
        <v>0</v>
      </c>
      <c r="G26" s="681">
        <v>0</v>
      </c>
      <c r="H26" s="681"/>
      <c r="I26" s="681">
        <v>0</v>
      </c>
      <c r="J26" s="679">
        <v>0</v>
      </c>
      <c r="K26" s="681">
        <v>0</v>
      </c>
      <c r="L26" s="679">
        <v>53414359.879999995</v>
      </c>
      <c r="O26" s="673"/>
      <c r="P26" s="673"/>
      <c r="Q26" s="673"/>
    </row>
    <row r="27" spans="1:17" s="672" customFormat="1" ht="35.1" customHeight="1">
      <c r="A27" s="684">
        <v>2</v>
      </c>
      <c r="B27" s="678" t="s">
        <v>664</v>
      </c>
      <c r="C27" s="679">
        <v>48761936.32</v>
      </c>
      <c r="D27" s="679">
        <v>8371249.3200000003</v>
      </c>
      <c r="E27" s="681">
        <v>17.167590033881574</v>
      </c>
      <c r="F27" s="679">
        <v>0</v>
      </c>
      <c r="G27" s="676">
        <v>0</v>
      </c>
      <c r="H27" s="676">
        <v>20057934</v>
      </c>
      <c r="I27" s="681">
        <v>41.134408339262606</v>
      </c>
      <c r="J27" s="679">
        <v>28429183.32</v>
      </c>
      <c r="K27" s="681">
        <v>58.30199837314418</v>
      </c>
      <c r="L27" s="679">
        <v>20332753</v>
      </c>
      <c r="O27" s="673"/>
      <c r="P27" s="673"/>
      <c r="Q27" s="673"/>
    </row>
    <row r="28" spans="1:17" s="672" customFormat="1" ht="35.1" customHeight="1">
      <c r="A28" s="684">
        <v>3</v>
      </c>
      <c r="B28" s="678" t="s">
        <v>665</v>
      </c>
      <c r="C28" s="679">
        <v>14422596</v>
      </c>
      <c r="D28" s="679">
        <v>3168148</v>
      </c>
      <c r="E28" s="681">
        <v>21.966558586262835</v>
      </c>
      <c r="F28" s="679">
        <v>5858748</v>
      </c>
      <c r="G28" s="681">
        <v>40.622007300211415</v>
      </c>
      <c r="H28" s="681">
        <v>5395700</v>
      </c>
      <c r="I28" s="681">
        <v>37.41143411352575</v>
      </c>
      <c r="J28" s="679">
        <v>14422596</v>
      </c>
      <c r="K28" s="681">
        <v>100</v>
      </c>
      <c r="L28" s="679">
        <v>0</v>
      </c>
      <c r="O28" s="673"/>
      <c r="P28" s="673"/>
      <c r="Q28" s="673"/>
    </row>
    <row r="29" spans="1:17" s="672" customFormat="1" ht="35.1" customHeight="1">
      <c r="A29" s="677">
        <v>4</v>
      </c>
      <c r="B29" s="678" t="s">
        <v>666</v>
      </c>
      <c r="C29" s="686">
        <v>28338607.800000001</v>
      </c>
      <c r="D29" s="686">
        <v>18543752.800000001</v>
      </c>
      <c r="E29" s="681">
        <v>65.436357815714572</v>
      </c>
      <c r="F29" s="686">
        <v>8745897</v>
      </c>
      <c r="G29" s="681">
        <v>30.862126543845246</v>
      </c>
      <c r="H29" s="681">
        <v>1046935</v>
      </c>
      <c r="I29" s="681">
        <v>3.6943769693583888</v>
      </c>
      <c r="J29" s="679">
        <v>28336584.800000001</v>
      </c>
      <c r="K29" s="681">
        <v>99.99286132891821</v>
      </c>
      <c r="L29" s="679">
        <v>2023</v>
      </c>
      <c r="O29" s="673"/>
      <c r="P29" s="673"/>
      <c r="Q29" s="673"/>
    </row>
    <row r="30" spans="1:17" s="672" customFormat="1" ht="57" customHeight="1">
      <c r="A30" s="996" t="s">
        <v>208</v>
      </c>
      <c r="B30" s="996"/>
      <c r="C30" s="683">
        <v>450000</v>
      </c>
      <c r="D30" s="683">
        <v>444000</v>
      </c>
      <c r="E30" s="675">
        <v>98.666666666666671</v>
      </c>
      <c r="F30" s="683">
        <v>0</v>
      </c>
      <c r="G30" s="675">
        <v>0</v>
      </c>
      <c r="H30" s="683">
        <v>0</v>
      </c>
      <c r="I30" s="675">
        <v>0</v>
      </c>
      <c r="J30" s="683">
        <v>444000</v>
      </c>
      <c r="K30" s="675">
        <v>98.666666666666671</v>
      </c>
      <c r="L30" s="683">
        <v>6000</v>
      </c>
      <c r="O30" s="673"/>
      <c r="P30" s="673"/>
      <c r="Q30" s="673"/>
    </row>
    <row r="31" spans="1:17" s="672" customFormat="1" ht="35.1" customHeight="1">
      <c r="A31" s="684">
        <v>1</v>
      </c>
      <c r="B31" s="685" t="s">
        <v>132</v>
      </c>
      <c r="C31" s="679">
        <v>6000</v>
      </c>
      <c r="D31" s="679">
        <v>0</v>
      </c>
      <c r="E31" s="681">
        <v>0</v>
      </c>
      <c r="F31" s="679">
        <v>0</v>
      </c>
      <c r="G31" s="681">
        <v>0</v>
      </c>
      <c r="H31" s="681"/>
      <c r="I31" s="681">
        <v>0</v>
      </c>
      <c r="J31" s="679">
        <v>0</v>
      </c>
      <c r="K31" s="681">
        <v>0</v>
      </c>
      <c r="L31" s="679">
        <v>6000</v>
      </c>
      <c r="O31" s="673"/>
      <c r="P31" s="673"/>
      <c r="Q31" s="673"/>
    </row>
    <row r="32" spans="1:17" s="672" customFormat="1" ht="35.1" customHeight="1">
      <c r="A32" s="677">
        <v>2</v>
      </c>
      <c r="B32" s="678" t="s">
        <v>409</v>
      </c>
      <c r="C32" s="686">
        <v>444000</v>
      </c>
      <c r="D32" s="679">
        <v>444000</v>
      </c>
      <c r="E32" s="681">
        <v>100</v>
      </c>
      <c r="F32" s="679">
        <v>0</v>
      </c>
      <c r="G32" s="681">
        <v>0</v>
      </c>
      <c r="H32" s="681"/>
      <c r="I32" s="681">
        <v>0</v>
      </c>
      <c r="J32" s="679">
        <v>444000</v>
      </c>
      <c r="K32" s="681">
        <v>100</v>
      </c>
      <c r="L32" s="679">
        <v>0</v>
      </c>
      <c r="O32" s="673"/>
      <c r="P32" s="673"/>
      <c r="Q32" s="673"/>
    </row>
    <row r="33" spans="1:17" s="672" customFormat="1" ht="39.950000000000003" customHeight="1">
      <c r="A33" s="979" t="s">
        <v>515</v>
      </c>
      <c r="B33" s="979"/>
      <c r="C33" s="674">
        <v>1400000</v>
      </c>
      <c r="D33" s="674">
        <v>1400000</v>
      </c>
      <c r="E33" s="832">
        <v>100</v>
      </c>
      <c r="F33" s="674">
        <v>0</v>
      </c>
      <c r="G33" s="690">
        <v>0</v>
      </c>
      <c r="H33" s="674">
        <v>0</v>
      </c>
      <c r="I33" s="690">
        <v>0</v>
      </c>
      <c r="J33" s="674">
        <v>1400000</v>
      </c>
      <c r="K33" s="690">
        <v>100</v>
      </c>
      <c r="L33" s="674">
        <v>0</v>
      </c>
      <c r="O33" s="673"/>
      <c r="P33" s="673"/>
      <c r="Q33" s="673"/>
    </row>
    <row r="34" spans="1:17" s="672" customFormat="1" ht="35.1" customHeight="1">
      <c r="A34" s="996" t="s">
        <v>203</v>
      </c>
      <c r="B34" s="996"/>
      <c r="C34" s="683">
        <v>1400000</v>
      </c>
      <c r="D34" s="683">
        <v>1400000</v>
      </c>
      <c r="E34" s="683">
        <v>300</v>
      </c>
      <c r="F34" s="683">
        <v>0</v>
      </c>
      <c r="G34" s="675">
        <v>0</v>
      </c>
      <c r="H34" s="683">
        <v>0</v>
      </c>
      <c r="I34" s="675">
        <v>0</v>
      </c>
      <c r="J34" s="683">
        <v>1400000</v>
      </c>
      <c r="K34" s="675">
        <v>100</v>
      </c>
      <c r="L34" s="683">
        <v>0</v>
      </c>
      <c r="O34" s="673"/>
      <c r="P34" s="673"/>
      <c r="Q34" s="673"/>
    </row>
    <row r="35" spans="1:17" s="672" customFormat="1" ht="81">
      <c r="A35" s="684">
        <v>1</v>
      </c>
      <c r="B35" s="685" t="s">
        <v>595</v>
      </c>
      <c r="C35" s="679">
        <v>165000</v>
      </c>
      <c r="D35" s="679">
        <v>165000</v>
      </c>
      <c r="E35" s="681">
        <v>100</v>
      </c>
      <c r="F35" s="679"/>
      <c r="G35" s="681">
        <v>0</v>
      </c>
      <c r="H35" s="681"/>
      <c r="I35" s="681">
        <v>0</v>
      </c>
      <c r="J35" s="679">
        <v>165000</v>
      </c>
      <c r="K35" s="681">
        <v>100</v>
      </c>
      <c r="L35" s="679">
        <v>0</v>
      </c>
      <c r="O35" s="673"/>
      <c r="P35" s="673"/>
      <c r="Q35" s="673"/>
    </row>
    <row r="36" spans="1:17" ht="60" customHeight="1">
      <c r="A36" s="859">
        <v>2</v>
      </c>
      <c r="B36" s="872" t="s">
        <v>625</v>
      </c>
      <c r="C36" s="860">
        <v>665000</v>
      </c>
      <c r="D36" s="861">
        <v>665000</v>
      </c>
      <c r="E36" s="681">
        <v>100</v>
      </c>
      <c r="F36" s="861"/>
      <c r="G36" s="681">
        <v>0</v>
      </c>
      <c r="H36" s="681"/>
      <c r="I36" s="681">
        <v>0</v>
      </c>
      <c r="J36" s="679">
        <v>665000</v>
      </c>
      <c r="K36" s="681">
        <v>100</v>
      </c>
      <c r="L36" s="679">
        <v>0</v>
      </c>
      <c r="O36" s="96"/>
      <c r="P36" s="96"/>
      <c r="Q36" s="96"/>
    </row>
    <row r="37" spans="1:17" ht="48.75" customHeight="1">
      <c r="A37" s="859">
        <v>3</v>
      </c>
      <c r="B37" s="872" t="s">
        <v>667</v>
      </c>
      <c r="C37" s="860">
        <v>570000</v>
      </c>
      <c r="D37" s="861">
        <v>570000</v>
      </c>
      <c r="E37" s="681">
        <v>100</v>
      </c>
      <c r="F37" s="861"/>
      <c r="G37" s="681">
        <v>0</v>
      </c>
      <c r="H37" s="681"/>
      <c r="I37" s="681">
        <v>0</v>
      </c>
      <c r="J37" s="679">
        <v>570000</v>
      </c>
      <c r="K37" s="681">
        <v>100</v>
      </c>
      <c r="L37" s="679">
        <v>0</v>
      </c>
      <c r="O37" s="96"/>
      <c r="P37" s="96"/>
      <c r="Q37" s="96"/>
    </row>
    <row r="38" spans="1:17" ht="48.75" customHeight="1">
      <c r="D38" s="53"/>
      <c r="E38" s="165"/>
      <c r="F38" s="53"/>
      <c r="G38" s="53"/>
      <c r="H38" s="53"/>
      <c r="I38" s="53"/>
      <c r="J38" s="53"/>
      <c r="K38" s="54"/>
      <c r="L38" s="53"/>
    </row>
    <row r="39" spans="1:17" ht="48.75" customHeight="1"/>
    <row r="40" spans="1:17" ht="48.75" customHeight="1"/>
    <row r="41" spans="1:17" ht="48.75" customHeight="1"/>
    <row r="42" spans="1:17" ht="48.75" customHeight="1"/>
    <row r="43" spans="1:17" ht="48.75" customHeight="1"/>
    <row r="44" spans="1:17" ht="48.75" customHeight="1"/>
    <row r="45" spans="1:17" ht="48.75" customHeight="1"/>
    <row r="46" spans="1:17" ht="48.75" customHeight="1"/>
    <row r="47" spans="1:17" ht="48.75" customHeight="1"/>
    <row r="48" spans="1:17" ht="48.75" customHeight="1"/>
    <row r="49" spans="2:52" ht="48.75" customHeight="1"/>
    <row r="50" spans="2:52" ht="48.75" customHeight="1"/>
    <row r="51" spans="2:52" ht="48.75" customHeight="1"/>
    <row r="52" spans="2:52" s="162" customFormat="1" ht="48.75" customHeight="1">
      <c r="B52" s="163"/>
      <c r="C52" s="164"/>
      <c r="D52" s="164"/>
      <c r="E52" s="166"/>
      <c r="F52" s="164"/>
      <c r="G52" s="164"/>
      <c r="H52" s="164"/>
      <c r="I52" s="164"/>
      <c r="J52" s="164"/>
      <c r="K52" s="167"/>
      <c r="L52" s="164"/>
      <c r="M52" s="161"/>
      <c r="N52" s="161"/>
      <c r="O52" s="93"/>
      <c r="P52" s="93"/>
      <c r="Q52" s="93"/>
      <c r="R52" s="161"/>
      <c r="S52" s="161"/>
      <c r="T52" s="161"/>
      <c r="U52" s="161"/>
      <c r="V52" s="161"/>
      <c r="W52" s="161"/>
      <c r="X52" s="161"/>
      <c r="Y52" s="161"/>
      <c r="Z52" s="161"/>
      <c r="AA52" s="161"/>
      <c r="AB52" s="161"/>
      <c r="AC52" s="161"/>
      <c r="AD52" s="161"/>
      <c r="AE52" s="161"/>
      <c r="AF52" s="161"/>
      <c r="AG52" s="161"/>
      <c r="AH52" s="161"/>
      <c r="AI52" s="161"/>
      <c r="AJ52" s="161"/>
      <c r="AK52" s="161"/>
      <c r="AL52" s="161"/>
      <c r="AM52" s="161"/>
      <c r="AN52" s="161"/>
      <c r="AO52" s="161"/>
      <c r="AP52" s="161"/>
      <c r="AQ52" s="161"/>
      <c r="AR52" s="161"/>
      <c r="AS52" s="161"/>
      <c r="AT52" s="161"/>
      <c r="AU52" s="161"/>
      <c r="AV52" s="161"/>
      <c r="AW52" s="161"/>
      <c r="AX52" s="161"/>
      <c r="AY52" s="161"/>
      <c r="AZ52" s="161"/>
    </row>
    <row r="53" spans="2:52" s="162" customFormat="1" ht="48.75" customHeight="1">
      <c r="B53" s="163"/>
      <c r="C53" s="164"/>
      <c r="D53" s="164"/>
      <c r="E53" s="166"/>
      <c r="F53" s="164"/>
      <c r="G53" s="164"/>
      <c r="H53" s="164"/>
      <c r="I53" s="164"/>
      <c r="J53" s="164"/>
      <c r="K53" s="167"/>
      <c r="L53" s="164"/>
      <c r="M53" s="161"/>
      <c r="N53" s="161"/>
      <c r="O53" s="93"/>
      <c r="P53" s="93"/>
      <c r="Q53" s="93"/>
      <c r="R53" s="161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1"/>
      <c r="AI53" s="161"/>
      <c r="AJ53" s="161"/>
      <c r="AK53" s="161"/>
      <c r="AL53" s="161"/>
      <c r="AM53" s="161"/>
      <c r="AN53" s="161"/>
      <c r="AO53" s="161"/>
      <c r="AP53" s="161"/>
      <c r="AQ53" s="161"/>
      <c r="AR53" s="161"/>
      <c r="AS53" s="161"/>
      <c r="AT53" s="161"/>
      <c r="AU53" s="161"/>
      <c r="AV53" s="161"/>
      <c r="AW53" s="161"/>
      <c r="AX53" s="161"/>
      <c r="AY53" s="161"/>
      <c r="AZ53" s="161"/>
    </row>
    <row r="54" spans="2:52" s="162" customFormat="1" ht="48.75" customHeight="1">
      <c r="B54" s="163"/>
      <c r="C54" s="164"/>
      <c r="D54" s="164"/>
      <c r="E54" s="166"/>
      <c r="F54" s="164"/>
      <c r="G54" s="164"/>
      <c r="H54" s="164"/>
      <c r="I54" s="164"/>
      <c r="J54" s="164"/>
      <c r="K54" s="167"/>
      <c r="L54" s="164"/>
      <c r="M54" s="161"/>
      <c r="N54" s="161"/>
      <c r="O54" s="93"/>
      <c r="P54" s="93"/>
      <c r="Q54" s="93"/>
      <c r="R54" s="161"/>
      <c r="S54" s="161"/>
      <c r="T54" s="161"/>
      <c r="U54" s="161"/>
      <c r="V54" s="161"/>
      <c r="W54" s="161"/>
      <c r="X54" s="161"/>
      <c r="Y54" s="161"/>
      <c r="Z54" s="161"/>
      <c r="AA54" s="161"/>
      <c r="AB54" s="161"/>
      <c r="AC54" s="161"/>
      <c r="AD54" s="161"/>
      <c r="AE54" s="161"/>
      <c r="AF54" s="161"/>
      <c r="AG54" s="161"/>
      <c r="AH54" s="161"/>
      <c r="AI54" s="161"/>
      <c r="AJ54" s="161"/>
      <c r="AK54" s="161"/>
      <c r="AL54" s="161"/>
      <c r="AM54" s="161"/>
      <c r="AN54" s="161"/>
      <c r="AO54" s="161"/>
      <c r="AP54" s="161"/>
      <c r="AQ54" s="161"/>
      <c r="AR54" s="161"/>
      <c r="AS54" s="161"/>
      <c r="AT54" s="161"/>
      <c r="AU54" s="161"/>
      <c r="AV54" s="161"/>
      <c r="AW54" s="161"/>
      <c r="AX54" s="161"/>
      <c r="AY54" s="161"/>
      <c r="AZ54" s="161"/>
    </row>
    <row r="55" spans="2:52" s="162" customFormat="1" ht="48.75" customHeight="1">
      <c r="B55" s="163"/>
      <c r="C55" s="164"/>
      <c r="D55" s="164"/>
      <c r="E55" s="166"/>
      <c r="F55" s="164"/>
      <c r="G55" s="164"/>
      <c r="H55" s="164"/>
      <c r="I55" s="164"/>
      <c r="J55" s="164"/>
      <c r="K55" s="167"/>
      <c r="L55" s="164"/>
      <c r="M55" s="161"/>
      <c r="N55" s="161"/>
      <c r="O55" s="93"/>
      <c r="P55" s="93"/>
      <c r="Q55" s="93"/>
      <c r="R55" s="161"/>
      <c r="S55" s="161"/>
      <c r="T55" s="161"/>
      <c r="U55" s="161"/>
      <c r="V55" s="161"/>
      <c r="W55" s="161"/>
      <c r="X55" s="161"/>
      <c r="Y55" s="161"/>
      <c r="Z55" s="161"/>
      <c r="AA55" s="161"/>
      <c r="AB55" s="161"/>
      <c r="AC55" s="161"/>
      <c r="AD55" s="161"/>
      <c r="AE55" s="161"/>
      <c r="AF55" s="161"/>
      <c r="AG55" s="161"/>
      <c r="AH55" s="161"/>
      <c r="AI55" s="161"/>
      <c r="AJ55" s="161"/>
      <c r="AK55" s="161"/>
      <c r="AL55" s="161"/>
      <c r="AM55" s="161"/>
      <c r="AN55" s="161"/>
      <c r="AO55" s="161"/>
      <c r="AP55" s="161"/>
      <c r="AQ55" s="161"/>
      <c r="AR55" s="161"/>
      <c r="AS55" s="161"/>
      <c r="AT55" s="161"/>
      <c r="AU55" s="161"/>
      <c r="AV55" s="161"/>
      <c r="AW55" s="161"/>
      <c r="AX55" s="161"/>
      <c r="AY55" s="161"/>
      <c r="AZ55" s="161"/>
    </row>
    <row r="56" spans="2:52" s="162" customFormat="1" ht="48.75" customHeight="1">
      <c r="B56" s="163"/>
      <c r="C56" s="164"/>
      <c r="D56" s="164"/>
      <c r="E56" s="166"/>
      <c r="F56" s="164"/>
      <c r="G56" s="164"/>
      <c r="H56" s="164"/>
      <c r="I56" s="164"/>
      <c r="J56" s="164"/>
      <c r="K56" s="167"/>
      <c r="L56" s="164"/>
      <c r="M56" s="161"/>
      <c r="N56" s="161"/>
      <c r="O56" s="93"/>
      <c r="P56" s="93"/>
      <c r="Q56" s="93"/>
      <c r="R56" s="161"/>
      <c r="S56" s="161"/>
      <c r="T56" s="161"/>
      <c r="U56" s="161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61"/>
      <c r="AI56" s="161"/>
      <c r="AJ56" s="161"/>
      <c r="AK56" s="161"/>
      <c r="AL56" s="161"/>
      <c r="AM56" s="161"/>
      <c r="AN56" s="161"/>
      <c r="AO56" s="161"/>
      <c r="AP56" s="161"/>
      <c r="AQ56" s="161"/>
      <c r="AR56" s="161"/>
      <c r="AS56" s="161"/>
      <c r="AT56" s="161"/>
      <c r="AU56" s="161"/>
      <c r="AV56" s="161"/>
      <c r="AW56" s="161"/>
      <c r="AX56" s="161"/>
      <c r="AY56" s="161"/>
      <c r="AZ56" s="161"/>
    </row>
    <row r="57" spans="2:52" s="162" customFormat="1" ht="48.75" customHeight="1">
      <c r="B57" s="163"/>
      <c r="C57" s="164"/>
      <c r="D57" s="164"/>
      <c r="E57" s="166"/>
      <c r="F57" s="164"/>
      <c r="G57" s="164"/>
      <c r="H57" s="164"/>
      <c r="I57" s="164"/>
      <c r="J57" s="164"/>
      <c r="K57" s="167"/>
      <c r="L57" s="164"/>
      <c r="M57" s="161"/>
      <c r="N57" s="161"/>
      <c r="O57" s="93"/>
      <c r="P57" s="93"/>
      <c r="Q57" s="93"/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1"/>
      <c r="AK57" s="161"/>
      <c r="AL57" s="161"/>
      <c r="AM57" s="161"/>
      <c r="AN57" s="161"/>
      <c r="AO57" s="161"/>
      <c r="AP57" s="161"/>
      <c r="AQ57" s="161"/>
      <c r="AR57" s="161"/>
      <c r="AS57" s="161"/>
      <c r="AT57" s="161"/>
      <c r="AU57" s="161"/>
      <c r="AV57" s="161"/>
      <c r="AW57" s="161"/>
      <c r="AX57" s="161"/>
      <c r="AY57" s="161"/>
      <c r="AZ57" s="161"/>
    </row>
    <row r="58" spans="2:52" s="162" customFormat="1" ht="48.75" customHeight="1">
      <c r="B58" s="163"/>
      <c r="C58" s="164"/>
      <c r="D58" s="164"/>
      <c r="E58" s="166"/>
      <c r="F58" s="164"/>
      <c r="G58" s="164"/>
      <c r="H58" s="164"/>
      <c r="I58" s="164"/>
      <c r="J58" s="164"/>
      <c r="K58" s="167"/>
      <c r="L58" s="164"/>
      <c r="M58" s="161"/>
      <c r="N58" s="161"/>
      <c r="O58" s="93"/>
      <c r="P58" s="93"/>
      <c r="Q58" s="93"/>
      <c r="R58" s="161"/>
      <c r="S58" s="161"/>
      <c r="T58" s="161"/>
      <c r="U58" s="161"/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61"/>
      <c r="AI58" s="161"/>
      <c r="AJ58" s="161"/>
      <c r="AK58" s="161"/>
      <c r="AL58" s="161"/>
      <c r="AM58" s="161"/>
      <c r="AN58" s="161"/>
      <c r="AO58" s="161"/>
      <c r="AP58" s="161"/>
      <c r="AQ58" s="161"/>
      <c r="AR58" s="161"/>
      <c r="AS58" s="161"/>
      <c r="AT58" s="161"/>
      <c r="AU58" s="161"/>
      <c r="AV58" s="161"/>
      <c r="AW58" s="161"/>
      <c r="AX58" s="161"/>
      <c r="AY58" s="161"/>
      <c r="AZ58" s="161"/>
    </row>
    <row r="59" spans="2:52" s="162" customFormat="1" ht="48.75" customHeight="1">
      <c r="B59" s="163"/>
      <c r="C59" s="164"/>
      <c r="D59" s="164"/>
      <c r="E59" s="166"/>
      <c r="F59" s="164"/>
      <c r="G59" s="164"/>
      <c r="H59" s="164"/>
      <c r="I59" s="164"/>
      <c r="J59" s="164"/>
      <c r="K59" s="167"/>
      <c r="L59" s="164"/>
      <c r="M59" s="161"/>
      <c r="N59" s="161"/>
      <c r="O59" s="93"/>
      <c r="P59" s="93"/>
      <c r="Q59" s="93"/>
      <c r="R59" s="161"/>
      <c r="S59" s="161"/>
      <c r="T59" s="161"/>
      <c r="U59" s="161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  <c r="AI59" s="161"/>
      <c r="AJ59" s="161"/>
      <c r="AK59" s="161"/>
      <c r="AL59" s="161"/>
      <c r="AM59" s="161"/>
      <c r="AN59" s="161"/>
      <c r="AO59" s="161"/>
      <c r="AP59" s="161"/>
      <c r="AQ59" s="161"/>
      <c r="AR59" s="161"/>
      <c r="AS59" s="161"/>
      <c r="AT59" s="161"/>
      <c r="AU59" s="161"/>
      <c r="AV59" s="161"/>
      <c r="AW59" s="161"/>
      <c r="AX59" s="161"/>
      <c r="AY59" s="161"/>
      <c r="AZ59" s="161"/>
    </row>
    <row r="60" spans="2:52" s="162" customFormat="1" ht="48.75" customHeight="1">
      <c r="B60" s="163"/>
      <c r="C60" s="164"/>
      <c r="D60" s="164"/>
      <c r="E60" s="166"/>
      <c r="F60" s="164"/>
      <c r="G60" s="164"/>
      <c r="H60" s="164"/>
      <c r="I60" s="164"/>
      <c r="J60" s="164"/>
      <c r="K60" s="167"/>
      <c r="L60" s="164"/>
      <c r="M60" s="161"/>
      <c r="N60" s="161"/>
      <c r="O60" s="93"/>
      <c r="P60" s="93"/>
      <c r="Q60" s="93"/>
      <c r="R60" s="161"/>
      <c r="S60" s="161"/>
      <c r="T60" s="161"/>
      <c r="U60" s="161"/>
      <c r="V60" s="161"/>
      <c r="W60" s="161"/>
      <c r="X60" s="161"/>
      <c r="Y60" s="161"/>
      <c r="Z60" s="161"/>
      <c r="AA60" s="161"/>
      <c r="AB60" s="161"/>
      <c r="AC60" s="161"/>
      <c r="AD60" s="161"/>
      <c r="AE60" s="161"/>
      <c r="AF60" s="161"/>
      <c r="AG60" s="161"/>
      <c r="AH60" s="161"/>
      <c r="AI60" s="161"/>
      <c r="AJ60" s="161"/>
      <c r="AK60" s="161"/>
      <c r="AL60" s="161"/>
      <c r="AM60" s="161"/>
      <c r="AN60" s="161"/>
      <c r="AO60" s="161"/>
      <c r="AP60" s="161"/>
      <c r="AQ60" s="161"/>
      <c r="AR60" s="161"/>
      <c r="AS60" s="161"/>
      <c r="AT60" s="161"/>
      <c r="AU60" s="161"/>
      <c r="AV60" s="161"/>
      <c r="AW60" s="161"/>
      <c r="AX60" s="161"/>
      <c r="AY60" s="161"/>
      <c r="AZ60" s="161"/>
    </row>
    <row r="61" spans="2:52" s="162" customFormat="1" ht="48.75" customHeight="1">
      <c r="B61" s="163"/>
      <c r="C61" s="164"/>
      <c r="D61" s="164"/>
      <c r="E61" s="166"/>
      <c r="F61" s="164"/>
      <c r="G61" s="164"/>
      <c r="H61" s="164"/>
      <c r="I61" s="164"/>
      <c r="J61" s="164"/>
      <c r="K61" s="167"/>
      <c r="L61" s="164"/>
      <c r="M61" s="161"/>
      <c r="N61" s="161"/>
      <c r="O61" s="93"/>
      <c r="P61" s="93"/>
      <c r="Q61" s="93"/>
      <c r="R61" s="161"/>
      <c r="S61" s="161"/>
      <c r="T61" s="161"/>
      <c r="U61" s="161"/>
      <c r="V61" s="161"/>
      <c r="W61" s="161"/>
      <c r="X61" s="161"/>
      <c r="Y61" s="161"/>
      <c r="Z61" s="161"/>
      <c r="AA61" s="161"/>
      <c r="AB61" s="161"/>
      <c r="AC61" s="161"/>
      <c r="AD61" s="161"/>
      <c r="AE61" s="161"/>
      <c r="AF61" s="161"/>
      <c r="AG61" s="161"/>
      <c r="AH61" s="161"/>
      <c r="AI61" s="161"/>
      <c r="AJ61" s="161"/>
      <c r="AK61" s="161"/>
      <c r="AL61" s="161"/>
      <c r="AM61" s="161"/>
      <c r="AN61" s="161"/>
      <c r="AO61" s="161"/>
      <c r="AP61" s="161"/>
      <c r="AQ61" s="161"/>
      <c r="AR61" s="161"/>
      <c r="AS61" s="161"/>
      <c r="AT61" s="161"/>
      <c r="AU61" s="161"/>
      <c r="AV61" s="161"/>
      <c r="AW61" s="161"/>
      <c r="AX61" s="161"/>
      <c r="AY61" s="161"/>
      <c r="AZ61" s="161"/>
    </row>
    <row r="62" spans="2:52" s="162" customFormat="1" ht="48.75" customHeight="1">
      <c r="B62" s="163"/>
      <c r="C62" s="164"/>
      <c r="D62" s="164"/>
      <c r="E62" s="166"/>
      <c r="F62" s="164"/>
      <c r="G62" s="164"/>
      <c r="H62" s="164"/>
      <c r="I62" s="164"/>
      <c r="J62" s="164"/>
      <c r="K62" s="167"/>
      <c r="L62" s="164"/>
      <c r="M62" s="161"/>
      <c r="N62" s="161"/>
      <c r="O62" s="93"/>
      <c r="P62" s="93"/>
      <c r="Q62" s="93"/>
      <c r="R62" s="161"/>
      <c r="S62" s="161"/>
      <c r="T62" s="161"/>
      <c r="U62" s="161"/>
      <c r="V62" s="161"/>
      <c r="W62" s="161"/>
      <c r="X62" s="161"/>
      <c r="Y62" s="161"/>
      <c r="Z62" s="161"/>
      <c r="AA62" s="161"/>
      <c r="AB62" s="161"/>
      <c r="AC62" s="161"/>
      <c r="AD62" s="161"/>
      <c r="AE62" s="161"/>
      <c r="AF62" s="161"/>
      <c r="AG62" s="161"/>
      <c r="AH62" s="161"/>
      <c r="AI62" s="161"/>
      <c r="AJ62" s="161"/>
      <c r="AK62" s="161"/>
      <c r="AL62" s="161"/>
      <c r="AM62" s="161"/>
      <c r="AN62" s="161"/>
      <c r="AO62" s="161"/>
      <c r="AP62" s="161"/>
      <c r="AQ62" s="161"/>
      <c r="AR62" s="161"/>
      <c r="AS62" s="161"/>
      <c r="AT62" s="161"/>
      <c r="AU62" s="161"/>
      <c r="AV62" s="161"/>
      <c r="AW62" s="161"/>
      <c r="AX62" s="161"/>
      <c r="AY62" s="161"/>
      <c r="AZ62" s="161"/>
    </row>
    <row r="63" spans="2:52" s="162" customFormat="1" ht="48.75" customHeight="1">
      <c r="B63" s="163"/>
      <c r="C63" s="164"/>
      <c r="D63" s="164"/>
      <c r="E63" s="166"/>
      <c r="F63" s="164"/>
      <c r="G63" s="164"/>
      <c r="H63" s="164"/>
      <c r="I63" s="164"/>
      <c r="J63" s="164"/>
      <c r="K63" s="167"/>
      <c r="L63" s="164"/>
      <c r="M63" s="161"/>
      <c r="N63" s="161"/>
      <c r="O63" s="93"/>
      <c r="P63" s="93"/>
      <c r="Q63" s="93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  <c r="AH63" s="161"/>
      <c r="AI63" s="161"/>
      <c r="AJ63" s="161"/>
      <c r="AK63" s="161"/>
      <c r="AL63" s="161"/>
      <c r="AM63" s="161"/>
      <c r="AN63" s="161"/>
      <c r="AO63" s="161"/>
      <c r="AP63" s="161"/>
      <c r="AQ63" s="161"/>
      <c r="AR63" s="161"/>
      <c r="AS63" s="161"/>
      <c r="AT63" s="161"/>
      <c r="AU63" s="161"/>
      <c r="AV63" s="161"/>
      <c r="AW63" s="161"/>
      <c r="AX63" s="161"/>
      <c r="AY63" s="161"/>
      <c r="AZ63" s="161"/>
    </row>
    <row r="64" spans="2:52" s="162" customFormat="1" ht="48.75" customHeight="1">
      <c r="B64" s="163"/>
      <c r="C64" s="164"/>
      <c r="D64" s="164"/>
      <c r="E64" s="166"/>
      <c r="F64" s="164"/>
      <c r="G64" s="164"/>
      <c r="H64" s="164"/>
      <c r="I64" s="164"/>
      <c r="J64" s="164"/>
      <c r="K64" s="167"/>
      <c r="L64" s="164"/>
      <c r="M64" s="161"/>
      <c r="N64" s="161"/>
      <c r="O64" s="93"/>
      <c r="P64" s="93"/>
      <c r="Q64" s="93"/>
      <c r="R64" s="161"/>
      <c r="S64" s="161"/>
      <c r="T64" s="161"/>
      <c r="U64" s="161"/>
      <c r="V64" s="161"/>
      <c r="W64" s="161"/>
      <c r="X64" s="161"/>
      <c r="Y64" s="161"/>
      <c r="Z64" s="161"/>
      <c r="AA64" s="161"/>
      <c r="AB64" s="161"/>
      <c r="AC64" s="161"/>
      <c r="AD64" s="161"/>
      <c r="AE64" s="161"/>
      <c r="AF64" s="161"/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/>
      <c r="AS64" s="161"/>
      <c r="AT64" s="161"/>
      <c r="AU64" s="161"/>
      <c r="AV64" s="161"/>
      <c r="AW64" s="161"/>
      <c r="AX64" s="161"/>
      <c r="AY64" s="161"/>
      <c r="AZ64" s="161"/>
    </row>
    <row r="65" spans="2:52" s="162" customFormat="1" ht="48.75" customHeight="1">
      <c r="B65" s="163"/>
      <c r="C65" s="164"/>
      <c r="D65" s="164"/>
      <c r="E65" s="166"/>
      <c r="F65" s="164"/>
      <c r="G65" s="164"/>
      <c r="H65" s="164"/>
      <c r="I65" s="164"/>
      <c r="J65" s="164"/>
      <c r="K65" s="167"/>
      <c r="L65" s="164"/>
      <c r="M65" s="161"/>
      <c r="N65" s="161"/>
      <c r="O65" s="93"/>
      <c r="P65" s="93"/>
      <c r="Q65" s="93"/>
      <c r="R65" s="161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1"/>
      <c r="AI65" s="161"/>
      <c r="AJ65" s="161"/>
      <c r="AK65" s="161"/>
      <c r="AL65" s="161"/>
      <c r="AM65" s="161"/>
      <c r="AN65" s="161"/>
      <c r="AO65" s="161"/>
      <c r="AP65" s="161"/>
      <c r="AQ65" s="161"/>
      <c r="AR65" s="161"/>
      <c r="AS65" s="161"/>
      <c r="AT65" s="161"/>
      <c r="AU65" s="161"/>
      <c r="AV65" s="161"/>
      <c r="AW65" s="161"/>
      <c r="AX65" s="161"/>
      <c r="AY65" s="161"/>
      <c r="AZ65" s="161"/>
    </row>
    <row r="66" spans="2:52" s="162" customFormat="1" ht="48.75" customHeight="1">
      <c r="B66" s="163"/>
      <c r="C66" s="164"/>
      <c r="D66" s="164"/>
      <c r="E66" s="166"/>
      <c r="F66" s="164"/>
      <c r="G66" s="164"/>
      <c r="H66" s="164"/>
      <c r="I66" s="164"/>
      <c r="J66" s="164"/>
      <c r="K66" s="167"/>
      <c r="L66" s="164"/>
      <c r="M66" s="161"/>
      <c r="N66" s="161"/>
      <c r="O66" s="93"/>
      <c r="P66" s="93"/>
      <c r="Q66" s="93"/>
      <c r="R66" s="161"/>
      <c r="S66" s="161"/>
      <c r="T66" s="161"/>
      <c r="U66" s="161"/>
      <c r="V66" s="161"/>
      <c r="W66" s="161"/>
      <c r="X66" s="161"/>
      <c r="Y66" s="161"/>
      <c r="Z66" s="161"/>
      <c r="AA66" s="161"/>
      <c r="AB66" s="161"/>
      <c r="AC66" s="161"/>
      <c r="AD66" s="161"/>
      <c r="AE66" s="161"/>
      <c r="AF66" s="161"/>
      <c r="AG66" s="161"/>
      <c r="AH66" s="161"/>
      <c r="AI66" s="161"/>
      <c r="AJ66" s="161"/>
      <c r="AK66" s="161"/>
      <c r="AL66" s="161"/>
      <c r="AM66" s="161"/>
      <c r="AN66" s="161"/>
      <c r="AO66" s="161"/>
      <c r="AP66" s="161"/>
      <c r="AQ66" s="161"/>
      <c r="AR66" s="161"/>
      <c r="AS66" s="161"/>
      <c r="AT66" s="161"/>
      <c r="AU66" s="161"/>
      <c r="AV66" s="161"/>
      <c r="AW66" s="161"/>
      <c r="AX66" s="161"/>
      <c r="AY66" s="161"/>
      <c r="AZ66" s="161"/>
    </row>
    <row r="67" spans="2:52" s="162" customFormat="1" ht="48.75" customHeight="1">
      <c r="B67" s="163"/>
      <c r="C67" s="164"/>
      <c r="D67" s="164"/>
      <c r="E67" s="166"/>
      <c r="F67" s="164"/>
      <c r="G67" s="164"/>
      <c r="H67" s="164"/>
      <c r="I67" s="164"/>
      <c r="J67" s="164"/>
      <c r="K67" s="167"/>
      <c r="L67" s="164"/>
      <c r="M67" s="161"/>
      <c r="N67" s="161"/>
      <c r="O67" s="93"/>
      <c r="P67" s="93"/>
      <c r="Q67" s="93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1"/>
      <c r="AK67" s="161"/>
      <c r="AL67" s="161"/>
      <c r="AM67" s="161"/>
      <c r="AN67" s="161"/>
      <c r="AO67" s="161"/>
      <c r="AP67" s="161"/>
      <c r="AQ67" s="161"/>
      <c r="AR67" s="161"/>
      <c r="AS67" s="161"/>
      <c r="AT67" s="161"/>
      <c r="AU67" s="161"/>
      <c r="AV67" s="161"/>
      <c r="AW67" s="161"/>
      <c r="AX67" s="161"/>
      <c r="AY67" s="161"/>
      <c r="AZ67" s="161"/>
    </row>
    <row r="68" spans="2:52" s="162" customFormat="1" ht="48.75" customHeight="1">
      <c r="B68" s="163"/>
      <c r="C68" s="164"/>
      <c r="D68" s="164"/>
      <c r="E68" s="166"/>
      <c r="F68" s="164"/>
      <c r="G68" s="164"/>
      <c r="H68" s="164"/>
      <c r="I68" s="164"/>
      <c r="J68" s="164"/>
      <c r="K68" s="167"/>
      <c r="L68" s="164"/>
      <c r="M68" s="161"/>
      <c r="N68" s="161"/>
      <c r="O68" s="93"/>
      <c r="P68" s="93"/>
      <c r="Q68" s="93"/>
      <c r="R68" s="161"/>
      <c r="S68" s="161"/>
      <c r="T68" s="161"/>
      <c r="U68" s="161"/>
      <c r="V68" s="161"/>
      <c r="W68" s="161"/>
      <c r="X68" s="161"/>
      <c r="Y68" s="161"/>
      <c r="Z68" s="161"/>
      <c r="AA68" s="161"/>
      <c r="AB68" s="161"/>
      <c r="AC68" s="161"/>
      <c r="AD68" s="161"/>
      <c r="AE68" s="161"/>
      <c r="AF68" s="161"/>
      <c r="AG68" s="161"/>
      <c r="AH68" s="161"/>
      <c r="AI68" s="161"/>
      <c r="AJ68" s="161"/>
      <c r="AK68" s="161"/>
      <c r="AL68" s="161"/>
      <c r="AM68" s="161"/>
      <c r="AN68" s="161"/>
      <c r="AO68" s="161"/>
      <c r="AP68" s="161"/>
      <c r="AQ68" s="161"/>
      <c r="AR68" s="161"/>
      <c r="AS68" s="161"/>
      <c r="AT68" s="161"/>
      <c r="AU68" s="161"/>
      <c r="AV68" s="161"/>
      <c r="AW68" s="161"/>
      <c r="AX68" s="161"/>
      <c r="AY68" s="161"/>
      <c r="AZ68" s="161"/>
    </row>
    <row r="69" spans="2:52" s="162" customFormat="1" ht="48.75" customHeight="1">
      <c r="B69" s="163"/>
      <c r="C69" s="164"/>
      <c r="D69" s="164"/>
      <c r="E69" s="166"/>
      <c r="F69" s="164"/>
      <c r="G69" s="164"/>
      <c r="H69" s="164"/>
      <c r="I69" s="164"/>
      <c r="J69" s="164"/>
      <c r="K69" s="167"/>
      <c r="L69" s="164"/>
      <c r="M69" s="161"/>
      <c r="N69" s="161"/>
      <c r="O69" s="93"/>
      <c r="P69" s="93"/>
      <c r="Q69" s="93"/>
      <c r="R69" s="161"/>
      <c r="S69" s="161"/>
      <c r="T69" s="161"/>
      <c r="U69" s="161"/>
      <c r="V69" s="161"/>
      <c r="W69" s="161"/>
      <c r="X69" s="161"/>
      <c r="Y69" s="161"/>
      <c r="Z69" s="161"/>
      <c r="AA69" s="161"/>
      <c r="AB69" s="161"/>
      <c r="AC69" s="161"/>
      <c r="AD69" s="161"/>
      <c r="AE69" s="161"/>
      <c r="AF69" s="161"/>
      <c r="AG69" s="161"/>
      <c r="AH69" s="161"/>
      <c r="AI69" s="161"/>
      <c r="AJ69" s="161"/>
      <c r="AK69" s="161"/>
      <c r="AL69" s="161"/>
      <c r="AM69" s="161"/>
      <c r="AN69" s="161"/>
      <c r="AO69" s="161"/>
      <c r="AP69" s="161"/>
      <c r="AQ69" s="161"/>
      <c r="AR69" s="161"/>
      <c r="AS69" s="161"/>
      <c r="AT69" s="161"/>
      <c r="AU69" s="161"/>
      <c r="AV69" s="161"/>
      <c r="AW69" s="161"/>
      <c r="AX69" s="161"/>
      <c r="AY69" s="161"/>
      <c r="AZ69" s="161"/>
    </row>
    <row r="70" spans="2:52" s="162" customFormat="1" ht="48.75" customHeight="1">
      <c r="B70" s="163"/>
      <c r="C70" s="164"/>
      <c r="D70" s="164"/>
      <c r="E70" s="166"/>
      <c r="F70" s="164"/>
      <c r="G70" s="164"/>
      <c r="H70" s="164"/>
      <c r="I70" s="164"/>
      <c r="J70" s="164"/>
      <c r="K70" s="167"/>
      <c r="L70" s="164"/>
      <c r="M70" s="161"/>
      <c r="N70" s="161"/>
      <c r="O70" s="93"/>
      <c r="P70" s="93"/>
      <c r="Q70" s="93"/>
      <c r="R70" s="161"/>
      <c r="S70" s="161"/>
      <c r="T70" s="161"/>
      <c r="U70" s="161"/>
      <c r="V70" s="161"/>
      <c r="W70" s="161"/>
      <c r="X70" s="161"/>
      <c r="Y70" s="161"/>
      <c r="Z70" s="161"/>
      <c r="AA70" s="161"/>
      <c r="AB70" s="161"/>
      <c r="AC70" s="161"/>
      <c r="AD70" s="161"/>
      <c r="AE70" s="161"/>
      <c r="AF70" s="161"/>
      <c r="AG70" s="161"/>
      <c r="AH70" s="161"/>
      <c r="AI70" s="161"/>
      <c r="AJ70" s="161"/>
      <c r="AK70" s="161"/>
      <c r="AL70" s="161"/>
      <c r="AM70" s="161"/>
      <c r="AN70" s="161"/>
      <c r="AO70" s="161"/>
      <c r="AP70" s="161"/>
      <c r="AQ70" s="161"/>
      <c r="AR70" s="161"/>
      <c r="AS70" s="161"/>
      <c r="AT70" s="161"/>
      <c r="AU70" s="161"/>
      <c r="AV70" s="161"/>
      <c r="AW70" s="161"/>
      <c r="AX70" s="161"/>
      <c r="AY70" s="161"/>
      <c r="AZ70" s="161"/>
    </row>
    <row r="71" spans="2:52" s="162" customFormat="1" ht="48.75" customHeight="1">
      <c r="B71" s="163"/>
      <c r="C71" s="164"/>
      <c r="D71" s="164"/>
      <c r="E71" s="166"/>
      <c r="F71" s="164"/>
      <c r="G71" s="164"/>
      <c r="H71" s="164"/>
      <c r="I71" s="164"/>
      <c r="J71" s="164"/>
      <c r="K71" s="167"/>
      <c r="L71" s="164"/>
      <c r="M71" s="161"/>
      <c r="N71" s="161"/>
      <c r="O71" s="93"/>
      <c r="P71" s="93"/>
      <c r="Q71" s="93"/>
      <c r="R71" s="161"/>
      <c r="S71" s="161"/>
      <c r="T71" s="161"/>
      <c r="U71" s="161"/>
      <c r="V71" s="161"/>
      <c r="W71" s="161"/>
      <c r="X71" s="161"/>
      <c r="Y71" s="161"/>
      <c r="Z71" s="161"/>
      <c r="AA71" s="161"/>
      <c r="AB71" s="161"/>
      <c r="AC71" s="161"/>
      <c r="AD71" s="161"/>
      <c r="AE71" s="161"/>
      <c r="AF71" s="161"/>
      <c r="AG71" s="161"/>
      <c r="AH71" s="161"/>
      <c r="AI71" s="161"/>
      <c r="AJ71" s="161"/>
      <c r="AK71" s="161"/>
      <c r="AL71" s="161"/>
      <c r="AM71" s="161"/>
      <c r="AN71" s="161"/>
      <c r="AO71" s="161"/>
      <c r="AP71" s="161"/>
      <c r="AQ71" s="161"/>
      <c r="AR71" s="161"/>
      <c r="AS71" s="161"/>
      <c r="AT71" s="161"/>
      <c r="AU71" s="161"/>
      <c r="AV71" s="161"/>
      <c r="AW71" s="161"/>
      <c r="AX71" s="161"/>
      <c r="AY71" s="161"/>
      <c r="AZ71" s="161"/>
    </row>
    <row r="72" spans="2:52" s="162" customFormat="1" ht="48.75" customHeight="1">
      <c r="B72" s="163"/>
      <c r="C72" s="164"/>
      <c r="D72" s="164"/>
      <c r="E72" s="166"/>
      <c r="F72" s="164"/>
      <c r="G72" s="164"/>
      <c r="H72" s="164"/>
      <c r="I72" s="164"/>
      <c r="J72" s="164"/>
      <c r="K72" s="167"/>
      <c r="L72" s="164"/>
      <c r="M72" s="161"/>
      <c r="N72" s="161"/>
      <c r="O72" s="93"/>
      <c r="P72" s="93"/>
      <c r="Q72" s="93"/>
      <c r="R72" s="161"/>
      <c r="S72" s="161"/>
      <c r="T72" s="161"/>
      <c r="U72" s="161"/>
      <c r="V72" s="161"/>
      <c r="W72" s="161"/>
      <c r="X72" s="161"/>
      <c r="Y72" s="161"/>
      <c r="Z72" s="161"/>
      <c r="AA72" s="161"/>
      <c r="AB72" s="161"/>
      <c r="AC72" s="161"/>
      <c r="AD72" s="161"/>
      <c r="AE72" s="161"/>
      <c r="AF72" s="161"/>
      <c r="AG72" s="161"/>
      <c r="AH72" s="161"/>
      <c r="AI72" s="161"/>
      <c r="AJ72" s="161"/>
      <c r="AK72" s="161"/>
      <c r="AL72" s="161"/>
      <c r="AM72" s="161"/>
      <c r="AN72" s="161"/>
      <c r="AO72" s="161"/>
      <c r="AP72" s="161"/>
      <c r="AQ72" s="161"/>
      <c r="AR72" s="161"/>
      <c r="AS72" s="161"/>
      <c r="AT72" s="161"/>
      <c r="AU72" s="161"/>
      <c r="AV72" s="161"/>
      <c r="AW72" s="161"/>
      <c r="AX72" s="161"/>
      <c r="AY72" s="161"/>
      <c r="AZ72" s="161"/>
    </row>
    <row r="73" spans="2:52" s="162" customFormat="1" ht="48.75" customHeight="1">
      <c r="B73" s="163"/>
      <c r="C73" s="164"/>
      <c r="D73" s="164"/>
      <c r="E73" s="166"/>
      <c r="F73" s="164"/>
      <c r="G73" s="164"/>
      <c r="H73" s="164"/>
      <c r="I73" s="164"/>
      <c r="J73" s="164"/>
      <c r="K73" s="167"/>
      <c r="L73" s="164"/>
      <c r="M73" s="161"/>
      <c r="N73" s="161"/>
      <c r="O73" s="93"/>
      <c r="P73" s="93"/>
      <c r="Q73" s="93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AG73" s="161"/>
      <c r="AH73" s="161"/>
      <c r="AI73" s="161"/>
      <c r="AJ73" s="161"/>
      <c r="AK73" s="161"/>
      <c r="AL73" s="161"/>
      <c r="AM73" s="161"/>
      <c r="AN73" s="161"/>
      <c r="AO73" s="161"/>
      <c r="AP73" s="161"/>
      <c r="AQ73" s="161"/>
      <c r="AR73" s="161"/>
      <c r="AS73" s="161"/>
      <c r="AT73" s="161"/>
      <c r="AU73" s="161"/>
      <c r="AV73" s="161"/>
      <c r="AW73" s="161"/>
      <c r="AX73" s="161"/>
      <c r="AY73" s="161"/>
      <c r="AZ73" s="161"/>
    </row>
    <row r="74" spans="2:52" s="162" customFormat="1" ht="48.75" customHeight="1">
      <c r="B74" s="163"/>
      <c r="C74" s="164"/>
      <c r="D74" s="164"/>
      <c r="E74" s="166"/>
      <c r="F74" s="164"/>
      <c r="G74" s="164"/>
      <c r="H74" s="164"/>
      <c r="I74" s="164"/>
      <c r="J74" s="164"/>
      <c r="K74" s="167"/>
      <c r="L74" s="164"/>
      <c r="M74" s="161"/>
      <c r="N74" s="161"/>
      <c r="O74" s="93"/>
      <c r="P74" s="93"/>
      <c r="Q74" s="93"/>
      <c r="R74" s="161"/>
      <c r="S74" s="161"/>
      <c r="T74" s="161"/>
      <c r="U74" s="161"/>
      <c r="V74" s="161"/>
      <c r="W74" s="161"/>
      <c r="X74" s="161"/>
      <c r="Y74" s="161"/>
      <c r="Z74" s="161"/>
      <c r="AA74" s="161"/>
      <c r="AB74" s="161"/>
      <c r="AC74" s="161"/>
      <c r="AD74" s="161"/>
      <c r="AE74" s="161"/>
      <c r="AF74" s="161"/>
      <c r="AG74" s="161"/>
      <c r="AH74" s="161"/>
      <c r="AI74" s="161"/>
      <c r="AJ74" s="161"/>
      <c r="AK74" s="161"/>
      <c r="AL74" s="161"/>
      <c r="AM74" s="161"/>
      <c r="AN74" s="161"/>
      <c r="AO74" s="161"/>
      <c r="AP74" s="161"/>
      <c r="AQ74" s="161"/>
      <c r="AR74" s="161"/>
      <c r="AS74" s="161"/>
      <c r="AT74" s="161"/>
      <c r="AU74" s="161"/>
      <c r="AV74" s="161"/>
      <c r="AW74" s="161"/>
      <c r="AX74" s="161"/>
      <c r="AY74" s="161"/>
      <c r="AZ74" s="161"/>
    </row>
    <row r="75" spans="2:52" s="162" customFormat="1" ht="48.75" customHeight="1">
      <c r="B75" s="163"/>
      <c r="C75" s="164"/>
      <c r="D75" s="164"/>
      <c r="E75" s="166"/>
      <c r="F75" s="164"/>
      <c r="G75" s="164"/>
      <c r="H75" s="164"/>
      <c r="I75" s="164"/>
      <c r="J75" s="164"/>
      <c r="K75" s="167"/>
      <c r="L75" s="164"/>
      <c r="M75" s="161"/>
      <c r="N75" s="161"/>
      <c r="O75" s="93"/>
      <c r="P75" s="93"/>
      <c r="Q75" s="93"/>
      <c r="R75" s="161"/>
      <c r="S75" s="161"/>
      <c r="T75" s="161"/>
      <c r="U75" s="161"/>
      <c r="V75" s="161"/>
      <c r="W75" s="161"/>
      <c r="X75" s="161"/>
      <c r="Y75" s="161"/>
      <c r="Z75" s="161"/>
      <c r="AA75" s="161"/>
      <c r="AB75" s="161"/>
      <c r="AC75" s="161"/>
      <c r="AD75" s="161"/>
      <c r="AE75" s="161"/>
      <c r="AF75" s="161"/>
      <c r="AG75" s="161"/>
      <c r="AH75" s="161"/>
      <c r="AI75" s="161"/>
      <c r="AJ75" s="161"/>
      <c r="AK75" s="161"/>
      <c r="AL75" s="161"/>
      <c r="AM75" s="161"/>
      <c r="AN75" s="161"/>
      <c r="AO75" s="161"/>
      <c r="AP75" s="161"/>
      <c r="AQ75" s="161"/>
      <c r="AR75" s="161"/>
      <c r="AS75" s="161"/>
      <c r="AT75" s="161"/>
      <c r="AU75" s="161"/>
      <c r="AV75" s="161"/>
      <c r="AW75" s="161"/>
      <c r="AX75" s="161"/>
      <c r="AY75" s="161"/>
      <c r="AZ75" s="161"/>
    </row>
    <row r="76" spans="2:52" s="162" customFormat="1" ht="48.75" customHeight="1">
      <c r="B76" s="163"/>
      <c r="C76" s="164"/>
      <c r="D76" s="164"/>
      <c r="E76" s="166"/>
      <c r="F76" s="164"/>
      <c r="G76" s="164"/>
      <c r="H76" s="164"/>
      <c r="I76" s="164"/>
      <c r="J76" s="164"/>
      <c r="K76" s="167"/>
      <c r="L76" s="164"/>
      <c r="M76" s="161"/>
      <c r="N76" s="161"/>
      <c r="O76" s="93"/>
      <c r="P76" s="93"/>
      <c r="Q76" s="93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1"/>
      <c r="AO76" s="161"/>
      <c r="AP76" s="161"/>
      <c r="AQ76" s="161"/>
      <c r="AR76" s="161"/>
      <c r="AS76" s="161"/>
      <c r="AT76" s="161"/>
      <c r="AU76" s="161"/>
      <c r="AV76" s="161"/>
      <c r="AW76" s="161"/>
      <c r="AX76" s="161"/>
      <c r="AY76" s="161"/>
      <c r="AZ76" s="161"/>
    </row>
    <row r="77" spans="2:52" s="162" customFormat="1" ht="48.75" customHeight="1">
      <c r="B77" s="163"/>
      <c r="C77" s="164"/>
      <c r="D77" s="164"/>
      <c r="E77" s="166"/>
      <c r="F77" s="164"/>
      <c r="G77" s="164"/>
      <c r="H77" s="164"/>
      <c r="I77" s="164"/>
      <c r="J77" s="164"/>
      <c r="K77" s="167"/>
      <c r="L77" s="164"/>
      <c r="M77" s="161"/>
      <c r="N77" s="161"/>
      <c r="O77" s="93"/>
      <c r="P77" s="93"/>
      <c r="Q77" s="93"/>
      <c r="R77" s="161"/>
      <c r="S77" s="161"/>
      <c r="T77" s="161"/>
      <c r="U77" s="161"/>
      <c r="V77" s="161"/>
      <c r="W77" s="161"/>
      <c r="X77" s="161"/>
      <c r="Y77" s="161"/>
      <c r="Z77" s="161"/>
      <c r="AA77" s="161"/>
      <c r="AB77" s="161"/>
      <c r="AC77" s="161"/>
      <c r="AD77" s="161"/>
      <c r="AE77" s="161"/>
      <c r="AF77" s="161"/>
      <c r="AG77" s="161"/>
      <c r="AH77" s="161"/>
      <c r="AI77" s="161"/>
      <c r="AJ77" s="161"/>
      <c r="AK77" s="161"/>
      <c r="AL77" s="161"/>
      <c r="AM77" s="161"/>
      <c r="AN77" s="161"/>
      <c r="AO77" s="161"/>
      <c r="AP77" s="161"/>
      <c r="AQ77" s="161"/>
      <c r="AR77" s="161"/>
      <c r="AS77" s="161"/>
      <c r="AT77" s="161"/>
      <c r="AU77" s="161"/>
      <c r="AV77" s="161"/>
      <c r="AW77" s="161"/>
      <c r="AX77" s="161"/>
      <c r="AY77" s="161"/>
      <c r="AZ77" s="161"/>
    </row>
    <row r="78" spans="2:52" s="162" customFormat="1" ht="48.75" customHeight="1">
      <c r="B78" s="163"/>
      <c r="C78" s="164"/>
      <c r="D78" s="164"/>
      <c r="E78" s="166"/>
      <c r="F78" s="164"/>
      <c r="G78" s="164"/>
      <c r="H78" s="164"/>
      <c r="I78" s="164"/>
      <c r="J78" s="164"/>
      <c r="K78" s="167"/>
      <c r="L78" s="164"/>
      <c r="M78" s="161"/>
      <c r="N78" s="161"/>
      <c r="O78" s="93"/>
      <c r="P78" s="93"/>
      <c r="Q78" s="93"/>
      <c r="R78" s="161"/>
      <c r="S78" s="161"/>
      <c r="T78" s="161"/>
      <c r="U78" s="161"/>
      <c r="V78" s="161"/>
      <c r="W78" s="161"/>
      <c r="X78" s="161"/>
      <c r="Y78" s="161"/>
      <c r="Z78" s="161"/>
      <c r="AA78" s="161"/>
      <c r="AB78" s="161"/>
      <c r="AC78" s="161"/>
      <c r="AD78" s="161"/>
      <c r="AE78" s="161"/>
      <c r="AF78" s="161"/>
      <c r="AG78" s="161"/>
      <c r="AH78" s="161"/>
      <c r="AI78" s="161"/>
      <c r="AJ78" s="161"/>
      <c r="AK78" s="161"/>
      <c r="AL78" s="161"/>
      <c r="AM78" s="161"/>
      <c r="AN78" s="161"/>
      <c r="AO78" s="161"/>
      <c r="AP78" s="161"/>
      <c r="AQ78" s="161"/>
      <c r="AR78" s="161"/>
      <c r="AS78" s="161"/>
      <c r="AT78" s="161"/>
      <c r="AU78" s="161"/>
      <c r="AV78" s="161"/>
      <c r="AW78" s="161"/>
      <c r="AX78" s="161"/>
      <c r="AY78" s="161"/>
      <c r="AZ78" s="161"/>
    </row>
    <row r="79" spans="2:52" s="162" customFormat="1" ht="48.75" customHeight="1">
      <c r="B79" s="163"/>
      <c r="C79" s="164"/>
      <c r="D79" s="164"/>
      <c r="E79" s="166"/>
      <c r="F79" s="164"/>
      <c r="G79" s="164"/>
      <c r="H79" s="164"/>
      <c r="I79" s="164"/>
      <c r="J79" s="164"/>
      <c r="K79" s="167"/>
      <c r="L79" s="164"/>
      <c r="M79" s="161"/>
      <c r="N79" s="161"/>
      <c r="O79" s="93"/>
      <c r="P79" s="93"/>
      <c r="Q79" s="93"/>
      <c r="R79" s="161"/>
      <c r="S79" s="161"/>
      <c r="T79" s="161"/>
      <c r="U79" s="161"/>
      <c r="V79" s="161"/>
      <c r="W79" s="161"/>
      <c r="X79" s="161"/>
      <c r="Y79" s="161"/>
      <c r="Z79" s="161"/>
      <c r="AA79" s="161"/>
      <c r="AB79" s="161"/>
      <c r="AC79" s="161"/>
      <c r="AD79" s="161"/>
      <c r="AE79" s="161"/>
      <c r="AF79" s="161"/>
      <c r="AG79" s="161"/>
      <c r="AH79" s="161"/>
      <c r="AI79" s="161"/>
      <c r="AJ79" s="161"/>
      <c r="AK79" s="161"/>
      <c r="AL79" s="161"/>
      <c r="AM79" s="161"/>
      <c r="AN79" s="161"/>
      <c r="AO79" s="161"/>
      <c r="AP79" s="161"/>
      <c r="AQ79" s="161"/>
      <c r="AR79" s="161"/>
      <c r="AS79" s="161"/>
      <c r="AT79" s="161"/>
      <c r="AU79" s="161"/>
      <c r="AV79" s="161"/>
      <c r="AW79" s="161"/>
      <c r="AX79" s="161"/>
      <c r="AY79" s="161"/>
      <c r="AZ79" s="161"/>
    </row>
    <row r="80" spans="2:52" s="162" customFormat="1" ht="48.75" customHeight="1">
      <c r="B80" s="163"/>
      <c r="C80" s="164"/>
      <c r="D80" s="164"/>
      <c r="E80" s="166"/>
      <c r="F80" s="164"/>
      <c r="G80" s="164"/>
      <c r="H80" s="164"/>
      <c r="I80" s="164"/>
      <c r="J80" s="164"/>
      <c r="K80" s="167"/>
      <c r="L80" s="164"/>
      <c r="M80" s="161"/>
      <c r="N80" s="161"/>
      <c r="O80" s="93"/>
      <c r="P80" s="93"/>
      <c r="Q80" s="93"/>
      <c r="R80" s="161"/>
      <c r="S80" s="161"/>
      <c r="T80" s="161"/>
      <c r="U80" s="161"/>
      <c r="V80" s="161"/>
      <c r="W80" s="161"/>
      <c r="X80" s="161"/>
      <c r="Y80" s="161"/>
      <c r="Z80" s="161"/>
      <c r="AA80" s="161"/>
      <c r="AB80" s="161"/>
      <c r="AC80" s="161"/>
      <c r="AD80" s="161"/>
      <c r="AE80" s="161"/>
      <c r="AF80" s="161"/>
      <c r="AG80" s="161"/>
      <c r="AH80" s="161"/>
      <c r="AI80" s="161"/>
      <c r="AJ80" s="161"/>
      <c r="AK80" s="161"/>
      <c r="AL80" s="161"/>
      <c r="AM80" s="161"/>
      <c r="AN80" s="161"/>
      <c r="AO80" s="161"/>
      <c r="AP80" s="161"/>
      <c r="AQ80" s="161"/>
      <c r="AR80" s="161"/>
      <c r="AS80" s="161"/>
      <c r="AT80" s="161"/>
      <c r="AU80" s="161"/>
      <c r="AV80" s="161"/>
      <c r="AW80" s="161"/>
      <c r="AX80" s="161"/>
      <c r="AY80" s="161"/>
      <c r="AZ80" s="161"/>
    </row>
    <row r="81" spans="2:52" s="162" customFormat="1" ht="48.75" customHeight="1">
      <c r="B81" s="163"/>
      <c r="C81" s="164"/>
      <c r="D81" s="164"/>
      <c r="E81" s="166"/>
      <c r="F81" s="164"/>
      <c r="G81" s="164"/>
      <c r="H81" s="164"/>
      <c r="I81" s="164"/>
      <c r="J81" s="164"/>
      <c r="K81" s="167"/>
      <c r="L81" s="164"/>
      <c r="M81" s="161"/>
      <c r="N81" s="161"/>
      <c r="O81" s="93"/>
      <c r="P81" s="93"/>
      <c r="Q81" s="93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1"/>
      <c r="AK81" s="161"/>
      <c r="AL81" s="161"/>
      <c r="AM81" s="161"/>
      <c r="AN81" s="161"/>
      <c r="AO81" s="161"/>
      <c r="AP81" s="161"/>
      <c r="AQ81" s="161"/>
      <c r="AR81" s="161"/>
      <c r="AS81" s="161"/>
      <c r="AT81" s="161"/>
      <c r="AU81" s="161"/>
      <c r="AV81" s="161"/>
      <c r="AW81" s="161"/>
      <c r="AX81" s="161"/>
      <c r="AY81" s="161"/>
      <c r="AZ81" s="161"/>
    </row>
    <row r="82" spans="2:52" s="162" customFormat="1" ht="48.75" customHeight="1">
      <c r="B82" s="163"/>
      <c r="C82" s="164"/>
      <c r="D82" s="164"/>
      <c r="E82" s="166"/>
      <c r="F82" s="164"/>
      <c r="G82" s="164"/>
      <c r="H82" s="164"/>
      <c r="I82" s="164"/>
      <c r="J82" s="164"/>
      <c r="K82" s="167"/>
      <c r="L82" s="164"/>
      <c r="M82" s="161"/>
      <c r="N82" s="161"/>
      <c r="O82" s="93"/>
      <c r="P82" s="93"/>
      <c r="Q82" s="93"/>
      <c r="R82" s="161"/>
      <c r="S82" s="161"/>
      <c r="T82" s="161"/>
      <c r="U82" s="161"/>
      <c r="V82" s="161"/>
      <c r="W82" s="161"/>
      <c r="X82" s="161"/>
      <c r="Y82" s="161"/>
      <c r="Z82" s="161"/>
      <c r="AA82" s="161"/>
      <c r="AB82" s="161"/>
      <c r="AC82" s="161"/>
      <c r="AD82" s="161"/>
      <c r="AE82" s="161"/>
      <c r="AF82" s="161"/>
      <c r="AG82" s="161"/>
      <c r="AH82" s="161"/>
      <c r="AI82" s="161"/>
      <c r="AJ82" s="161"/>
      <c r="AK82" s="161"/>
      <c r="AL82" s="161"/>
      <c r="AM82" s="161"/>
      <c r="AN82" s="161"/>
      <c r="AO82" s="161"/>
      <c r="AP82" s="161"/>
      <c r="AQ82" s="161"/>
      <c r="AR82" s="161"/>
      <c r="AS82" s="161"/>
      <c r="AT82" s="161"/>
      <c r="AU82" s="161"/>
      <c r="AV82" s="161"/>
      <c r="AW82" s="161"/>
      <c r="AX82" s="161"/>
      <c r="AY82" s="161"/>
      <c r="AZ82" s="161"/>
    </row>
    <row r="83" spans="2:52" s="162" customFormat="1" ht="48.75" customHeight="1">
      <c r="B83" s="163"/>
      <c r="C83" s="164"/>
      <c r="D83" s="164"/>
      <c r="E83" s="166"/>
      <c r="F83" s="164"/>
      <c r="G83" s="164"/>
      <c r="H83" s="164"/>
      <c r="I83" s="164"/>
      <c r="J83" s="164"/>
      <c r="K83" s="167"/>
      <c r="L83" s="164"/>
      <c r="M83" s="161"/>
      <c r="N83" s="161"/>
      <c r="O83" s="93"/>
      <c r="P83" s="93"/>
      <c r="Q83" s="93"/>
      <c r="R83" s="161"/>
      <c r="S83" s="161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1"/>
      <c r="AK83" s="161"/>
      <c r="AL83" s="161"/>
      <c r="AM83" s="161"/>
      <c r="AN83" s="161"/>
      <c r="AO83" s="161"/>
      <c r="AP83" s="161"/>
      <c r="AQ83" s="161"/>
      <c r="AR83" s="161"/>
      <c r="AS83" s="161"/>
      <c r="AT83" s="161"/>
      <c r="AU83" s="161"/>
      <c r="AV83" s="161"/>
      <c r="AW83" s="161"/>
      <c r="AX83" s="161"/>
      <c r="AY83" s="161"/>
      <c r="AZ83" s="161"/>
    </row>
    <row r="84" spans="2:52" s="162" customFormat="1" ht="48.75" customHeight="1">
      <c r="B84" s="163"/>
      <c r="C84" s="164"/>
      <c r="D84" s="164"/>
      <c r="E84" s="166"/>
      <c r="F84" s="164"/>
      <c r="G84" s="164"/>
      <c r="H84" s="164"/>
      <c r="I84" s="164"/>
      <c r="J84" s="164"/>
      <c r="K84" s="167"/>
      <c r="L84" s="164"/>
      <c r="M84" s="161"/>
      <c r="N84" s="161"/>
      <c r="O84" s="93"/>
      <c r="P84" s="93"/>
      <c r="Q84" s="93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AG84" s="161"/>
      <c r="AH84" s="161"/>
      <c r="AI84" s="161"/>
      <c r="AJ84" s="161"/>
      <c r="AK84" s="161"/>
      <c r="AL84" s="161"/>
      <c r="AM84" s="161"/>
      <c r="AN84" s="161"/>
      <c r="AO84" s="161"/>
      <c r="AP84" s="161"/>
      <c r="AQ84" s="161"/>
      <c r="AR84" s="161"/>
      <c r="AS84" s="161"/>
      <c r="AT84" s="161"/>
      <c r="AU84" s="161"/>
      <c r="AV84" s="161"/>
      <c r="AW84" s="161"/>
      <c r="AX84" s="161"/>
      <c r="AY84" s="161"/>
      <c r="AZ84" s="161"/>
    </row>
    <row r="85" spans="2:52" s="162" customFormat="1" ht="48.75" customHeight="1">
      <c r="B85" s="163"/>
      <c r="C85" s="164"/>
      <c r="D85" s="164"/>
      <c r="E85" s="166"/>
      <c r="F85" s="164"/>
      <c r="G85" s="164"/>
      <c r="H85" s="164"/>
      <c r="I85" s="164"/>
      <c r="J85" s="164"/>
      <c r="K85" s="167"/>
      <c r="L85" s="164"/>
      <c r="M85" s="161"/>
      <c r="N85" s="161"/>
      <c r="O85" s="93"/>
      <c r="P85" s="93"/>
      <c r="Q85" s="93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AG85" s="161"/>
      <c r="AH85" s="161"/>
      <c r="AI85" s="161"/>
      <c r="AJ85" s="161"/>
      <c r="AK85" s="161"/>
      <c r="AL85" s="161"/>
      <c r="AM85" s="161"/>
      <c r="AN85" s="161"/>
      <c r="AO85" s="161"/>
      <c r="AP85" s="161"/>
      <c r="AQ85" s="161"/>
      <c r="AR85" s="161"/>
      <c r="AS85" s="161"/>
      <c r="AT85" s="161"/>
      <c r="AU85" s="161"/>
      <c r="AV85" s="161"/>
      <c r="AW85" s="161"/>
      <c r="AX85" s="161"/>
      <c r="AY85" s="161"/>
      <c r="AZ85" s="161"/>
    </row>
    <row r="86" spans="2:52" s="162" customFormat="1" ht="48.75" customHeight="1">
      <c r="B86" s="163"/>
      <c r="C86" s="164"/>
      <c r="D86" s="164"/>
      <c r="E86" s="166"/>
      <c r="F86" s="164"/>
      <c r="G86" s="164"/>
      <c r="H86" s="164"/>
      <c r="I86" s="164"/>
      <c r="J86" s="164"/>
      <c r="K86" s="167"/>
      <c r="L86" s="164"/>
      <c r="M86" s="161"/>
      <c r="N86" s="161"/>
      <c r="O86" s="93"/>
      <c r="P86" s="93"/>
      <c r="Q86" s="93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AG86" s="161"/>
      <c r="AH86" s="161"/>
      <c r="AI86" s="161"/>
      <c r="AJ86" s="161"/>
      <c r="AK86" s="161"/>
      <c r="AL86" s="161"/>
      <c r="AM86" s="161"/>
      <c r="AN86" s="161"/>
      <c r="AO86" s="161"/>
      <c r="AP86" s="161"/>
      <c r="AQ86" s="161"/>
      <c r="AR86" s="161"/>
      <c r="AS86" s="161"/>
      <c r="AT86" s="161"/>
      <c r="AU86" s="161"/>
      <c r="AV86" s="161"/>
      <c r="AW86" s="161"/>
      <c r="AX86" s="161"/>
      <c r="AY86" s="161"/>
      <c r="AZ86" s="161"/>
    </row>
    <row r="87" spans="2:52" s="162" customFormat="1" ht="48.75" customHeight="1">
      <c r="B87" s="163"/>
      <c r="C87" s="164"/>
      <c r="D87" s="164"/>
      <c r="E87" s="166"/>
      <c r="F87" s="164"/>
      <c r="G87" s="164"/>
      <c r="H87" s="164"/>
      <c r="I87" s="164"/>
      <c r="J87" s="164"/>
      <c r="K87" s="167"/>
      <c r="L87" s="164"/>
      <c r="M87" s="161"/>
      <c r="N87" s="161"/>
      <c r="O87" s="93"/>
      <c r="P87" s="93"/>
      <c r="Q87" s="93"/>
      <c r="R87" s="161"/>
      <c r="S87" s="161"/>
      <c r="T87" s="161"/>
      <c r="U87" s="161"/>
      <c r="V87" s="161"/>
      <c r="W87" s="161"/>
      <c r="X87" s="161"/>
      <c r="Y87" s="161"/>
      <c r="Z87" s="161"/>
      <c r="AA87" s="161"/>
      <c r="AB87" s="161"/>
      <c r="AC87" s="161"/>
      <c r="AD87" s="161"/>
      <c r="AE87" s="161"/>
      <c r="AF87" s="161"/>
      <c r="AG87" s="161"/>
      <c r="AH87" s="161"/>
      <c r="AI87" s="161"/>
      <c r="AJ87" s="161"/>
      <c r="AK87" s="161"/>
      <c r="AL87" s="161"/>
      <c r="AM87" s="161"/>
      <c r="AN87" s="161"/>
      <c r="AO87" s="161"/>
      <c r="AP87" s="161"/>
      <c r="AQ87" s="161"/>
      <c r="AR87" s="161"/>
      <c r="AS87" s="161"/>
      <c r="AT87" s="161"/>
      <c r="AU87" s="161"/>
      <c r="AV87" s="161"/>
      <c r="AW87" s="161"/>
      <c r="AX87" s="161"/>
      <c r="AY87" s="161"/>
      <c r="AZ87" s="161"/>
    </row>
    <row r="88" spans="2:52" s="162" customFormat="1" ht="48.75" customHeight="1">
      <c r="B88" s="163"/>
      <c r="C88" s="164"/>
      <c r="D88" s="164"/>
      <c r="E88" s="166"/>
      <c r="F88" s="164"/>
      <c r="G88" s="164"/>
      <c r="H88" s="164"/>
      <c r="I88" s="164"/>
      <c r="J88" s="164"/>
      <c r="K88" s="167"/>
      <c r="L88" s="164"/>
      <c r="M88" s="161"/>
      <c r="N88" s="161"/>
      <c r="O88" s="93"/>
      <c r="P88" s="93"/>
      <c r="Q88" s="93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/>
      <c r="AI88" s="161"/>
      <c r="AJ88" s="161"/>
      <c r="AK88" s="161"/>
      <c r="AL88" s="161"/>
      <c r="AM88" s="161"/>
      <c r="AN88" s="161"/>
      <c r="AO88" s="161"/>
      <c r="AP88" s="161"/>
      <c r="AQ88" s="161"/>
      <c r="AR88" s="161"/>
      <c r="AS88" s="161"/>
      <c r="AT88" s="161"/>
      <c r="AU88" s="161"/>
      <c r="AV88" s="161"/>
      <c r="AW88" s="161"/>
      <c r="AX88" s="161"/>
      <c r="AY88" s="161"/>
      <c r="AZ88" s="161"/>
    </row>
    <row r="89" spans="2:52" s="162" customFormat="1" ht="48.75" customHeight="1">
      <c r="B89" s="163"/>
      <c r="C89" s="164"/>
      <c r="D89" s="164"/>
      <c r="E89" s="166"/>
      <c r="F89" s="164"/>
      <c r="G89" s="164"/>
      <c r="H89" s="164"/>
      <c r="I89" s="164"/>
      <c r="J89" s="164"/>
      <c r="K89" s="167"/>
      <c r="L89" s="164"/>
      <c r="M89" s="161"/>
      <c r="N89" s="161"/>
      <c r="O89" s="93"/>
      <c r="P89" s="93"/>
      <c r="Q89" s="93"/>
      <c r="R89" s="161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1"/>
      <c r="AK89" s="161"/>
      <c r="AL89" s="161"/>
      <c r="AM89" s="161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61"/>
      <c r="AY89" s="161"/>
      <c r="AZ89" s="161"/>
    </row>
    <row r="90" spans="2:52" s="162" customFormat="1" ht="48.75" customHeight="1">
      <c r="B90" s="163"/>
      <c r="C90" s="164"/>
      <c r="D90" s="164"/>
      <c r="E90" s="166"/>
      <c r="F90" s="164"/>
      <c r="G90" s="164"/>
      <c r="H90" s="164"/>
      <c r="I90" s="164"/>
      <c r="J90" s="164"/>
      <c r="K90" s="167"/>
      <c r="L90" s="164"/>
      <c r="M90" s="161"/>
      <c r="N90" s="161"/>
      <c r="O90" s="93"/>
      <c r="P90" s="93"/>
      <c r="Q90" s="93"/>
      <c r="R90" s="161"/>
      <c r="S90" s="161"/>
      <c r="T90" s="161"/>
      <c r="U90" s="161"/>
      <c r="V90" s="161"/>
      <c r="W90" s="161"/>
      <c r="X90" s="161"/>
      <c r="Y90" s="161"/>
      <c r="Z90" s="161"/>
      <c r="AA90" s="161"/>
      <c r="AB90" s="161"/>
      <c r="AC90" s="161"/>
      <c r="AD90" s="161"/>
      <c r="AE90" s="161"/>
      <c r="AF90" s="161"/>
      <c r="AG90" s="161"/>
      <c r="AH90" s="161"/>
      <c r="AI90" s="161"/>
      <c r="AJ90" s="161"/>
      <c r="AK90" s="161"/>
      <c r="AL90" s="161"/>
      <c r="AM90" s="161"/>
      <c r="AN90" s="161"/>
      <c r="AO90" s="161"/>
      <c r="AP90" s="161"/>
      <c r="AQ90" s="161"/>
      <c r="AR90" s="161"/>
      <c r="AS90" s="161"/>
      <c r="AT90" s="161"/>
      <c r="AU90" s="161"/>
      <c r="AV90" s="161"/>
      <c r="AW90" s="161"/>
      <c r="AX90" s="161"/>
      <c r="AY90" s="161"/>
      <c r="AZ90" s="161"/>
    </row>
    <row r="91" spans="2:52" s="162" customFormat="1" ht="48.75" customHeight="1">
      <c r="B91" s="163"/>
      <c r="C91" s="164"/>
      <c r="D91" s="164"/>
      <c r="E91" s="166"/>
      <c r="F91" s="164"/>
      <c r="G91" s="164"/>
      <c r="H91" s="164"/>
      <c r="I91" s="164"/>
      <c r="J91" s="164"/>
      <c r="K91" s="167"/>
      <c r="L91" s="164"/>
      <c r="M91" s="161"/>
      <c r="N91" s="161"/>
      <c r="O91" s="93"/>
      <c r="P91" s="93"/>
      <c r="Q91" s="93"/>
      <c r="R91" s="161"/>
      <c r="S91" s="161"/>
      <c r="T91" s="161"/>
      <c r="U91" s="161"/>
      <c r="V91" s="161"/>
      <c r="W91" s="161"/>
      <c r="X91" s="161"/>
      <c r="Y91" s="161"/>
      <c r="Z91" s="161"/>
      <c r="AA91" s="161"/>
      <c r="AB91" s="161"/>
      <c r="AC91" s="161"/>
      <c r="AD91" s="161"/>
      <c r="AE91" s="161"/>
      <c r="AF91" s="161"/>
      <c r="AG91" s="161"/>
      <c r="AH91" s="161"/>
      <c r="AI91" s="161"/>
      <c r="AJ91" s="161"/>
      <c r="AK91" s="161"/>
      <c r="AL91" s="161"/>
      <c r="AM91" s="161"/>
      <c r="AN91" s="161"/>
      <c r="AO91" s="161"/>
      <c r="AP91" s="161"/>
      <c r="AQ91" s="161"/>
      <c r="AR91" s="161"/>
      <c r="AS91" s="161"/>
      <c r="AT91" s="161"/>
      <c r="AU91" s="161"/>
      <c r="AV91" s="161"/>
      <c r="AW91" s="161"/>
      <c r="AX91" s="161"/>
      <c r="AY91" s="161"/>
      <c r="AZ91" s="161"/>
    </row>
    <row r="92" spans="2:52" s="162" customFormat="1" ht="48.75" customHeight="1">
      <c r="B92" s="163"/>
      <c r="C92" s="164"/>
      <c r="D92" s="164"/>
      <c r="E92" s="166"/>
      <c r="F92" s="164"/>
      <c r="G92" s="164"/>
      <c r="H92" s="164"/>
      <c r="I92" s="164"/>
      <c r="J92" s="164"/>
      <c r="K92" s="167"/>
      <c r="L92" s="164"/>
      <c r="M92" s="161"/>
      <c r="N92" s="161"/>
      <c r="O92" s="93"/>
      <c r="P92" s="93"/>
      <c r="Q92" s="93"/>
      <c r="R92" s="161"/>
      <c r="S92" s="161"/>
      <c r="T92" s="161"/>
      <c r="U92" s="161"/>
      <c r="V92" s="161"/>
      <c r="W92" s="161"/>
      <c r="X92" s="161"/>
      <c r="Y92" s="161"/>
      <c r="Z92" s="161"/>
      <c r="AA92" s="161"/>
      <c r="AB92" s="161"/>
      <c r="AC92" s="161"/>
      <c r="AD92" s="161"/>
      <c r="AE92" s="161"/>
      <c r="AF92" s="161"/>
      <c r="AG92" s="161"/>
      <c r="AH92" s="161"/>
      <c r="AI92" s="161"/>
      <c r="AJ92" s="161"/>
      <c r="AK92" s="161"/>
      <c r="AL92" s="161"/>
      <c r="AM92" s="161"/>
      <c r="AN92" s="161"/>
      <c r="AO92" s="161"/>
      <c r="AP92" s="161"/>
      <c r="AQ92" s="161"/>
      <c r="AR92" s="161"/>
      <c r="AS92" s="161"/>
      <c r="AT92" s="161"/>
      <c r="AU92" s="161"/>
      <c r="AV92" s="161"/>
      <c r="AW92" s="161"/>
      <c r="AX92" s="161"/>
      <c r="AY92" s="161"/>
      <c r="AZ92" s="161"/>
    </row>
    <row r="93" spans="2:52" s="162" customFormat="1" ht="48.75" customHeight="1">
      <c r="B93" s="163"/>
      <c r="C93" s="164"/>
      <c r="D93" s="164"/>
      <c r="E93" s="166"/>
      <c r="F93" s="164"/>
      <c r="G93" s="164"/>
      <c r="H93" s="164"/>
      <c r="I93" s="164"/>
      <c r="J93" s="164"/>
      <c r="K93" s="167"/>
      <c r="L93" s="164"/>
      <c r="M93" s="161"/>
      <c r="N93" s="161"/>
      <c r="O93" s="93"/>
      <c r="P93" s="93"/>
      <c r="Q93" s="93"/>
      <c r="R93" s="161"/>
      <c r="S93" s="161"/>
      <c r="T93" s="161"/>
      <c r="U93" s="161"/>
      <c r="V93" s="161"/>
      <c r="W93" s="161"/>
      <c r="X93" s="161"/>
      <c r="Y93" s="161"/>
      <c r="Z93" s="161"/>
      <c r="AA93" s="161"/>
      <c r="AB93" s="161"/>
      <c r="AC93" s="161"/>
      <c r="AD93" s="161"/>
      <c r="AE93" s="161"/>
      <c r="AF93" s="161"/>
      <c r="AG93" s="161"/>
      <c r="AH93" s="161"/>
      <c r="AI93" s="161"/>
      <c r="AJ93" s="161"/>
      <c r="AK93" s="161"/>
      <c r="AL93" s="161"/>
      <c r="AM93" s="161"/>
      <c r="AN93" s="161"/>
      <c r="AO93" s="161"/>
      <c r="AP93" s="161"/>
      <c r="AQ93" s="161"/>
      <c r="AR93" s="161"/>
      <c r="AS93" s="161"/>
      <c r="AT93" s="161"/>
      <c r="AU93" s="161"/>
      <c r="AV93" s="161"/>
      <c r="AW93" s="161"/>
      <c r="AX93" s="161"/>
      <c r="AY93" s="161"/>
      <c r="AZ93" s="161"/>
    </row>
    <row r="94" spans="2:52" s="162" customFormat="1" ht="48.75" customHeight="1">
      <c r="B94" s="163"/>
      <c r="C94" s="164"/>
      <c r="D94" s="164"/>
      <c r="E94" s="166"/>
      <c r="F94" s="164"/>
      <c r="G94" s="164"/>
      <c r="H94" s="164"/>
      <c r="I94" s="164"/>
      <c r="J94" s="164"/>
      <c r="K94" s="167"/>
      <c r="L94" s="164"/>
      <c r="M94" s="161"/>
      <c r="N94" s="161"/>
      <c r="O94" s="93"/>
      <c r="P94" s="93"/>
      <c r="Q94" s="93"/>
      <c r="R94" s="161"/>
      <c r="S94" s="161"/>
      <c r="T94" s="161"/>
      <c r="U94" s="161"/>
      <c r="V94" s="161"/>
      <c r="W94" s="161"/>
      <c r="X94" s="161"/>
      <c r="Y94" s="161"/>
      <c r="Z94" s="161"/>
      <c r="AA94" s="161"/>
      <c r="AB94" s="161"/>
      <c r="AC94" s="161"/>
      <c r="AD94" s="161"/>
      <c r="AE94" s="161"/>
      <c r="AF94" s="161"/>
      <c r="AG94" s="161"/>
      <c r="AH94" s="161"/>
      <c r="AI94" s="161"/>
      <c r="AJ94" s="161"/>
      <c r="AK94" s="161"/>
      <c r="AL94" s="161"/>
      <c r="AM94" s="161"/>
      <c r="AN94" s="161"/>
      <c r="AO94" s="161"/>
      <c r="AP94" s="161"/>
      <c r="AQ94" s="161"/>
      <c r="AR94" s="161"/>
      <c r="AS94" s="161"/>
      <c r="AT94" s="161"/>
      <c r="AU94" s="161"/>
      <c r="AV94" s="161"/>
      <c r="AW94" s="161"/>
      <c r="AX94" s="161"/>
      <c r="AY94" s="161"/>
      <c r="AZ94" s="161"/>
    </row>
    <row r="95" spans="2:52" s="162" customFormat="1" ht="48.75" customHeight="1">
      <c r="B95" s="163"/>
      <c r="C95" s="164"/>
      <c r="D95" s="164"/>
      <c r="E95" s="166"/>
      <c r="F95" s="164"/>
      <c r="G95" s="164"/>
      <c r="H95" s="164"/>
      <c r="I95" s="164"/>
      <c r="J95" s="164"/>
      <c r="K95" s="167"/>
      <c r="L95" s="164"/>
      <c r="M95" s="161"/>
      <c r="N95" s="161"/>
      <c r="O95" s="93"/>
      <c r="P95" s="93"/>
      <c r="Q95" s="93"/>
      <c r="R95" s="161"/>
      <c r="S95" s="161"/>
      <c r="T95" s="161"/>
      <c r="U95" s="161"/>
      <c r="V95" s="161"/>
      <c r="W95" s="161"/>
      <c r="X95" s="161"/>
      <c r="Y95" s="161"/>
      <c r="Z95" s="161"/>
      <c r="AA95" s="161"/>
      <c r="AB95" s="161"/>
      <c r="AC95" s="161"/>
      <c r="AD95" s="161"/>
      <c r="AE95" s="161"/>
      <c r="AF95" s="161"/>
      <c r="AG95" s="161"/>
      <c r="AH95" s="161"/>
      <c r="AI95" s="161"/>
      <c r="AJ95" s="161"/>
      <c r="AK95" s="161"/>
      <c r="AL95" s="161"/>
      <c r="AM95" s="161"/>
      <c r="AN95" s="161"/>
      <c r="AO95" s="161"/>
      <c r="AP95" s="161"/>
      <c r="AQ95" s="161"/>
      <c r="AR95" s="161"/>
      <c r="AS95" s="161"/>
      <c r="AT95" s="161"/>
      <c r="AU95" s="161"/>
      <c r="AV95" s="161"/>
      <c r="AW95" s="161"/>
      <c r="AX95" s="161"/>
      <c r="AY95" s="161"/>
      <c r="AZ95" s="161"/>
    </row>
    <row r="96" spans="2:52" s="162" customFormat="1" ht="48.75" customHeight="1">
      <c r="B96" s="163"/>
      <c r="C96" s="164"/>
      <c r="D96" s="164"/>
      <c r="E96" s="166"/>
      <c r="F96" s="164"/>
      <c r="G96" s="164"/>
      <c r="H96" s="164"/>
      <c r="I96" s="164"/>
      <c r="J96" s="164"/>
      <c r="K96" s="167"/>
      <c r="L96" s="164"/>
      <c r="M96" s="161"/>
      <c r="N96" s="161"/>
      <c r="O96" s="93"/>
      <c r="P96" s="93"/>
      <c r="Q96" s="93"/>
      <c r="R96" s="161"/>
      <c r="S96" s="161"/>
      <c r="T96" s="161"/>
      <c r="U96" s="161"/>
      <c r="V96" s="161"/>
      <c r="W96" s="161"/>
      <c r="X96" s="161"/>
      <c r="Y96" s="161"/>
      <c r="Z96" s="161"/>
      <c r="AA96" s="161"/>
      <c r="AB96" s="161"/>
      <c r="AC96" s="161"/>
      <c r="AD96" s="161"/>
      <c r="AE96" s="161"/>
      <c r="AF96" s="161"/>
      <c r="AG96" s="161"/>
      <c r="AH96" s="161"/>
      <c r="AI96" s="161"/>
      <c r="AJ96" s="161"/>
      <c r="AK96" s="161"/>
      <c r="AL96" s="161"/>
      <c r="AM96" s="161"/>
      <c r="AN96" s="161"/>
      <c r="AO96" s="161"/>
      <c r="AP96" s="161"/>
      <c r="AQ96" s="161"/>
      <c r="AR96" s="161"/>
      <c r="AS96" s="161"/>
      <c r="AT96" s="161"/>
      <c r="AU96" s="161"/>
      <c r="AV96" s="161"/>
      <c r="AW96" s="161"/>
      <c r="AX96" s="161"/>
      <c r="AY96" s="161"/>
      <c r="AZ96" s="161"/>
    </row>
    <row r="97" spans="2:52" s="162" customFormat="1" ht="48.75" customHeight="1">
      <c r="B97" s="163"/>
      <c r="C97" s="164"/>
      <c r="D97" s="164"/>
      <c r="E97" s="166"/>
      <c r="F97" s="164"/>
      <c r="G97" s="164"/>
      <c r="H97" s="164"/>
      <c r="I97" s="164"/>
      <c r="J97" s="164"/>
      <c r="K97" s="167"/>
      <c r="L97" s="164"/>
      <c r="M97" s="161"/>
      <c r="N97" s="161"/>
      <c r="O97" s="93"/>
      <c r="P97" s="93"/>
      <c r="Q97" s="93"/>
      <c r="R97" s="161"/>
      <c r="S97" s="161"/>
      <c r="T97" s="161"/>
      <c r="U97" s="161"/>
      <c r="V97" s="161"/>
      <c r="W97" s="161"/>
      <c r="X97" s="161"/>
      <c r="Y97" s="161"/>
      <c r="Z97" s="161"/>
      <c r="AA97" s="161"/>
      <c r="AB97" s="161"/>
      <c r="AC97" s="161"/>
      <c r="AD97" s="161"/>
      <c r="AE97" s="161"/>
      <c r="AF97" s="161"/>
      <c r="AG97" s="161"/>
      <c r="AH97" s="161"/>
      <c r="AI97" s="161"/>
      <c r="AJ97" s="161"/>
      <c r="AK97" s="161"/>
      <c r="AL97" s="161"/>
      <c r="AM97" s="161"/>
      <c r="AN97" s="161"/>
      <c r="AO97" s="161"/>
      <c r="AP97" s="161"/>
      <c r="AQ97" s="161"/>
      <c r="AR97" s="161"/>
      <c r="AS97" s="161"/>
      <c r="AT97" s="161"/>
      <c r="AU97" s="161"/>
      <c r="AV97" s="161"/>
      <c r="AW97" s="161"/>
      <c r="AX97" s="161"/>
      <c r="AY97" s="161"/>
      <c r="AZ97" s="161"/>
    </row>
  </sheetData>
  <mergeCells count="19">
    <mergeCell ref="A34:B34"/>
    <mergeCell ref="A17:B17"/>
    <mergeCell ref="A20:B20"/>
    <mergeCell ref="A25:B25"/>
    <mergeCell ref="A30:B30"/>
    <mergeCell ref="A33:B33"/>
    <mergeCell ref="A16:B16"/>
    <mergeCell ref="A1:L1"/>
    <mergeCell ref="A2:L2"/>
    <mergeCell ref="J3:K3"/>
    <mergeCell ref="L3:L4"/>
    <mergeCell ref="A6:B6"/>
    <mergeCell ref="A7:B7"/>
    <mergeCell ref="A3:B4"/>
    <mergeCell ref="A5:B5"/>
    <mergeCell ref="A12:B12"/>
    <mergeCell ref="F3:G3"/>
    <mergeCell ref="H3:I3"/>
    <mergeCell ref="D3:E3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48404-B020-4E05-B4E3-9749E58FAEEA}">
  <sheetPr>
    <tabColor rgb="FF92D050"/>
  </sheetPr>
  <dimension ref="A1:Q183"/>
  <sheetViews>
    <sheetView zoomScale="75" zoomScaleNormal="75" zoomScaleSheetLayoutView="40" zoomScalePageLayoutView="60" workbookViewId="0">
      <selection activeCell="L6" sqref="L6"/>
    </sheetView>
  </sheetViews>
  <sheetFormatPr defaultColWidth="9.140625" defaultRowHeight="20.25"/>
  <cols>
    <col min="1" max="1" width="7.140625" style="212" customWidth="1"/>
    <col min="2" max="2" width="63.85546875" style="207" customWidth="1"/>
    <col min="3" max="3" width="19.42578125" style="196" customWidth="1"/>
    <col min="4" max="4" width="20.85546875" style="196" bestFit="1" customWidth="1"/>
    <col min="5" max="5" width="11.5703125" style="196" customWidth="1"/>
    <col min="6" max="6" width="19.5703125" style="196" customWidth="1"/>
    <col min="7" max="7" width="11.5703125" style="196" customWidth="1"/>
    <col min="8" max="8" width="19.5703125" style="196" customWidth="1"/>
    <col min="9" max="9" width="11.5703125" style="196" customWidth="1"/>
    <col min="10" max="10" width="20.85546875" style="196" bestFit="1" customWidth="1"/>
    <col min="11" max="11" width="11.5703125" style="196" bestFit="1" customWidth="1"/>
    <col min="12" max="12" width="18" style="196" customWidth="1"/>
    <col min="13" max="16384" width="9.140625" style="207"/>
  </cols>
  <sheetData>
    <row r="1" spans="1:12" s="193" customFormat="1" ht="35.1" customHeight="1">
      <c r="A1" s="1002" t="s">
        <v>211</v>
      </c>
      <c r="B1" s="1002"/>
      <c r="C1" s="1002"/>
      <c r="D1" s="1002"/>
      <c r="E1" s="1002"/>
      <c r="F1" s="1002"/>
      <c r="G1" s="1002"/>
      <c r="H1" s="1002"/>
      <c r="I1" s="1002"/>
      <c r="J1" s="1002"/>
      <c r="K1" s="1002"/>
      <c r="L1" s="1002"/>
    </row>
    <row r="2" spans="1:12" s="193" customFormat="1" ht="35.1" customHeight="1">
      <c r="A2" s="1003" t="s">
        <v>668</v>
      </c>
      <c r="B2" s="1003"/>
      <c r="C2" s="1003"/>
      <c r="D2" s="1003"/>
      <c r="E2" s="1003"/>
      <c r="F2" s="1003"/>
      <c r="G2" s="1003"/>
      <c r="H2" s="1003"/>
      <c r="I2" s="1003"/>
      <c r="J2" s="1003"/>
      <c r="K2" s="1003"/>
      <c r="L2" s="1003"/>
    </row>
    <row r="3" spans="1:12" s="197" customFormat="1" ht="30" customHeight="1">
      <c r="A3" s="997" t="s">
        <v>22</v>
      </c>
      <c r="B3" s="997" t="s">
        <v>148</v>
      </c>
      <c r="C3" s="998" t="s">
        <v>125</v>
      </c>
      <c r="D3" s="997" t="s">
        <v>362</v>
      </c>
      <c r="E3" s="997"/>
      <c r="F3" s="1000" t="s">
        <v>87</v>
      </c>
      <c r="G3" s="1001"/>
      <c r="H3" s="1000" t="s">
        <v>24</v>
      </c>
      <c r="I3" s="1001"/>
      <c r="J3" s="1004" t="s">
        <v>669</v>
      </c>
      <c r="K3" s="1004"/>
      <c r="L3" s="1005" t="s">
        <v>4</v>
      </c>
    </row>
    <row r="4" spans="1:12" s="197" customFormat="1" ht="30" customHeight="1">
      <c r="A4" s="997"/>
      <c r="B4" s="997"/>
      <c r="C4" s="999"/>
      <c r="D4" s="194" t="s">
        <v>110</v>
      </c>
      <c r="E4" s="194" t="s">
        <v>7</v>
      </c>
      <c r="F4" s="194" t="s">
        <v>110</v>
      </c>
      <c r="G4" s="194" t="s">
        <v>7</v>
      </c>
      <c r="H4" s="194" t="s">
        <v>110</v>
      </c>
      <c r="I4" s="194" t="s">
        <v>7</v>
      </c>
      <c r="J4" s="194" t="s">
        <v>110</v>
      </c>
      <c r="K4" s="194" t="s">
        <v>7</v>
      </c>
      <c r="L4" s="1006"/>
    </row>
    <row r="5" spans="1:12" s="198" customFormat="1" ht="30" customHeight="1" thickBot="1">
      <c r="A5" s="691"/>
      <c r="B5" s="691" t="s">
        <v>153</v>
      </c>
      <c r="C5" s="692">
        <v>202464800</v>
      </c>
      <c r="D5" s="692">
        <v>70890626.570000008</v>
      </c>
      <c r="E5" s="692">
        <v>35.013803174675303</v>
      </c>
      <c r="F5" s="692">
        <v>30080286</v>
      </c>
      <c r="G5" s="692">
        <v>14.857044780129682</v>
      </c>
      <c r="H5" s="692">
        <v>26500569</v>
      </c>
      <c r="I5" s="692">
        <v>13.088975960265685</v>
      </c>
      <c r="J5" s="692">
        <v>127471481.57000001</v>
      </c>
      <c r="K5" s="692">
        <v>62.959823915070672</v>
      </c>
      <c r="L5" s="692">
        <v>74993318.429999992</v>
      </c>
    </row>
    <row r="6" spans="1:12" s="195" customFormat="1" ht="41.25" thickTop="1">
      <c r="A6" s="693"/>
      <c r="B6" s="694" t="s">
        <v>212</v>
      </c>
      <c r="C6" s="695">
        <v>51122300</v>
      </c>
      <c r="D6" s="695">
        <v>34475476.450000003</v>
      </c>
      <c r="E6" s="696">
        <v>67.437256246295661</v>
      </c>
      <c r="F6" s="695">
        <v>15475641</v>
      </c>
      <c r="G6" s="696">
        <v>30.271801151356648</v>
      </c>
      <c r="H6" s="695">
        <v>0</v>
      </c>
      <c r="I6" s="696">
        <v>0</v>
      </c>
      <c r="J6" s="695">
        <v>49951117.450000003</v>
      </c>
      <c r="K6" s="696">
        <v>97.709057397652302</v>
      </c>
      <c r="L6" s="695">
        <v>1171182.5500000007</v>
      </c>
    </row>
    <row r="7" spans="1:12" s="204" customFormat="1" ht="27" customHeight="1">
      <c r="A7" s="199"/>
      <c r="B7" s="211" t="s">
        <v>384</v>
      </c>
      <c r="C7" s="202">
        <v>7182.5500000007451</v>
      </c>
      <c r="D7" s="201"/>
      <c r="E7" s="203">
        <v>0</v>
      </c>
      <c r="F7" s="201"/>
      <c r="G7" s="203">
        <v>0</v>
      </c>
      <c r="H7" s="203"/>
      <c r="I7" s="203">
        <v>0</v>
      </c>
      <c r="J7" s="203">
        <v>0</v>
      </c>
      <c r="K7" s="203">
        <v>0</v>
      </c>
      <c r="L7" s="203">
        <v>7182.5500000007451</v>
      </c>
    </row>
    <row r="8" spans="1:12" s="204" customFormat="1" ht="40.5">
      <c r="A8" s="199">
        <v>1</v>
      </c>
      <c r="B8" s="205" t="s">
        <v>516</v>
      </c>
      <c r="C8" s="202">
        <v>15520000</v>
      </c>
      <c r="D8" s="203"/>
      <c r="E8" s="203">
        <v>0</v>
      </c>
      <c r="F8" s="203">
        <v>14356000</v>
      </c>
      <c r="G8" s="203">
        <v>92.5</v>
      </c>
      <c r="H8" s="203"/>
      <c r="I8" s="203">
        <v>0</v>
      </c>
      <c r="J8" s="203">
        <v>14356000</v>
      </c>
      <c r="K8" s="203">
        <v>92.5</v>
      </c>
      <c r="L8" s="203">
        <v>1164000</v>
      </c>
    </row>
    <row r="9" spans="1:12" s="204" customFormat="1" ht="27" customHeight="1">
      <c r="A9" s="199">
        <v>2</v>
      </c>
      <c r="B9" s="205" t="s">
        <v>600</v>
      </c>
      <c r="C9" s="202">
        <v>437990</v>
      </c>
      <c r="D9" s="203">
        <v>437990</v>
      </c>
      <c r="E9" s="203">
        <v>100</v>
      </c>
      <c r="F9" s="203"/>
      <c r="G9" s="203">
        <v>0</v>
      </c>
      <c r="H9" s="203"/>
      <c r="I9" s="203">
        <v>0</v>
      </c>
      <c r="J9" s="203">
        <v>437990</v>
      </c>
      <c r="K9" s="203">
        <v>100</v>
      </c>
      <c r="L9" s="203">
        <v>0</v>
      </c>
    </row>
    <row r="10" spans="1:12" s="204" customFormat="1" ht="40.5">
      <c r="A10" s="199">
        <v>3</v>
      </c>
      <c r="B10" s="205" t="s">
        <v>670</v>
      </c>
      <c r="C10" s="203">
        <v>24900</v>
      </c>
      <c r="D10" s="203">
        <v>24900</v>
      </c>
      <c r="E10" s="203">
        <v>100</v>
      </c>
      <c r="F10" s="203"/>
      <c r="G10" s="203">
        <v>0</v>
      </c>
      <c r="H10" s="203"/>
      <c r="I10" s="203">
        <v>0</v>
      </c>
      <c r="J10" s="203">
        <v>24900</v>
      </c>
      <c r="K10" s="203">
        <v>100</v>
      </c>
      <c r="L10" s="203">
        <v>0</v>
      </c>
    </row>
    <row r="11" spans="1:12" s="204" customFormat="1" ht="27" customHeight="1">
      <c r="A11" s="199">
        <v>4</v>
      </c>
      <c r="B11" s="205" t="s">
        <v>671</v>
      </c>
      <c r="C11" s="203">
        <v>32200</v>
      </c>
      <c r="D11" s="203"/>
      <c r="E11" s="203">
        <v>0</v>
      </c>
      <c r="F11" s="203">
        <v>32200</v>
      </c>
      <c r="G11" s="203">
        <v>100</v>
      </c>
      <c r="H11" s="203"/>
      <c r="I11" s="203">
        <v>0</v>
      </c>
      <c r="J11" s="203">
        <v>32200</v>
      </c>
      <c r="K11" s="203">
        <v>100</v>
      </c>
      <c r="L11" s="203">
        <v>0</v>
      </c>
    </row>
    <row r="12" spans="1:12" s="204" customFormat="1" ht="30" customHeight="1">
      <c r="A12" s="199">
        <v>5</v>
      </c>
      <c r="B12" s="200" t="s">
        <v>529</v>
      </c>
      <c r="C12" s="203">
        <v>174000</v>
      </c>
      <c r="D12" s="201"/>
      <c r="E12" s="203">
        <v>0</v>
      </c>
      <c r="F12" s="201">
        <v>174000</v>
      </c>
      <c r="G12" s="203">
        <v>100</v>
      </c>
      <c r="H12" s="203"/>
      <c r="I12" s="203">
        <v>0</v>
      </c>
      <c r="J12" s="203">
        <v>174000</v>
      </c>
      <c r="K12" s="203">
        <v>100</v>
      </c>
      <c r="L12" s="203">
        <v>0</v>
      </c>
    </row>
    <row r="13" spans="1:12" s="204" customFormat="1" ht="30" customHeight="1">
      <c r="A13" s="199">
        <v>6</v>
      </c>
      <c r="B13" s="200" t="s">
        <v>530</v>
      </c>
      <c r="C13" s="203">
        <v>542000</v>
      </c>
      <c r="D13" s="201"/>
      <c r="E13" s="203">
        <v>0</v>
      </c>
      <c r="F13" s="201">
        <v>542000</v>
      </c>
      <c r="G13" s="203">
        <v>100</v>
      </c>
      <c r="H13" s="203"/>
      <c r="I13" s="203">
        <v>0</v>
      </c>
      <c r="J13" s="203">
        <v>542000</v>
      </c>
      <c r="K13" s="203">
        <v>100</v>
      </c>
      <c r="L13" s="203">
        <v>0</v>
      </c>
    </row>
    <row r="14" spans="1:12" s="204" customFormat="1" ht="30" customHeight="1">
      <c r="A14" s="199">
        <v>7</v>
      </c>
      <c r="B14" s="200" t="s">
        <v>611</v>
      </c>
      <c r="C14" s="203">
        <v>299000</v>
      </c>
      <c r="D14" s="201"/>
      <c r="E14" s="203">
        <v>0</v>
      </c>
      <c r="F14" s="201">
        <v>299000</v>
      </c>
      <c r="G14" s="203">
        <v>100</v>
      </c>
      <c r="H14" s="203"/>
      <c r="I14" s="203">
        <v>0</v>
      </c>
      <c r="J14" s="203">
        <v>299000</v>
      </c>
      <c r="K14" s="203">
        <v>100</v>
      </c>
      <c r="L14" s="203">
        <v>0</v>
      </c>
    </row>
    <row r="15" spans="1:12" s="204" customFormat="1" ht="40.5">
      <c r="A15" s="199">
        <v>8</v>
      </c>
      <c r="B15" s="200" t="s">
        <v>612</v>
      </c>
      <c r="C15" s="203">
        <v>45000</v>
      </c>
      <c r="D15" s="201"/>
      <c r="E15" s="203">
        <v>0</v>
      </c>
      <c r="F15" s="201">
        <v>45000</v>
      </c>
      <c r="G15" s="203">
        <v>100</v>
      </c>
      <c r="H15" s="203"/>
      <c r="I15" s="203">
        <v>0</v>
      </c>
      <c r="J15" s="203">
        <v>45000</v>
      </c>
      <c r="K15" s="203">
        <v>100</v>
      </c>
      <c r="L15" s="203">
        <v>0</v>
      </c>
    </row>
    <row r="16" spans="1:12" s="204" customFormat="1" ht="30" customHeight="1">
      <c r="A16" s="199">
        <v>9</v>
      </c>
      <c r="B16" s="581" t="s">
        <v>566</v>
      </c>
      <c r="C16" s="203">
        <v>550000</v>
      </c>
      <c r="D16" s="201">
        <v>550000</v>
      </c>
      <c r="E16" s="203">
        <v>100</v>
      </c>
      <c r="F16" s="201"/>
      <c r="G16" s="203">
        <v>0</v>
      </c>
      <c r="H16" s="203"/>
      <c r="I16" s="203">
        <v>0</v>
      </c>
      <c r="J16" s="203">
        <v>550000</v>
      </c>
      <c r="K16" s="203">
        <v>100</v>
      </c>
      <c r="L16" s="203">
        <v>0</v>
      </c>
    </row>
    <row r="17" spans="1:17" s="204" customFormat="1" ht="40.5">
      <c r="A17" s="199">
        <v>10</v>
      </c>
      <c r="B17" s="200" t="s">
        <v>214</v>
      </c>
      <c r="C17" s="203">
        <v>1575000</v>
      </c>
      <c r="D17" s="201">
        <v>1575000</v>
      </c>
      <c r="E17" s="203">
        <v>100</v>
      </c>
      <c r="F17" s="201"/>
      <c r="G17" s="203">
        <v>0</v>
      </c>
      <c r="H17" s="203"/>
      <c r="I17" s="203">
        <v>0</v>
      </c>
      <c r="J17" s="203">
        <v>1575000</v>
      </c>
      <c r="K17" s="203">
        <v>100</v>
      </c>
      <c r="L17" s="203">
        <v>0</v>
      </c>
    </row>
    <row r="18" spans="1:17" s="204" customFormat="1" ht="40.5">
      <c r="A18" s="199">
        <v>11</v>
      </c>
      <c r="B18" s="200" t="s">
        <v>615</v>
      </c>
      <c r="C18" s="203">
        <v>54882</v>
      </c>
      <c r="D18" s="201">
        <v>27441</v>
      </c>
      <c r="E18" s="203">
        <v>50</v>
      </c>
      <c r="F18" s="201">
        <v>27441</v>
      </c>
      <c r="G18" s="203">
        <v>50</v>
      </c>
      <c r="H18" s="203"/>
      <c r="I18" s="203">
        <v>0</v>
      </c>
      <c r="J18" s="203">
        <v>54882</v>
      </c>
      <c r="K18" s="203">
        <v>100</v>
      </c>
      <c r="L18" s="203">
        <v>0</v>
      </c>
    </row>
    <row r="19" spans="1:17" s="204" customFormat="1" ht="40.5">
      <c r="A19" s="199">
        <v>12</v>
      </c>
      <c r="B19" s="200" t="s">
        <v>213</v>
      </c>
      <c r="C19" s="203">
        <v>7250000</v>
      </c>
      <c r="D19" s="201">
        <v>7250000</v>
      </c>
      <c r="E19" s="203">
        <v>100</v>
      </c>
      <c r="F19" s="201"/>
      <c r="G19" s="203">
        <v>0</v>
      </c>
      <c r="H19" s="203"/>
      <c r="I19" s="203">
        <v>0</v>
      </c>
      <c r="J19" s="203">
        <v>7250000</v>
      </c>
      <c r="K19" s="203">
        <v>100</v>
      </c>
      <c r="L19" s="203">
        <v>0</v>
      </c>
    </row>
    <row r="20" spans="1:17" s="204" customFormat="1" ht="30" customHeight="1">
      <c r="A20" s="199">
        <v>13</v>
      </c>
      <c r="B20" s="200" t="s">
        <v>518</v>
      </c>
      <c r="C20" s="203">
        <v>52900</v>
      </c>
      <c r="D20" s="201">
        <v>52900</v>
      </c>
      <c r="E20" s="203">
        <v>100</v>
      </c>
      <c r="F20" s="201"/>
      <c r="G20" s="203">
        <v>0</v>
      </c>
      <c r="H20" s="203"/>
      <c r="I20" s="203">
        <v>0</v>
      </c>
      <c r="J20" s="203">
        <v>52900</v>
      </c>
      <c r="K20" s="203">
        <v>100</v>
      </c>
      <c r="L20" s="203">
        <v>0</v>
      </c>
    </row>
    <row r="21" spans="1:17" s="204" customFormat="1" ht="30" customHeight="1">
      <c r="A21" s="199">
        <v>14</v>
      </c>
      <c r="B21" s="200" t="s">
        <v>519</v>
      </c>
      <c r="C21" s="203">
        <v>13500</v>
      </c>
      <c r="D21" s="201">
        <v>13500</v>
      </c>
      <c r="E21" s="203">
        <v>100</v>
      </c>
      <c r="F21" s="201"/>
      <c r="G21" s="203">
        <v>0</v>
      </c>
      <c r="H21" s="203"/>
      <c r="I21" s="203">
        <v>0</v>
      </c>
      <c r="J21" s="203">
        <v>13500</v>
      </c>
      <c r="K21" s="203">
        <v>100</v>
      </c>
      <c r="L21" s="203">
        <v>0</v>
      </c>
    </row>
    <row r="22" spans="1:17" s="204" customFormat="1" ht="30" customHeight="1">
      <c r="A22" s="199">
        <v>15</v>
      </c>
      <c r="B22" s="200" t="s">
        <v>571</v>
      </c>
      <c r="C22" s="203">
        <v>212849.75</v>
      </c>
      <c r="D22" s="201">
        <v>212849.75</v>
      </c>
      <c r="E22" s="203">
        <v>100</v>
      </c>
      <c r="F22" s="201"/>
      <c r="G22" s="203">
        <v>0</v>
      </c>
      <c r="H22" s="203"/>
      <c r="I22" s="203">
        <v>0</v>
      </c>
      <c r="J22" s="203">
        <v>212849.75</v>
      </c>
      <c r="K22" s="203">
        <v>100</v>
      </c>
      <c r="L22" s="203">
        <v>0</v>
      </c>
    </row>
    <row r="23" spans="1:17" s="584" customFormat="1" ht="40.5">
      <c r="A23" s="199">
        <v>16</v>
      </c>
      <c r="B23" s="211" t="s">
        <v>399</v>
      </c>
      <c r="C23" s="203">
        <v>147900</v>
      </c>
      <c r="D23" s="201">
        <v>147900</v>
      </c>
      <c r="E23" s="203">
        <v>100</v>
      </c>
      <c r="F23" s="201"/>
      <c r="G23" s="203">
        <v>0</v>
      </c>
      <c r="H23" s="203"/>
      <c r="I23" s="203">
        <v>0</v>
      </c>
      <c r="J23" s="203">
        <v>147900</v>
      </c>
      <c r="K23" s="203">
        <v>100</v>
      </c>
      <c r="L23" s="203">
        <v>0</v>
      </c>
      <c r="M23" s="204"/>
      <c r="N23" s="204"/>
      <c r="O23" s="204"/>
      <c r="P23" s="204"/>
      <c r="Q23" s="204"/>
    </row>
    <row r="24" spans="1:17" s="204" customFormat="1" ht="30" customHeight="1">
      <c r="A24" s="199">
        <v>17</v>
      </c>
      <c r="B24" s="205" t="s">
        <v>605</v>
      </c>
      <c r="C24" s="203">
        <v>988681.84</v>
      </c>
      <c r="D24" s="203">
        <v>988681.84</v>
      </c>
      <c r="E24" s="203">
        <v>100</v>
      </c>
      <c r="F24" s="203"/>
      <c r="G24" s="203">
        <v>0</v>
      </c>
      <c r="H24" s="203"/>
      <c r="I24" s="203">
        <v>0</v>
      </c>
      <c r="J24" s="203">
        <v>988681.84</v>
      </c>
      <c r="K24" s="203">
        <v>100</v>
      </c>
      <c r="L24" s="203">
        <v>0</v>
      </c>
    </row>
    <row r="25" spans="1:17" s="204" customFormat="1" ht="30" customHeight="1">
      <c r="A25" s="199">
        <v>18</v>
      </c>
      <c r="B25" s="494" t="s">
        <v>517</v>
      </c>
      <c r="C25" s="203">
        <v>10875500</v>
      </c>
      <c r="D25" s="203">
        <v>10875500</v>
      </c>
      <c r="E25" s="203">
        <v>100</v>
      </c>
      <c r="F25" s="203"/>
      <c r="G25" s="203">
        <v>0</v>
      </c>
      <c r="H25" s="203"/>
      <c r="I25" s="203">
        <v>0</v>
      </c>
      <c r="J25" s="203">
        <v>10875500</v>
      </c>
      <c r="K25" s="203">
        <v>100</v>
      </c>
      <c r="L25" s="203">
        <v>0</v>
      </c>
    </row>
    <row r="26" spans="1:17" s="204" customFormat="1" ht="30" customHeight="1">
      <c r="A26" s="199">
        <v>19</v>
      </c>
      <c r="B26" s="200" t="s">
        <v>520</v>
      </c>
      <c r="C26" s="203">
        <v>490000</v>
      </c>
      <c r="D26" s="201">
        <v>490000</v>
      </c>
      <c r="E26" s="203">
        <v>100</v>
      </c>
      <c r="F26" s="201"/>
      <c r="G26" s="203">
        <v>0</v>
      </c>
      <c r="H26" s="203"/>
      <c r="I26" s="203">
        <v>0</v>
      </c>
      <c r="J26" s="203">
        <v>490000</v>
      </c>
      <c r="K26" s="203">
        <v>100</v>
      </c>
      <c r="L26" s="203">
        <v>0</v>
      </c>
    </row>
    <row r="27" spans="1:17" s="204" customFormat="1" ht="30" customHeight="1">
      <c r="A27" s="199">
        <v>20</v>
      </c>
      <c r="B27" s="200" t="s">
        <v>521</v>
      </c>
      <c r="C27" s="203">
        <v>32200</v>
      </c>
      <c r="D27" s="201">
        <v>32200</v>
      </c>
      <c r="E27" s="203">
        <v>100</v>
      </c>
      <c r="F27" s="201"/>
      <c r="G27" s="203">
        <v>0</v>
      </c>
      <c r="H27" s="203"/>
      <c r="I27" s="203">
        <v>0</v>
      </c>
      <c r="J27" s="203">
        <v>32200</v>
      </c>
      <c r="K27" s="203">
        <v>100</v>
      </c>
      <c r="L27" s="203">
        <v>0</v>
      </c>
    </row>
    <row r="28" spans="1:17" s="204" customFormat="1" ht="27" customHeight="1">
      <c r="A28" s="199">
        <v>21</v>
      </c>
      <c r="B28" s="200" t="s">
        <v>672</v>
      </c>
      <c r="C28" s="203">
        <v>8000</v>
      </c>
      <c r="D28" s="201">
        <v>8000</v>
      </c>
      <c r="E28" s="203">
        <v>100</v>
      </c>
      <c r="F28" s="201"/>
      <c r="G28" s="203">
        <v>0</v>
      </c>
      <c r="H28" s="203"/>
      <c r="I28" s="203">
        <v>0</v>
      </c>
      <c r="J28" s="203">
        <v>8000</v>
      </c>
      <c r="K28" s="203">
        <v>100</v>
      </c>
      <c r="L28" s="203">
        <v>0</v>
      </c>
    </row>
    <row r="29" spans="1:17" s="204" customFormat="1" ht="30" customHeight="1">
      <c r="A29" s="199">
        <v>22</v>
      </c>
      <c r="B29" s="581" t="s">
        <v>522</v>
      </c>
      <c r="C29" s="203">
        <v>76400</v>
      </c>
      <c r="D29" s="201">
        <v>76400</v>
      </c>
      <c r="E29" s="203">
        <v>100</v>
      </c>
      <c r="F29" s="201"/>
      <c r="G29" s="203">
        <v>0</v>
      </c>
      <c r="H29" s="203"/>
      <c r="I29" s="203">
        <v>0</v>
      </c>
      <c r="J29" s="203">
        <v>76400</v>
      </c>
      <c r="K29" s="203">
        <v>100</v>
      </c>
      <c r="L29" s="203">
        <v>0</v>
      </c>
    </row>
    <row r="30" spans="1:17" s="204" customFormat="1" ht="40.5">
      <c r="A30" s="199">
        <v>23</v>
      </c>
      <c r="B30" s="200" t="s">
        <v>523</v>
      </c>
      <c r="C30" s="203">
        <v>32200</v>
      </c>
      <c r="D30" s="201">
        <v>32200</v>
      </c>
      <c r="E30" s="203">
        <v>100</v>
      </c>
      <c r="F30" s="201"/>
      <c r="G30" s="203">
        <v>0</v>
      </c>
      <c r="H30" s="203"/>
      <c r="I30" s="203">
        <v>0</v>
      </c>
      <c r="J30" s="203">
        <v>32200</v>
      </c>
      <c r="K30" s="203">
        <v>100</v>
      </c>
      <c r="L30" s="203">
        <v>0</v>
      </c>
    </row>
    <row r="31" spans="1:17" s="204" customFormat="1" ht="30" customHeight="1">
      <c r="A31" s="199">
        <v>24</v>
      </c>
      <c r="B31" s="200" t="s">
        <v>504</v>
      </c>
      <c r="C31" s="203">
        <v>429000</v>
      </c>
      <c r="D31" s="201">
        <v>429000</v>
      </c>
      <c r="E31" s="203">
        <v>100</v>
      </c>
      <c r="F31" s="201"/>
      <c r="G31" s="203">
        <v>0</v>
      </c>
      <c r="H31" s="203"/>
      <c r="I31" s="203">
        <v>0</v>
      </c>
      <c r="J31" s="203">
        <v>429000</v>
      </c>
      <c r="K31" s="203">
        <v>100</v>
      </c>
      <c r="L31" s="203">
        <v>0</v>
      </c>
    </row>
    <row r="32" spans="1:17" s="204" customFormat="1" ht="30" customHeight="1">
      <c r="A32" s="199">
        <v>25</v>
      </c>
      <c r="B32" s="200" t="s">
        <v>524</v>
      </c>
      <c r="C32" s="203">
        <v>286100</v>
      </c>
      <c r="D32" s="201">
        <v>286100</v>
      </c>
      <c r="E32" s="203">
        <v>100</v>
      </c>
      <c r="F32" s="201"/>
      <c r="G32" s="203">
        <v>0</v>
      </c>
      <c r="H32" s="203"/>
      <c r="I32" s="203">
        <v>0</v>
      </c>
      <c r="J32" s="203">
        <v>286100</v>
      </c>
      <c r="K32" s="203">
        <v>100</v>
      </c>
      <c r="L32" s="203">
        <v>0</v>
      </c>
    </row>
    <row r="33" spans="1:17" s="204" customFormat="1" ht="30" customHeight="1">
      <c r="A33" s="199">
        <v>26</v>
      </c>
      <c r="B33" s="200" t="s">
        <v>525</v>
      </c>
      <c r="C33" s="203">
        <v>142900</v>
      </c>
      <c r="D33" s="201">
        <v>142900</v>
      </c>
      <c r="E33" s="203">
        <v>100</v>
      </c>
      <c r="F33" s="201"/>
      <c r="G33" s="203">
        <v>0</v>
      </c>
      <c r="H33" s="203"/>
      <c r="I33" s="203">
        <v>0</v>
      </c>
      <c r="J33" s="203">
        <v>142900</v>
      </c>
      <c r="K33" s="203">
        <v>100</v>
      </c>
      <c r="L33" s="203">
        <v>0</v>
      </c>
    </row>
    <row r="34" spans="1:17" s="204" customFormat="1" ht="30" customHeight="1">
      <c r="A34" s="199">
        <v>27</v>
      </c>
      <c r="B34" s="200" t="s">
        <v>526</v>
      </c>
      <c r="C34" s="203">
        <v>165700</v>
      </c>
      <c r="D34" s="201">
        <v>165700</v>
      </c>
      <c r="E34" s="203">
        <v>100</v>
      </c>
      <c r="F34" s="201"/>
      <c r="G34" s="203">
        <v>0</v>
      </c>
      <c r="H34" s="203"/>
      <c r="I34" s="203">
        <v>0</v>
      </c>
      <c r="J34" s="203">
        <v>165700</v>
      </c>
      <c r="K34" s="203">
        <v>100</v>
      </c>
      <c r="L34" s="203">
        <v>0</v>
      </c>
    </row>
    <row r="35" spans="1:17" s="204" customFormat="1" ht="30" customHeight="1">
      <c r="A35" s="199">
        <v>28</v>
      </c>
      <c r="B35" s="200" t="s">
        <v>527</v>
      </c>
      <c r="C35" s="203">
        <v>10700</v>
      </c>
      <c r="D35" s="201">
        <v>10700</v>
      </c>
      <c r="E35" s="203">
        <v>100</v>
      </c>
      <c r="F35" s="201"/>
      <c r="G35" s="203">
        <v>0</v>
      </c>
      <c r="H35" s="203"/>
      <c r="I35" s="203">
        <v>0</v>
      </c>
      <c r="J35" s="203">
        <v>10700</v>
      </c>
      <c r="K35" s="203">
        <v>100</v>
      </c>
      <c r="L35" s="203">
        <v>0</v>
      </c>
    </row>
    <row r="36" spans="1:17" s="204" customFormat="1" ht="30" customHeight="1">
      <c r="A36" s="199">
        <v>29</v>
      </c>
      <c r="B36" s="200" t="s">
        <v>528</v>
      </c>
      <c r="C36" s="203">
        <v>182700</v>
      </c>
      <c r="D36" s="201">
        <v>182700</v>
      </c>
      <c r="E36" s="203">
        <v>100</v>
      </c>
      <c r="F36" s="201"/>
      <c r="G36" s="203">
        <v>0</v>
      </c>
      <c r="H36" s="203"/>
      <c r="I36" s="203">
        <v>0</v>
      </c>
      <c r="J36" s="203">
        <v>182700</v>
      </c>
      <c r="K36" s="203">
        <v>100</v>
      </c>
      <c r="L36" s="203">
        <v>0</v>
      </c>
    </row>
    <row r="37" spans="1:17" s="204" customFormat="1" ht="30" customHeight="1">
      <c r="A37" s="199">
        <v>30</v>
      </c>
      <c r="B37" s="200" t="s">
        <v>531</v>
      </c>
      <c r="C37" s="203">
        <v>466400</v>
      </c>
      <c r="D37" s="201">
        <v>466400</v>
      </c>
      <c r="E37" s="203">
        <v>100</v>
      </c>
      <c r="F37" s="201"/>
      <c r="G37" s="203">
        <v>0</v>
      </c>
      <c r="H37" s="203"/>
      <c r="I37" s="203">
        <v>0</v>
      </c>
      <c r="J37" s="203">
        <v>466400</v>
      </c>
      <c r="K37" s="203">
        <v>100</v>
      </c>
      <c r="L37" s="203">
        <v>0</v>
      </c>
    </row>
    <row r="38" spans="1:17" s="204" customFormat="1" ht="40.5">
      <c r="A38" s="199">
        <v>31</v>
      </c>
      <c r="B38" s="200" t="s">
        <v>533</v>
      </c>
      <c r="C38" s="583">
        <v>63000</v>
      </c>
      <c r="D38" s="582">
        <v>63000</v>
      </c>
      <c r="E38" s="203">
        <v>100</v>
      </c>
      <c r="F38" s="582"/>
      <c r="G38" s="203">
        <v>0</v>
      </c>
      <c r="H38" s="203"/>
      <c r="I38" s="203">
        <v>0</v>
      </c>
      <c r="J38" s="203">
        <v>63000</v>
      </c>
      <c r="K38" s="203">
        <v>100</v>
      </c>
      <c r="L38" s="583">
        <v>0</v>
      </c>
      <c r="M38" s="584"/>
      <c r="N38" s="584"/>
      <c r="O38" s="584"/>
      <c r="P38" s="584"/>
      <c r="Q38" s="584"/>
    </row>
    <row r="39" spans="1:17" s="204" customFormat="1" ht="30" customHeight="1">
      <c r="A39" s="199">
        <v>32</v>
      </c>
      <c r="B39" s="200" t="s">
        <v>532</v>
      </c>
      <c r="C39" s="203">
        <v>379815.01</v>
      </c>
      <c r="D39" s="201">
        <v>379815.01</v>
      </c>
      <c r="E39" s="203">
        <v>100</v>
      </c>
      <c r="F39" s="201"/>
      <c r="G39" s="203">
        <v>0</v>
      </c>
      <c r="H39" s="203"/>
      <c r="I39" s="203">
        <v>0</v>
      </c>
      <c r="J39" s="203">
        <v>379815.01</v>
      </c>
      <c r="K39" s="203">
        <v>100</v>
      </c>
      <c r="L39" s="203">
        <v>0</v>
      </c>
    </row>
    <row r="40" spans="1:17" s="204" customFormat="1" ht="30" customHeight="1">
      <c r="A40" s="199">
        <v>33</v>
      </c>
      <c r="B40" s="495" t="s">
        <v>217</v>
      </c>
      <c r="C40" s="203">
        <v>156880</v>
      </c>
      <c r="D40" s="202">
        <v>156880</v>
      </c>
      <c r="E40" s="202">
        <v>100</v>
      </c>
      <c r="F40" s="202"/>
      <c r="G40" s="203">
        <v>0</v>
      </c>
      <c r="H40" s="203"/>
      <c r="I40" s="203">
        <v>0</v>
      </c>
      <c r="J40" s="203">
        <v>156880</v>
      </c>
      <c r="K40" s="202">
        <v>100</v>
      </c>
      <c r="L40" s="203">
        <v>0</v>
      </c>
    </row>
    <row r="41" spans="1:17" s="204" customFormat="1" ht="30" customHeight="1">
      <c r="A41" s="199">
        <v>34</v>
      </c>
      <c r="B41" s="200" t="s">
        <v>534</v>
      </c>
      <c r="C41" s="203">
        <v>199200</v>
      </c>
      <c r="D41" s="201">
        <v>199200</v>
      </c>
      <c r="E41" s="203">
        <v>100</v>
      </c>
      <c r="F41" s="201"/>
      <c r="G41" s="203">
        <v>0</v>
      </c>
      <c r="H41" s="203"/>
      <c r="I41" s="203">
        <v>0</v>
      </c>
      <c r="J41" s="203">
        <v>199200</v>
      </c>
      <c r="K41" s="203">
        <v>100</v>
      </c>
      <c r="L41" s="203">
        <v>0</v>
      </c>
    </row>
    <row r="42" spans="1:17" s="204" customFormat="1" ht="40.5">
      <c r="A42" s="199">
        <v>35</v>
      </c>
      <c r="B42" s="200" t="s">
        <v>219</v>
      </c>
      <c r="C42" s="203">
        <v>410000</v>
      </c>
      <c r="D42" s="201">
        <v>410000</v>
      </c>
      <c r="E42" s="203">
        <v>100</v>
      </c>
      <c r="F42" s="201"/>
      <c r="G42" s="203">
        <v>0</v>
      </c>
      <c r="H42" s="203"/>
      <c r="I42" s="203">
        <v>0</v>
      </c>
      <c r="J42" s="203">
        <v>410000</v>
      </c>
      <c r="K42" s="203">
        <v>100</v>
      </c>
      <c r="L42" s="203">
        <v>0</v>
      </c>
    </row>
    <row r="43" spans="1:17" s="204" customFormat="1" ht="40.5">
      <c r="A43" s="199">
        <v>36</v>
      </c>
      <c r="B43" s="200" t="s">
        <v>536</v>
      </c>
      <c r="C43" s="203">
        <v>75800</v>
      </c>
      <c r="D43" s="201">
        <v>75800</v>
      </c>
      <c r="E43" s="203">
        <v>100</v>
      </c>
      <c r="F43" s="201"/>
      <c r="G43" s="203">
        <v>0</v>
      </c>
      <c r="H43" s="203"/>
      <c r="I43" s="203">
        <v>0</v>
      </c>
      <c r="J43" s="203">
        <v>75800</v>
      </c>
      <c r="K43" s="203">
        <v>100</v>
      </c>
      <c r="L43" s="203">
        <v>0</v>
      </c>
    </row>
    <row r="44" spans="1:17" s="204" customFormat="1" ht="30" customHeight="1">
      <c r="A44" s="199">
        <v>37</v>
      </c>
      <c r="B44" s="200" t="s">
        <v>535</v>
      </c>
      <c r="C44" s="203">
        <v>151700</v>
      </c>
      <c r="D44" s="201">
        <v>151700</v>
      </c>
      <c r="E44" s="203">
        <v>100</v>
      </c>
      <c r="F44" s="201"/>
      <c r="G44" s="203">
        <v>0</v>
      </c>
      <c r="H44" s="203"/>
      <c r="I44" s="203">
        <v>0</v>
      </c>
      <c r="J44" s="203">
        <v>151700</v>
      </c>
      <c r="K44" s="203">
        <v>100</v>
      </c>
      <c r="L44" s="203">
        <v>0</v>
      </c>
    </row>
    <row r="45" spans="1:17" s="204" customFormat="1" ht="40.5">
      <c r="A45" s="199">
        <v>38</v>
      </c>
      <c r="B45" s="200" t="s">
        <v>537</v>
      </c>
      <c r="C45" s="203">
        <v>57200</v>
      </c>
      <c r="D45" s="201">
        <v>57200</v>
      </c>
      <c r="E45" s="203">
        <v>100</v>
      </c>
      <c r="F45" s="201"/>
      <c r="G45" s="203">
        <v>0</v>
      </c>
      <c r="H45" s="203"/>
      <c r="I45" s="203">
        <v>0</v>
      </c>
      <c r="J45" s="203">
        <v>57200</v>
      </c>
      <c r="K45" s="203">
        <v>100</v>
      </c>
      <c r="L45" s="203">
        <v>0</v>
      </c>
    </row>
    <row r="46" spans="1:17" s="204" customFormat="1" ht="30" customHeight="1">
      <c r="A46" s="199">
        <v>39</v>
      </c>
      <c r="B46" s="200" t="s">
        <v>538</v>
      </c>
      <c r="C46" s="203">
        <v>32200</v>
      </c>
      <c r="D46" s="201">
        <v>32200</v>
      </c>
      <c r="E46" s="203">
        <v>100</v>
      </c>
      <c r="F46" s="201"/>
      <c r="G46" s="203">
        <v>0</v>
      </c>
      <c r="H46" s="203"/>
      <c r="I46" s="203">
        <v>0</v>
      </c>
      <c r="J46" s="203">
        <v>32200</v>
      </c>
      <c r="K46" s="203">
        <v>100</v>
      </c>
      <c r="L46" s="203">
        <v>0</v>
      </c>
    </row>
    <row r="47" spans="1:17" s="204" customFormat="1" ht="30" customHeight="1">
      <c r="A47" s="199">
        <v>40</v>
      </c>
      <c r="B47" s="581" t="s">
        <v>539</v>
      </c>
      <c r="C47" s="203">
        <v>21500</v>
      </c>
      <c r="D47" s="201">
        <v>21500</v>
      </c>
      <c r="E47" s="203">
        <v>100</v>
      </c>
      <c r="F47" s="201"/>
      <c r="G47" s="203">
        <v>0</v>
      </c>
      <c r="H47" s="203"/>
      <c r="I47" s="203">
        <v>0</v>
      </c>
      <c r="J47" s="203">
        <v>21500</v>
      </c>
      <c r="K47" s="203">
        <v>100</v>
      </c>
      <c r="L47" s="203">
        <v>0</v>
      </c>
    </row>
    <row r="48" spans="1:17" s="204" customFormat="1" ht="30" customHeight="1">
      <c r="A48" s="199">
        <v>41</v>
      </c>
      <c r="B48" s="200" t="s">
        <v>540</v>
      </c>
      <c r="C48" s="203">
        <v>75500</v>
      </c>
      <c r="D48" s="201">
        <v>75500</v>
      </c>
      <c r="E48" s="203">
        <v>100</v>
      </c>
      <c r="F48" s="201"/>
      <c r="G48" s="203">
        <v>0</v>
      </c>
      <c r="H48" s="203"/>
      <c r="I48" s="203">
        <v>0</v>
      </c>
      <c r="J48" s="203">
        <v>75500</v>
      </c>
      <c r="K48" s="203">
        <v>100</v>
      </c>
      <c r="L48" s="203">
        <v>0</v>
      </c>
    </row>
    <row r="49" spans="1:12" s="204" customFormat="1" ht="30" customHeight="1">
      <c r="A49" s="199">
        <v>42</v>
      </c>
      <c r="B49" s="200" t="s">
        <v>220</v>
      </c>
      <c r="C49" s="203">
        <v>950000</v>
      </c>
      <c r="D49" s="201">
        <v>950000</v>
      </c>
      <c r="E49" s="203">
        <v>100</v>
      </c>
      <c r="F49" s="201"/>
      <c r="G49" s="203">
        <v>0</v>
      </c>
      <c r="H49" s="203"/>
      <c r="I49" s="203">
        <v>0</v>
      </c>
      <c r="J49" s="203">
        <v>950000</v>
      </c>
      <c r="K49" s="203">
        <v>100</v>
      </c>
      <c r="L49" s="203">
        <v>0</v>
      </c>
    </row>
    <row r="50" spans="1:12" s="204" customFormat="1" ht="30" customHeight="1">
      <c r="A50" s="199">
        <v>43</v>
      </c>
      <c r="B50" s="200" t="s">
        <v>223</v>
      </c>
      <c r="C50" s="203">
        <v>499900</v>
      </c>
      <c r="D50" s="201">
        <v>499900</v>
      </c>
      <c r="E50" s="203">
        <v>100</v>
      </c>
      <c r="F50" s="201"/>
      <c r="G50" s="203">
        <v>0</v>
      </c>
      <c r="H50" s="203"/>
      <c r="I50" s="203">
        <v>0</v>
      </c>
      <c r="J50" s="203">
        <v>499900</v>
      </c>
      <c r="K50" s="203">
        <v>100</v>
      </c>
      <c r="L50" s="203">
        <v>0</v>
      </c>
    </row>
    <row r="51" spans="1:12" s="204" customFormat="1" ht="40.5">
      <c r="A51" s="199">
        <v>44</v>
      </c>
      <c r="B51" s="200" t="s">
        <v>541</v>
      </c>
      <c r="C51" s="203">
        <v>53600</v>
      </c>
      <c r="D51" s="201">
        <v>53600</v>
      </c>
      <c r="E51" s="203">
        <v>100</v>
      </c>
      <c r="F51" s="201"/>
      <c r="G51" s="203">
        <v>0</v>
      </c>
      <c r="H51" s="203"/>
      <c r="I51" s="203">
        <v>0</v>
      </c>
      <c r="J51" s="203">
        <v>53600</v>
      </c>
      <c r="K51" s="203">
        <v>100</v>
      </c>
      <c r="L51" s="203">
        <v>0</v>
      </c>
    </row>
    <row r="52" spans="1:12" s="204" customFormat="1" ht="30" customHeight="1">
      <c r="A52" s="199">
        <v>45</v>
      </c>
      <c r="B52" s="200" t="s">
        <v>542</v>
      </c>
      <c r="C52" s="203">
        <v>51000</v>
      </c>
      <c r="D52" s="201">
        <v>51000</v>
      </c>
      <c r="E52" s="203">
        <v>100</v>
      </c>
      <c r="F52" s="201"/>
      <c r="G52" s="203">
        <v>0</v>
      </c>
      <c r="H52" s="203"/>
      <c r="I52" s="203">
        <v>0</v>
      </c>
      <c r="J52" s="203">
        <v>51000</v>
      </c>
      <c r="K52" s="203">
        <v>100</v>
      </c>
      <c r="L52" s="203">
        <v>0</v>
      </c>
    </row>
    <row r="53" spans="1:12" s="204" customFormat="1" ht="30" customHeight="1">
      <c r="A53" s="199">
        <v>46</v>
      </c>
      <c r="B53" s="200" t="s">
        <v>543</v>
      </c>
      <c r="C53" s="203">
        <v>290000</v>
      </c>
      <c r="D53" s="201">
        <v>290000</v>
      </c>
      <c r="E53" s="203">
        <v>100</v>
      </c>
      <c r="F53" s="201"/>
      <c r="G53" s="203">
        <v>0</v>
      </c>
      <c r="H53" s="203"/>
      <c r="I53" s="203">
        <v>0</v>
      </c>
      <c r="J53" s="203">
        <v>290000</v>
      </c>
      <c r="K53" s="203">
        <v>100</v>
      </c>
      <c r="L53" s="203">
        <v>0</v>
      </c>
    </row>
    <row r="54" spans="1:12" s="204" customFormat="1" ht="40.5">
      <c r="A54" s="199">
        <v>47</v>
      </c>
      <c r="B54" s="208" t="s">
        <v>221</v>
      </c>
      <c r="C54" s="203">
        <v>43000</v>
      </c>
      <c r="D54" s="202">
        <v>43000</v>
      </c>
      <c r="E54" s="202">
        <v>100</v>
      </c>
      <c r="F54" s="202"/>
      <c r="G54" s="203">
        <v>0</v>
      </c>
      <c r="H54" s="203"/>
      <c r="I54" s="203">
        <v>0</v>
      </c>
      <c r="J54" s="203">
        <v>43000</v>
      </c>
      <c r="K54" s="203">
        <v>100</v>
      </c>
      <c r="L54" s="203">
        <v>0</v>
      </c>
    </row>
    <row r="55" spans="1:12" s="204" customFormat="1" ht="30" customHeight="1">
      <c r="A55" s="199">
        <v>48</v>
      </c>
      <c r="B55" s="200" t="s">
        <v>222</v>
      </c>
      <c r="C55" s="203">
        <v>356800</v>
      </c>
      <c r="D55" s="201">
        <v>356800</v>
      </c>
      <c r="E55" s="203">
        <v>100</v>
      </c>
      <c r="F55" s="201"/>
      <c r="G55" s="203">
        <v>0</v>
      </c>
      <c r="H55" s="203"/>
      <c r="I55" s="203">
        <v>0</v>
      </c>
      <c r="J55" s="203">
        <v>356800</v>
      </c>
      <c r="K55" s="203">
        <v>100</v>
      </c>
      <c r="L55" s="203">
        <v>0</v>
      </c>
    </row>
    <row r="56" spans="1:12" s="204" customFormat="1" ht="40.5">
      <c r="A56" s="199">
        <v>49</v>
      </c>
      <c r="B56" s="200" t="s">
        <v>545</v>
      </c>
      <c r="C56" s="203">
        <v>49800</v>
      </c>
      <c r="D56" s="201">
        <v>49800</v>
      </c>
      <c r="E56" s="203">
        <v>100</v>
      </c>
      <c r="F56" s="201"/>
      <c r="G56" s="203">
        <v>0</v>
      </c>
      <c r="H56" s="203"/>
      <c r="I56" s="203">
        <v>0</v>
      </c>
      <c r="J56" s="203">
        <v>49800</v>
      </c>
      <c r="K56" s="203">
        <v>100</v>
      </c>
      <c r="L56" s="203">
        <v>0</v>
      </c>
    </row>
    <row r="57" spans="1:12" s="204" customFormat="1" ht="40.5">
      <c r="A57" s="199">
        <v>50</v>
      </c>
      <c r="B57" s="200" t="s">
        <v>544</v>
      </c>
      <c r="C57" s="203">
        <v>24900</v>
      </c>
      <c r="D57" s="201">
        <v>24900</v>
      </c>
      <c r="E57" s="203">
        <v>100</v>
      </c>
      <c r="F57" s="201"/>
      <c r="G57" s="203">
        <v>0</v>
      </c>
      <c r="H57" s="203"/>
      <c r="I57" s="203">
        <v>0</v>
      </c>
      <c r="J57" s="203">
        <v>24900</v>
      </c>
      <c r="K57" s="203">
        <v>100</v>
      </c>
      <c r="L57" s="203">
        <v>0</v>
      </c>
    </row>
    <row r="58" spans="1:12" s="204" customFormat="1" ht="30" customHeight="1">
      <c r="A58" s="199">
        <v>51</v>
      </c>
      <c r="B58" s="200" t="s">
        <v>546</v>
      </c>
      <c r="C58" s="203">
        <v>225000</v>
      </c>
      <c r="D58" s="201">
        <v>225000</v>
      </c>
      <c r="E58" s="203">
        <v>100</v>
      </c>
      <c r="F58" s="201"/>
      <c r="G58" s="203">
        <v>0</v>
      </c>
      <c r="H58" s="203"/>
      <c r="I58" s="203">
        <v>0</v>
      </c>
      <c r="J58" s="203">
        <v>225000</v>
      </c>
      <c r="K58" s="203">
        <v>100</v>
      </c>
      <c r="L58" s="203">
        <v>0</v>
      </c>
    </row>
    <row r="59" spans="1:12" s="204" customFormat="1" ht="40.5">
      <c r="A59" s="199">
        <v>52</v>
      </c>
      <c r="B59" s="200" t="s">
        <v>218</v>
      </c>
      <c r="C59" s="203">
        <v>60000</v>
      </c>
      <c r="D59" s="201">
        <v>60000</v>
      </c>
      <c r="E59" s="203">
        <v>100</v>
      </c>
      <c r="F59" s="201"/>
      <c r="G59" s="203">
        <v>0</v>
      </c>
      <c r="H59" s="203"/>
      <c r="I59" s="203">
        <v>0</v>
      </c>
      <c r="J59" s="203">
        <v>60000</v>
      </c>
      <c r="K59" s="203">
        <v>100</v>
      </c>
      <c r="L59" s="203">
        <v>0</v>
      </c>
    </row>
    <row r="60" spans="1:12" s="204" customFormat="1" ht="30" customHeight="1">
      <c r="A60" s="199">
        <v>53</v>
      </c>
      <c r="B60" s="200" t="s">
        <v>168</v>
      </c>
      <c r="C60" s="203">
        <v>1057954</v>
      </c>
      <c r="D60" s="201">
        <v>1057954</v>
      </c>
      <c r="E60" s="203">
        <v>100</v>
      </c>
      <c r="F60" s="201"/>
      <c r="G60" s="203">
        <v>0</v>
      </c>
      <c r="H60" s="203"/>
      <c r="I60" s="203">
        <v>0</v>
      </c>
      <c r="J60" s="203">
        <v>1057954</v>
      </c>
      <c r="K60" s="203">
        <v>100</v>
      </c>
      <c r="L60" s="203">
        <v>0</v>
      </c>
    </row>
    <row r="61" spans="1:12" s="204" customFormat="1" ht="40.5">
      <c r="A61" s="199">
        <v>54</v>
      </c>
      <c r="B61" s="200" t="s">
        <v>548</v>
      </c>
      <c r="C61" s="203">
        <v>107000</v>
      </c>
      <c r="D61" s="201">
        <v>107000</v>
      </c>
      <c r="E61" s="203">
        <v>100</v>
      </c>
      <c r="F61" s="201"/>
      <c r="G61" s="203">
        <v>0</v>
      </c>
      <c r="H61" s="203"/>
      <c r="I61" s="203">
        <v>0</v>
      </c>
      <c r="J61" s="203">
        <v>107000</v>
      </c>
      <c r="K61" s="203">
        <v>100</v>
      </c>
      <c r="L61" s="203">
        <v>0</v>
      </c>
    </row>
    <row r="62" spans="1:12" s="204" customFormat="1" ht="40.5">
      <c r="A62" s="199">
        <v>55</v>
      </c>
      <c r="B62" s="200" t="s">
        <v>547</v>
      </c>
      <c r="C62" s="203">
        <v>45000</v>
      </c>
      <c r="D62" s="201">
        <v>45000</v>
      </c>
      <c r="E62" s="203">
        <v>100</v>
      </c>
      <c r="F62" s="201"/>
      <c r="G62" s="203">
        <v>0</v>
      </c>
      <c r="H62" s="203"/>
      <c r="I62" s="203">
        <v>0</v>
      </c>
      <c r="J62" s="203">
        <v>45000</v>
      </c>
      <c r="K62" s="203">
        <v>100</v>
      </c>
      <c r="L62" s="203">
        <v>0</v>
      </c>
    </row>
    <row r="63" spans="1:12" s="204" customFormat="1" ht="30" customHeight="1">
      <c r="A63" s="199">
        <v>56</v>
      </c>
      <c r="B63" s="200" t="s">
        <v>549</v>
      </c>
      <c r="C63" s="203">
        <v>41000</v>
      </c>
      <c r="D63" s="201">
        <v>41000</v>
      </c>
      <c r="E63" s="203">
        <v>100</v>
      </c>
      <c r="F63" s="201"/>
      <c r="G63" s="203">
        <v>0</v>
      </c>
      <c r="H63" s="203"/>
      <c r="I63" s="203">
        <v>0</v>
      </c>
      <c r="J63" s="203">
        <v>41000</v>
      </c>
      <c r="K63" s="203">
        <v>100</v>
      </c>
      <c r="L63" s="203">
        <v>0</v>
      </c>
    </row>
    <row r="64" spans="1:12" s="204" customFormat="1" ht="30" customHeight="1">
      <c r="A64" s="199">
        <v>57</v>
      </c>
      <c r="B64" s="200" t="s">
        <v>551</v>
      </c>
      <c r="C64" s="203">
        <v>73185</v>
      </c>
      <c r="D64" s="201">
        <v>73185</v>
      </c>
      <c r="E64" s="203">
        <v>100</v>
      </c>
      <c r="F64" s="201"/>
      <c r="G64" s="203">
        <v>0</v>
      </c>
      <c r="H64" s="203"/>
      <c r="I64" s="203">
        <v>0</v>
      </c>
      <c r="J64" s="203">
        <v>73185</v>
      </c>
      <c r="K64" s="203">
        <v>100</v>
      </c>
      <c r="L64" s="203">
        <v>0</v>
      </c>
    </row>
    <row r="65" spans="1:12" s="204" customFormat="1" ht="30" customHeight="1">
      <c r="A65" s="199">
        <v>58</v>
      </c>
      <c r="B65" s="200" t="s">
        <v>552</v>
      </c>
      <c r="C65" s="203">
        <v>213510</v>
      </c>
      <c r="D65" s="201">
        <v>213510</v>
      </c>
      <c r="E65" s="203">
        <v>100</v>
      </c>
      <c r="F65" s="201"/>
      <c r="G65" s="203">
        <v>0</v>
      </c>
      <c r="H65" s="203"/>
      <c r="I65" s="203">
        <v>0</v>
      </c>
      <c r="J65" s="203">
        <v>213510</v>
      </c>
      <c r="K65" s="203">
        <v>100</v>
      </c>
      <c r="L65" s="203">
        <v>0</v>
      </c>
    </row>
    <row r="66" spans="1:12" s="204" customFormat="1" ht="30" customHeight="1">
      <c r="A66" s="199">
        <v>59</v>
      </c>
      <c r="B66" s="200" t="s">
        <v>550</v>
      </c>
      <c r="C66" s="203">
        <v>46005</v>
      </c>
      <c r="D66" s="201">
        <v>46005</v>
      </c>
      <c r="E66" s="203">
        <v>100</v>
      </c>
      <c r="F66" s="201"/>
      <c r="G66" s="203">
        <v>0</v>
      </c>
      <c r="H66" s="203"/>
      <c r="I66" s="203">
        <v>0</v>
      </c>
      <c r="J66" s="203">
        <v>46005</v>
      </c>
      <c r="K66" s="203">
        <v>100</v>
      </c>
      <c r="L66" s="203">
        <v>0</v>
      </c>
    </row>
    <row r="67" spans="1:12" s="204" customFormat="1" ht="30" customHeight="1">
      <c r="A67" s="199">
        <v>60</v>
      </c>
      <c r="B67" s="200" t="s">
        <v>554</v>
      </c>
      <c r="C67" s="203">
        <v>34000</v>
      </c>
      <c r="D67" s="201">
        <v>34000</v>
      </c>
      <c r="E67" s="203">
        <v>100</v>
      </c>
      <c r="F67" s="201"/>
      <c r="G67" s="203">
        <v>0</v>
      </c>
      <c r="H67" s="203"/>
      <c r="I67" s="203">
        <v>0</v>
      </c>
      <c r="J67" s="203">
        <v>34000</v>
      </c>
      <c r="K67" s="203">
        <v>100</v>
      </c>
      <c r="L67" s="203">
        <v>0</v>
      </c>
    </row>
    <row r="68" spans="1:12" s="204" customFormat="1" ht="30" customHeight="1">
      <c r="A68" s="199">
        <v>61</v>
      </c>
      <c r="B68" s="200" t="s">
        <v>618</v>
      </c>
      <c r="C68" s="203">
        <v>448500</v>
      </c>
      <c r="D68" s="201">
        <v>448500</v>
      </c>
      <c r="E68" s="203">
        <v>100</v>
      </c>
      <c r="F68" s="201"/>
      <c r="G68" s="203">
        <v>0</v>
      </c>
      <c r="H68" s="203"/>
      <c r="I68" s="203">
        <v>0</v>
      </c>
      <c r="J68" s="203">
        <v>448500</v>
      </c>
      <c r="K68" s="203">
        <v>100</v>
      </c>
      <c r="L68" s="203">
        <v>0</v>
      </c>
    </row>
    <row r="69" spans="1:12" s="204" customFormat="1" ht="30" customHeight="1">
      <c r="A69" s="199">
        <v>62</v>
      </c>
      <c r="B69" s="581" t="s">
        <v>553</v>
      </c>
      <c r="C69" s="203">
        <v>252000</v>
      </c>
      <c r="D69" s="201">
        <v>252000</v>
      </c>
      <c r="E69" s="203">
        <v>100</v>
      </c>
      <c r="F69" s="201"/>
      <c r="G69" s="203">
        <v>0</v>
      </c>
      <c r="H69" s="203"/>
      <c r="I69" s="203">
        <v>0</v>
      </c>
      <c r="J69" s="203">
        <v>252000</v>
      </c>
      <c r="K69" s="203">
        <v>100</v>
      </c>
      <c r="L69" s="203">
        <v>0</v>
      </c>
    </row>
    <row r="70" spans="1:12" s="204" customFormat="1" ht="30" customHeight="1">
      <c r="A70" s="199">
        <v>63</v>
      </c>
      <c r="B70" s="200" t="s">
        <v>505</v>
      </c>
      <c r="C70" s="203">
        <v>397125</v>
      </c>
      <c r="D70" s="201">
        <v>397125</v>
      </c>
      <c r="E70" s="203">
        <v>100</v>
      </c>
      <c r="F70" s="201"/>
      <c r="G70" s="203">
        <v>0</v>
      </c>
      <c r="H70" s="203"/>
      <c r="I70" s="203">
        <v>0</v>
      </c>
      <c r="J70" s="203">
        <v>397125</v>
      </c>
      <c r="K70" s="203">
        <v>100</v>
      </c>
      <c r="L70" s="203">
        <v>0</v>
      </c>
    </row>
    <row r="71" spans="1:12" s="204" customFormat="1" ht="30" customHeight="1">
      <c r="A71" s="199">
        <v>64</v>
      </c>
      <c r="B71" s="200" t="s">
        <v>572</v>
      </c>
      <c r="C71" s="203">
        <v>118959.85</v>
      </c>
      <c r="D71" s="201">
        <v>118959.85</v>
      </c>
      <c r="E71" s="203">
        <v>100</v>
      </c>
      <c r="F71" s="201"/>
      <c r="G71" s="203">
        <v>0</v>
      </c>
      <c r="H71" s="203"/>
      <c r="I71" s="203">
        <v>0</v>
      </c>
      <c r="J71" s="203">
        <v>118959.85</v>
      </c>
      <c r="K71" s="203">
        <v>100</v>
      </c>
      <c r="L71" s="203">
        <v>0</v>
      </c>
    </row>
    <row r="72" spans="1:12" s="204" customFormat="1" ht="30" customHeight="1">
      <c r="A72" s="199">
        <v>65</v>
      </c>
      <c r="B72" s="200" t="s">
        <v>613</v>
      </c>
      <c r="C72" s="203">
        <v>93900</v>
      </c>
      <c r="D72" s="201">
        <v>93900</v>
      </c>
      <c r="E72" s="203">
        <v>100</v>
      </c>
      <c r="F72" s="201"/>
      <c r="G72" s="203">
        <v>0</v>
      </c>
      <c r="H72" s="203"/>
      <c r="I72" s="203">
        <v>0</v>
      </c>
      <c r="J72" s="203">
        <v>93900</v>
      </c>
      <c r="K72" s="203">
        <v>100</v>
      </c>
      <c r="L72" s="203">
        <v>0</v>
      </c>
    </row>
    <row r="73" spans="1:12" s="204" customFormat="1" ht="30" customHeight="1">
      <c r="A73" s="199">
        <v>66</v>
      </c>
      <c r="B73" s="200" t="s">
        <v>555</v>
      </c>
      <c r="C73" s="203">
        <v>187400</v>
      </c>
      <c r="D73" s="201">
        <v>187400</v>
      </c>
      <c r="E73" s="203">
        <v>100</v>
      </c>
      <c r="F73" s="201"/>
      <c r="G73" s="203">
        <v>0</v>
      </c>
      <c r="H73" s="203"/>
      <c r="I73" s="203">
        <v>0</v>
      </c>
      <c r="J73" s="203">
        <v>187400</v>
      </c>
      <c r="K73" s="203">
        <v>100</v>
      </c>
      <c r="L73" s="203">
        <v>0</v>
      </c>
    </row>
    <row r="74" spans="1:12" s="204" customFormat="1" ht="30" customHeight="1">
      <c r="A74" s="199">
        <v>67</v>
      </c>
      <c r="B74" s="200" t="s">
        <v>556</v>
      </c>
      <c r="C74" s="203">
        <v>6600</v>
      </c>
      <c r="D74" s="201">
        <v>6600</v>
      </c>
      <c r="E74" s="203">
        <v>100</v>
      </c>
      <c r="F74" s="201"/>
      <c r="G74" s="203">
        <v>0</v>
      </c>
      <c r="H74" s="203"/>
      <c r="I74" s="203">
        <v>0</v>
      </c>
      <c r="J74" s="203">
        <v>6600</v>
      </c>
      <c r="K74" s="203">
        <v>100</v>
      </c>
      <c r="L74" s="203">
        <v>0</v>
      </c>
    </row>
    <row r="75" spans="1:12" s="204" customFormat="1" ht="30" customHeight="1">
      <c r="A75" s="199">
        <v>68</v>
      </c>
      <c r="B75" s="200" t="s">
        <v>557</v>
      </c>
      <c r="C75" s="203">
        <v>32800</v>
      </c>
      <c r="D75" s="201">
        <v>32800</v>
      </c>
      <c r="E75" s="203">
        <v>100</v>
      </c>
      <c r="F75" s="201"/>
      <c r="G75" s="203">
        <v>0</v>
      </c>
      <c r="H75" s="203"/>
      <c r="I75" s="203">
        <v>0</v>
      </c>
      <c r="J75" s="203">
        <v>32800</v>
      </c>
      <c r="K75" s="203">
        <v>100</v>
      </c>
      <c r="L75" s="203">
        <v>0</v>
      </c>
    </row>
    <row r="76" spans="1:12" s="204" customFormat="1" ht="30" customHeight="1">
      <c r="A76" s="199">
        <v>69</v>
      </c>
      <c r="B76" s="200" t="s">
        <v>558</v>
      </c>
      <c r="C76" s="203">
        <v>50000</v>
      </c>
      <c r="D76" s="201">
        <v>50000</v>
      </c>
      <c r="E76" s="203">
        <v>100</v>
      </c>
      <c r="F76" s="201"/>
      <c r="G76" s="203">
        <v>0</v>
      </c>
      <c r="H76" s="203"/>
      <c r="I76" s="203">
        <v>0</v>
      </c>
      <c r="J76" s="203">
        <v>50000</v>
      </c>
      <c r="K76" s="203">
        <v>100</v>
      </c>
      <c r="L76" s="203">
        <v>0</v>
      </c>
    </row>
    <row r="77" spans="1:12" s="204" customFormat="1" ht="30" customHeight="1">
      <c r="A77" s="199">
        <v>70</v>
      </c>
      <c r="B77" s="200" t="s">
        <v>559</v>
      </c>
      <c r="C77" s="203">
        <v>315000</v>
      </c>
      <c r="D77" s="201">
        <v>315000</v>
      </c>
      <c r="E77" s="203">
        <v>100</v>
      </c>
      <c r="F77" s="201"/>
      <c r="G77" s="203">
        <v>0</v>
      </c>
      <c r="H77" s="203"/>
      <c r="I77" s="203">
        <v>0</v>
      </c>
      <c r="J77" s="203">
        <v>315000</v>
      </c>
      <c r="K77" s="203">
        <v>100</v>
      </c>
      <c r="L77" s="203">
        <v>0</v>
      </c>
    </row>
    <row r="78" spans="1:12" s="204" customFormat="1" ht="40.5">
      <c r="A78" s="199">
        <v>71</v>
      </c>
      <c r="B78" s="200" t="s">
        <v>614</v>
      </c>
      <c r="C78" s="203">
        <v>197000</v>
      </c>
      <c r="D78" s="201">
        <v>197000</v>
      </c>
      <c r="E78" s="203">
        <v>100</v>
      </c>
      <c r="F78" s="201"/>
      <c r="G78" s="203">
        <v>0</v>
      </c>
      <c r="H78" s="203"/>
      <c r="I78" s="203">
        <v>0</v>
      </c>
      <c r="J78" s="203">
        <v>197000</v>
      </c>
      <c r="K78" s="203">
        <v>100</v>
      </c>
      <c r="L78" s="203">
        <v>0</v>
      </c>
    </row>
    <row r="79" spans="1:12" s="204" customFormat="1" ht="30" customHeight="1">
      <c r="A79" s="199">
        <v>72</v>
      </c>
      <c r="B79" s="200" t="s">
        <v>616</v>
      </c>
      <c r="C79" s="203">
        <v>242900</v>
      </c>
      <c r="D79" s="201">
        <v>242900</v>
      </c>
      <c r="E79" s="203">
        <v>100</v>
      </c>
      <c r="F79" s="201"/>
      <c r="G79" s="203">
        <v>0</v>
      </c>
      <c r="H79" s="203"/>
      <c r="I79" s="203">
        <v>0</v>
      </c>
      <c r="J79" s="203">
        <v>242900</v>
      </c>
      <c r="K79" s="203">
        <v>100</v>
      </c>
      <c r="L79" s="203">
        <v>0</v>
      </c>
    </row>
    <row r="80" spans="1:12" s="204" customFormat="1" ht="30" customHeight="1">
      <c r="A80" s="199">
        <v>73</v>
      </c>
      <c r="B80" s="200" t="s">
        <v>215</v>
      </c>
      <c r="C80" s="203">
        <v>263000</v>
      </c>
      <c r="D80" s="201">
        <v>263000</v>
      </c>
      <c r="E80" s="203">
        <v>100</v>
      </c>
      <c r="F80" s="201"/>
      <c r="G80" s="203">
        <v>0</v>
      </c>
      <c r="H80" s="203"/>
      <c r="I80" s="203">
        <v>0</v>
      </c>
      <c r="J80" s="203">
        <v>263000</v>
      </c>
      <c r="K80" s="203">
        <v>100</v>
      </c>
      <c r="L80" s="203">
        <v>0</v>
      </c>
    </row>
    <row r="81" spans="1:12" s="204" customFormat="1" ht="30" customHeight="1">
      <c r="A81" s="199">
        <v>74</v>
      </c>
      <c r="B81" s="200" t="s">
        <v>563</v>
      </c>
      <c r="C81" s="203">
        <v>41500</v>
      </c>
      <c r="D81" s="201">
        <v>41500</v>
      </c>
      <c r="E81" s="203">
        <v>100</v>
      </c>
      <c r="F81" s="201"/>
      <c r="G81" s="203">
        <v>0</v>
      </c>
      <c r="H81" s="203"/>
      <c r="I81" s="203">
        <v>0</v>
      </c>
      <c r="J81" s="203">
        <v>41500</v>
      </c>
      <c r="K81" s="203">
        <v>100</v>
      </c>
      <c r="L81" s="203">
        <v>0</v>
      </c>
    </row>
    <row r="82" spans="1:12" s="204" customFormat="1" ht="30" customHeight="1">
      <c r="A82" s="199">
        <v>75</v>
      </c>
      <c r="B82" s="200" t="s">
        <v>561</v>
      </c>
      <c r="C82" s="203">
        <v>8900</v>
      </c>
      <c r="D82" s="201">
        <v>8900</v>
      </c>
      <c r="E82" s="203">
        <v>100</v>
      </c>
      <c r="F82" s="201"/>
      <c r="G82" s="203">
        <v>0</v>
      </c>
      <c r="H82" s="203"/>
      <c r="I82" s="203">
        <v>0</v>
      </c>
      <c r="J82" s="203">
        <v>8900</v>
      </c>
      <c r="K82" s="203">
        <v>100</v>
      </c>
      <c r="L82" s="203">
        <v>0</v>
      </c>
    </row>
    <row r="83" spans="1:12" s="204" customFormat="1" ht="30" customHeight="1">
      <c r="A83" s="199">
        <v>76</v>
      </c>
      <c r="B83" s="200" t="s">
        <v>562</v>
      </c>
      <c r="C83" s="203">
        <v>50000</v>
      </c>
      <c r="D83" s="201">
        <v>50000</v>
      </c>
      <c r="E83" s="203">
        <v>100</v>
      </c>
      <c r="F83" s="201"/>
      <c r="G83" s="203">
        <v>0</v>
      </c>
      <c r="H83" s="203"/>
      <c r="I83" s="203">
        <v>0</v>
      </c>
      <c r="J83" s="203">
        <v>50000</v>
      </c>
      <c r="K83" s="203">
        <v>100</v>
      </c>
      <c r="L83" s="203">
        <v>0</v>
      </c>
    </row>
    <row r="84" spans="1:12" s="204" customFormat="1" ht="30" customHeight="1">
      <c r="A84" s="199">
        <v>77</v>
      </c>
      <c r="B84" s="200" t="s">
        <v>560</v>
      </c>
      <c r="C84" s="203">
        <v>554060</v>
      </c>
      <c r="D84" s="201">
        <v>554060</v>
      </c>
      <c r="E84" s="203">
        <v>100</v>
      </c>
      <c r="F84" s="201"/>
      <c r="G84" s="203">
        <v>0</v>
      </c>
      <c r="H84" s="203"/>
      <c r="I84" s="203">
        <v>0</v>
      </c>
      <c r="J84" s="203">
        <v>554060</v>
      </c>
      <c r="K84" s="203">
        <v>100</v>
      </c>
      <c r="L84" s="203">
        <v>0</v>
      </c>
    </row>
    <row r="85" spans="1:12" s="204" customFormat="1" ht="30" customHeight="1">
      <c r="A85" s="199">
        <v>78</v>
      </c>
      <c r="B85" s="200" t="s">
        <v>216</v>
      </c>
      <c r="C85" s="203">
        <v>10800</v>
      </c>
      <c r="D85" s="201">
        <v>10800</v>
      </c>
      <c r="E85" s="203">
        <v>100</v>
      </c>
      <c r="F85" s="201"/>
      <c r="G85" s="203">
        <v>0</v>
      </c>
      <c r="H85" s="203"/>
      <c r="I85" s="203">
        <v>0</v>
      </c>
      <c r="J85" s="203">
        <v>10800</v>
      </c>
      <c r="K85" s="203">
        <v>100</v>
      </c>
      <c r="L85" s="203">
        <v>0</v>
      </c>
    </row>
    <row r="86" spans="1:12" s="204" customFormat="1" ht="40.5">
      <c r="A86" s="199">
        <v>79</v>
      </c>
      <c r="B86" s="200" t="s">
        <v>619</v>
      </c>
      <c r="C86" s="203">
        <v>49800</v>
      </c>
      <c r="D86" s="201">
        <v>49800</v>
      </c>
      <c r="E86" s="203">
        <v>100</v>
      </c>
      <c r="F86" s="201"/>
      <c r="G86" s="203">
        <v>0</v>
      </c>
      <c r="H86" s="203"/>
      <c r="I86" s="203">
        <v>0</v>
      </c>
      <c r="J86" s="203">
        <v>49800</v>
      </c>
      <c r="K86" s="203">
        <v>100</v>
      </c>
      <c r="L86" s="203">
        <v>0</v>
      </c>
    </row>
    <row r="87" spans="1:12" s="204" customFormat="1" ht="30" customHeight="1">
      <c r="A87" s="199">
        <v>80</v>
      </c>
      <c r="B87" s="200" t="s">
        <v>620</v>
      </c>
      <c r="C87" s="203">
        <v>83000</v>
      </c>
      <c r="D87" s="201">
        <v>83000</v>
      </c>
      <c r="E87" s="203">
        <v>100</v>
      </c>
      <c r="F87" s="201"/>
      <c r="G87" s="203">
        <v>0</v>
      </c>
      <c r="H87" s="203"/>
      <c r="I87" s="203">
        <v>0</v>
      </c>
      <c r="J87" s="203">
        <v>83000</v>
      </c>
      <c r="K87" s="203">
        <v>100</v>
      </c>
      <c r="L87" s="203">
        <v>0</v>
      </c>
    </row>
    <row r="88" spans="1:12" s="204" customFormat="1" ht="30" customHeight="1">
      <c r="A88" s="199">
        <v>81</v>
      </c>
      <c r="B88" s="200" t="s">
        <v>564</v>
      </c>
      <c r="C88" s="203">
        <v>65000</v>
      </c>
      <c r="D88" s="201">
        <v>65000</v>
      </c>
      <c r="E88" s="203">
        <v>100</v>
      </c>
      <c r="F88" s="201"/>
      <c r="G88" s="203">
        <v>0</v>
      </c>
      <c r="H88" s="203"/>
      <c r="I88" s="203">
        <v>0</v>
      </c>
      <c r="J88" s="203">
        <v>65000</v>
      </c>
      <c r="K88" s="203">
        <v>100</v>
      </c>
      <c r="L88" s="203">
        <v>0</v>
      </c>
    </row>
    <row r="89" spans="1:12" s="204" customFormat="1" ht="30" customHeight="1">
      <c r="A89" s="199">
        <v>82</v>
      </c>
      <c r="B89" s="581" t="s">
        <v>567</v>
      </c>
      <c r="C89" s="203">
        <v>144000</v>
      </c>
      <c r="D89" s="201">
        <v>144000</v>
      </c>
      <c r="E89" s="203">
        <v>100</v>
      </c>
      <c r="F89" s="201"/>
      <c r="G89" s="203">
        <v>0</v>
      </c>
      <c r="H89" s="203"/>
      <c r="I89" s="203">
        <v>0</v>
      </c>
      <c r="J89" s="203">
        <v>144000</v>
      </c>
      <c r="K89" s="203">
        <v>100</v>
      </c>
      <c r="L89" s="203">
        <v>0</v>
      </c>
    </row>
    <row r="90" spans="1:12" s="204" customFormat="1" ht="30" customHeight="1">
      <c r="A90" s="199">
        <v>83</v>
      </c>
      <c r="B90" s="200" t="s">
        <v>565</v>
      </c>
      <c r="C90" s="203">
        <v>72320</v>
      </c>
      <c r="D90" s="201">
        <v>72320</v>
      </c>
      <c r="E90" s="203">
        <v>100</v>
      </c>
      <c r="F90" s="201"/>
      <c r="G90" s="203">
        <v>0</v>
      </c>
      <c r="H90" s="203"/>
      <c r="I90" s="203">
        <v>0</v>
      </c>
      <c r="J90" s="203">
        <v>72320</v>
      </c>
      <c r="K90" s="203">
        <v>100</v>
      </c>
      <c r="L90" s="203">
        <v>0</v>
      </c>
    </row>
    <row r="91" spans="1:12" s="204" customFormat="1" ht="30" customHeight="1">
      <c r="A91" s="199">
        <v>84</v>
      </c>
      <c r="B91" s="200" t="s">
        <v>568</v>
      </c>
      <c r="C91" s="203">
        <v>143000</v>
      </c>
      <c r="D91" s="201">
        <v>143000</v>
      </c>
      <c r="E91" s="203">
        <v>100</v>
      </c>
      <c r="F91" s="201"/>
      <c r="G91" s="203">
        <v>0</v>
      </c>
      <c r="H91" s="203"/>
      <c r="I91" s="203">
        <v>0</v>
      </c>
      <c r="J91" s="203">
        <v>143000</v>
      </c>
      <c r="K91" s="203">
        <v>100</v>
      </c>
      <c r="L91" s="203">
        <v>0</v>
      </c>
    </row>
    <row r="92" spans="1:12" s="204" customFormat="1" ht="40.5">
      <c r="A92" s="199">
        <v>85</v>
      </c>
      <c r="B92" s="200" t="s">
        <v>617</v>
      </c>
      <c r="C92" s="203">
        <v>161500</v>
      </c>
      <c r="D92" s="201">
        <v>161500</v>
      </c>
      <c r="E92" s="203">
        <v>100</v>
      </c>
      <c r="F92" s="201"/>
      <c r="G92" s="203">
        <v>0</v>
      </c>
      <c r="H92" s="203"/>
      <c r="I92" s="203">
        <v>0</v>
      </c>
      <c r="J92" s="203">
        <v>161500</v>
      </c>
      <c r="K92" s="203">
        <v>100</v>
      </c>
      <c r="L92" s="203">
        <v>0</v>
      </c>
    </row>
    <row r="93" spans="1:12" s="204" customFormat="1" ht="30" customHeight="1">
      <c r="A93" s="199">
        <v>86</v>
      </c>
      <c r="B93" s="200" t="s">
        <v>569</v>
      </c>
      <c r="C93" s="203">
        <v>50000</v>
      </c>
      <c r="D93" s="201">
        <v>50000</v>
      </c>
      <c r="E93" s="203">
        <v>100</v>
      </c>
      <c r="F93" s="201"/>
      <c r="G93" s="203">
        <v>0</v>
      </c>
      <c r="H93" s="203"/>
      <c r="I93" s="203">
        <v>0</v>
      </c>
      <c r="J93" s="203">
        <v>50000</v>
      </c>
      <c r="K93" s="203">
        <v>100</v>
      </c>
      <c r="L93" s="203">
        <v>0</v>
      </c>
    </row>
    <row r="94" spans="1:12" s="204" customFormat="1" ht="30" customHeight="1">
      <c r="A94" s="199">
        <v>87</v>
      </c>
      <c r="B94" s="200" t="s">
        <v>570</v>
      </c>
      <c r="C94" s="203">
        <v>113000</v>
      </c>
      <c r="D94" s="201">
        <v>113000</v>
      </c>
      <c r="E94" s="203">
        <v>100</v>
      </c>
      <c r="F94" s="201"/>
      <c r="G94" s="203">
        <v>0</v>
      </c>
      <c r="H94" s="203"/>
      <c r="I94" s="203">
        <v>0</v>
      </c>
      <c r="J94" s="203">
        <v>113000</v>
      </c>
      <c r="K94" s="203">
        <v>100</v>
      </c>
      <c r="L94" s="203">
        <v>0</v>
      </c>
    </row>
    <row r="95" spans="1:12" s="209" customFormat="1" ht="30" customHeight="1">
      <c r="A95" s="693"/>
      <c r="B95" s="697" t="s">
        <v>203</v>
      </c>
      <c r="C95" s="695">
        <v>5955000</v>
      </c>
      <c r="D95" s="695">
        <v>5888000</v>
      </c>
      <c r="E95" s="695">
        <v>98.874895046179674</v>
      </c>
      <c r="F95" s="695">
        <v>0</v>
      </c>
      <c r="G95" s="695">
        <v>0</v>
      </c>
      <c r="H95" s="695">
        <v>0</v>
      </c>
      <c r="I95" s="695">
        <v>0</v>
      </c>
      <c r="J95" s="695">
        <v>5888000</v>
      </c>
      <c r="K95" s="695">
        <v>98.874895046179674</v>
      </c>
      <c r="L95" s="695">
        <v>67000</v>
      </c>
    </row>
    <row r="96" spans="1:12" s="204" customFormat="1" ht="30" customHeight="1">
      <c r="A96" s="199"/>
      <c r="B96" s="211" t="s">
        <v>384</v>
      </c>
      <c r="C96" s="210">
        <v>67000</v>
      </c>
      <c r="D96" s="201"/>
      <c r="E96" s="201">
        <v>0</v>
      </c>
      <c r="F96" s="201"/>
      <c r="G96" s="201">
        <v>0</v>
      </c>
      <c r="H96" s="201"/>
      <c r="I96" s="201">
        <v>0</v>
      </c>
      <c r="J96" s="201">
        <v>0</v>
      </c>
      <c r="K96" s="201">
        <v>0</v>
      </c>
      <c r="L96" s="201">
        <v>67000</v>
      </c>
    </row>
    <row r="97" spans="1:12" s="204" customFormat="1" ht="60.75" customHeight="1">
      <c r="A97" s="199">
        <v>1</v>
      </c>
      <c r="B97" s="200" t="s">
        <v>224</v>
      </c>
      <c r="C97" s="210">
        <v>5888000</v>
      </c>
      <c r="D97" s="201">
        <v>5888000</v>
      </c>
      <c r="E97" s="203">
        <v>100</v>
      </c>
      <c r="F97" s="201">
        <v>0</v>
      </c>
      <c r="G97" s="203">
        <v>0</v>
      </c>
      <c r="H97" s="203"/>
      <c r="I97" s="201">
        <v>0</v>
      </c>
      <c r="J97" s="203">
        <v>5888000</v>
      </c>
      <c r="K97" s="203">
        <v>100</v>
      </c>
      <c r="L97" s="203">
        <v>0</v>
      </c>
    </row>
    <row r="98" spans="1:12" s="195" customFormat="1" ht="30" customHeight="1">
      <c r="A98" s="693"/>
      <c r="B98" s="694" t="s">
        <v>207</v>
      </c>
      <c r="C98" s="695">
        <v>144937500</v>
      </c>
      <c r="D98" s="695">
        <v>30083150.120000001</v>
      </c>
      <c r="E98" s="695">
        <v>20.75594661147046</v>
      </c>
      <c r="F98" s="695">
        <v>14604645</v>
      </c>
      <c r="G98" s="695">
        <v>10.076512289780078</v>
      </c>
      <c r="H98" s="695">
        <v>26500569</v>
      </c>
      <c r="I98" s="695">
        <v>18.284135575679173</v>
      </c>
      <c r="J98" s="695">
        <v>71188364.120000005</v>
      </c>
      <c r="K98" s="695">
        <v>49.116594476929713</v>
      </c>
      <c r="L98" s="695">
        <v>73749135.879999995</v>
      </c>
    </row>
    <row r="99" spans="1:12" s="195" customFormat="1" ht="30" customHeight="1">
      <c r="A99" s="199"/>
      <c r="B99" s="211" t="s">
        <v>384</v>
      </c>
      <c r="C99" s="202">
        <v>53414359.879999995</v>
      </c>
      <c r="D99" s="201"/>
      <c r="E99" s="201">
        <v>0</v>
      </c>
      <c r="F99" s="201"/>
      <c r="G99" s="201">
        <v>0</v>
      </c>
      <c r="H99" s="201"/>
      <c r="I99" s="201">
        <v>0</v>
      </c>
      <c r="J99" s="203">
        <v>0</v>
      </c>
      <c r="K99" s="201">
        <v>0</v>
      </c>
      <c r="L99" s="203">
        <v>53414359.879999995</v>
      </c>
    </row>
    <row r="100" spans="1:12" s="195" customFormat="1" ht="60.75">
      <c r="A100" s="199">
        <v>1</v>
      </c>
      <c r="B100" s="211" t="s">
        <v>674</v>
      </c>
      <c r="C100" s="202">
        <v>2543000</v>
      </c>
      <c r="D100" s="201"/>
      <c r="E100" s="201">
        <v>0</v>
      </c>
      <c r="F100" s="201"/>
      <c r="G100" s="201">
        <v>0</v>
      </c>
      <c r="H100" s="201">
        <v>2543000</v>
      </c>
      <c r="I100" s="201">
        <v>100</v>
      </c>
      <c r="J100" s="203">
        <v>2543000</v>
      </c>
      <c r="K100" s="201">
        <v>100</v>
      </c>
      <c r="L100" s="203">
        <v>0</v>
      </c>
    </row>
    <row r="101" spans="1:12" s="195" customFormat="1" ht="40.5">
      <c r="A101" s="199">
        <v>2</v>
      </c>
      <c r="B101" s="211" t="s">
        <v>675</v>
      </c>
      <c r="C101" s="202">
        <v>8341830</v>
      </c>
      <c r="D101" s="201"/>
      <c r="E101" s="201">
        <v>0</v>
      </c>
      <c r="F101" s="201"/>
      <c r="G101" s="201">
        <v>0</v>
      </c>
      <c r="H101" s="201">
        <v>8341830</v>
      </c>
      <c r="I101" s="201">
        <v>100</v>
      </c>
      <c r="J101" s="203">
        <v>8341830</v>
      </c>
      <c r="K101" s="201">
        <v>100</v>
      </c>
      <c r="L101" s="203">
        <v>0</v>
      </c>
    </row>
    <row r="102" spans="1:12" s="195" customFormat="1" ht="40.5">
      <c r="A102" s="199">
        <v>3</v>
      </c>
      <c r="B102" s="211" t="s">
        <v>676</v>
      </c>
      <c r="C102" s="202">
        <v>374000</v>
      </c>
      <c r="D102" s="201"/>
      <c r="E102" s="201">
        <v>0</v>
      </c>
      <c r="F102" s="201"/>
      <c r="G102" s="201">
        <v>0</v>
      </c>
      <c r="H102" s="201">
        <v>374000</v>
      </c>
      <c r="I102" s="201">
        <v>100</v>
      </c>
      <c r="J102" s="203">
        <v>374000</v>
      </c>
      <c r="K102" s="201">
        <v>100</v>
      </c>
      <c r="L102" s="203">
        <v>0</v>
      </c>
    </row>
    <row r="103" spans="1:12" s="195" customFormat="1" ht="40.5">
      <c r="A103" s="199">
        <v>4</v>
      </c>
      <c r="B103" s="211" t="s">
        <v>677</v>
      </c>
      <c r="C103" s="202">
        <v>513960</v>
      </c>
      <c r="D103" s="201"/>
      <c r="E103" s="201">
        <v>0</v>
      </c>
      <c r="F103" s="201"/>
      <c r="G103" s="201">
        <v>0</v>
      </c>
      <c r="H103" s="201">
        <v>513960</v>
      </c>
      <c r="I103" s="201">
        <v>100</v>
      </c>
      <c r="J103" s="203">
        <v>513960</v>
      </c>
      <c r="K103" s="201">
        <v>100</v>
      </c>
      <c r="L103" s="203">
        <v>0</v>
      </c>
    </row>
    <row r="104" spans="1:12" s="195" customFormat="1" ht="40.5" customHeight="1">
      <c r="A104" s="199">
        <v>5</v>
      </c>
      <c r="B104" s="211" t="s">
        <v>606</v>
      </c>
      <c r="C104" s="202">
        <v>114240</v>
      </c>
      <c r="D104" s="201"/>
      <c r="E104" s="201">
        <v>0</v>
      </c>
      <c r="F104" s="201"/>
      <c r="G104" s="201">
        <v>0</v>
      </c>
      <c r="H104" s="201"/>
      <c r="I104" s="201">
        <v>0</v>
      </c>
      <c r="J104" s="203">
        <v>0</v>
      </c>
      <c r="K104" s="201">
        <v>0</v>
      </c>
      <c r="L104" s="203">
        <v>114240</v>
      </c>
    </row>
    <row r="105" spans="1:12" s="206" customFormat="1" ht="40.5" customHeight="1">
      <c r="A105" s="199">
        <v>6</v>
      </c>
      <c r="B105" s="205" t="s">
        <v>228</v>
      </c>
      <c r="C105" s="202">
        <v>894049</v>
      </c>
      <c r="D105" s="203"/>
      <c r="E105" s="201">
        <v>0</v>
      </c>
      <c r="F105" s="203"/>
      <c r="G105" s="201">
        <v>0</v>
      </c>
      <c r="H105" s="201"/>
      <c r="I105" s="201">
        <v>0</v>
      </c>
      <c r="J105" s="203">
        <v>0</v>
      </c>
      <c r="K105" s="201">
        <v>0</v>
      </c>
      <c r="L105" s="203">
        <v>894049</v>
      </c>
    </row>
    <row r="106" spans="1:12" s="204" customFormat="1" ht="40.5" customHeight="1">
      <c r="A106" s="199">
        <v>7</v>
      </c>
      <c r="B106" s="211" t="s">
        <v>231</v>
      </c>
      <c r="C106" s="202">
        <v>21612608</v>
      </c>
      <c r="D106" s="201"/>
      <c r="E106" s="201">
        <v>0</v>
      </c>
      <c r="F106" s="201"/>
      <c r="G106" s="201">
        <v>0</v>
      </c>
      <c r="H106" s="201">
        <v>2288144</v>
      </c>
      <c r="I106" s="201">
        <v>10.587079541719351</v>
      </c>
      <c r="J106" s="203">
        <v>2288144</v>
      </c>
      <c r="K106" s="201">
        <v>10.587079541719351</v>
      </c>
      <c r="L106" s="203">
        <v>19324464</v>
      </c>
    </row>
    <row r="107" spans="1:12" s="204" customFormat="1" ht="40.5" customHeight="1">
      <c r="A107" s="199">
        <v>8</v>
      </c>
      <c r="B107" s="211" t="s">
        <v>678</v>
      </c>
      <c r="C107" s="202">
        <v>4718000</v>
      </c>
      <c r="D107" s="201"/>
      <c r="E107" s="201">
        <v>0</v>
      </c>
      <c r="F107" s="201"/>
      <c r="G107" s="201">
        <v>0</v>
      </c>
      <c r="H107" s="201">
        <v>4718000</v>
      </c>
      <c r="I107" s="201">
        <v>100</v>
      </c>
      <c r="J107" s="203">
        <v>4718000</v>
      </c>
      <c r="K107" s="201">
        <v>100</v>
      </c>
      <c r="L107" s="203">
        <v>0</v>
      </c>
    </row>
    <row r="108" spans="1:12" s="204" customFormat="1" ht="40.5" customHeight="1">
      <c r="A108" s="199">
        <v>9</v>
      </c>
      <c r="B108" s="211" t="s">
        <v>679</v>
      </c>
      <c r="C108" s="202">
        <v>1279000</v>
      </c>
      <c r="D108" s="201"/>
      <c r="E108" s="201">
        <v>0</v>
      </c>
      <c r="F108" s="201"/>
      <c r="G108" s="201">
        <v>0</v>
      </c>
      <c r="H108" s="201">
        <v>1279000</v>
      </c>
      <c r="I108" s="201">
        <v>100</v>
      </c>
      <c r="J108" s="203">
        <v>1279000</v>
      </c>
      <c r="K108" s="201">
        <v>100</v>
      </c>
      <c r="L108" s="203">
        <v>0</v>
      </c>
    </row>
    <row r="109" spans="1:12" s="195" customFormat="1" ht="27" customHeight="1">
      <c r="A109" s="199">
        <v>10</v>
      </c>
      <c r="B109" s="211" t="s">
        <v>680</v>
      </c>
      <c r="C109" s="203">
        <v>182000</v>
      </c>
      <c r="D109" s="201">
        <v>182000</v>
      </c>
      <c r="E109" s="201">
        <v>100</v>
      </c>
      <c r="F109" s="201"/>
      <c r="G109" s="201">
        <v>0</v>
      </c>
      <c r="H109" s="201"/>
      <c r="I109" s="201">
        <v>0</v>
      </c>
      <c r="J109" s="203">
        <v>182000</v>
      </c>
      <c r="K109" s="201">
        <v>100</v>
      </c>
      <c r="L109" s="203">
        <v>0</v>
      </c>
    </row>
    <row r="110" spans="1:12" s="195" customFormat="1" ht="40.5">
      <c r="A110" s="199">
        <v>11</v>
      </c>
      <c r="B110" s="211" t="s">
        <v>627</v>
      </c>
      <c r="C110" s="203">
        <v>498000</v>
      </c>
      <c r="D110" s="201"/>
      <c r="E110" s="201">
        <v>0</v>
      </c>
      <c r="F110" s="201">
        <v>498000</v>
      </c>
      <c r="G110" s="201">
        <v>100</v>
      </c>
      <c r="H110" s="201"/>
      <c r="I110" s="201">
        <v>0</v>
      </c>
      <c r="J110" s="203">
        <v>498000</v>
      </c>
      <c r="K110" s="201">
        <v>100</v>
      </c>
      <c r="L110" s="203">
        <v>0</v>
      </c>
    </row>
    <row r="111" spans="1:12" s="195" customFormat="1" ht="40.5">
      <c r="A111" s="199">
        <v>12</v>
      </c>
      <c r="B111" s="211" t="s">
        <v>681</v>
      </c>
      <c r="C111" s="203">
        <v>77800</v>
      </c>
      <c r="D111" s="201"/>
      <c r="E111" s="201">
        <v>0</v>
      </c>
      <c r="F111" s="201">
        <v>77800</v>
      </c>
      <c r="G111" s="201">
        <v>100</v>
      </c>
      <c r="H111" s="201"/>
      <c r="I111" s="201">
        <v>0</v>
      </c>
      <c r="J111" s="203">
        <v>77800</v>
      </c>
      <c r="K111" s="201">
        <v>100</v>
      </c>
      <c r="L111" s="203">
        <v>0</v>
      </c>
    </row>
    <row r="112" spans="1:12" s="195" customFormat="1" ht="40.5">
      <c r="A112" s="199">
        <v>13</v>
      </c>
      <c r="B112" s="211" t="s">
        <v>682</v>
      </c>
      <c r="C112" s="203">
        <v>45500</v>
      </c>
      <c r="D112" s="201"/>
      <c r="E112" s="201">
        <v>0</v>
      </c>
      <c r="F112" s="201">
        <v>45500</v>
      </c>
      <c r="G112" s="201">
        <v>100</v>
      </c>
      <c r="H112" s="201"/>
      <c r="I112" s="201">
        <v>0</v>
      </c>
      <c r="J112" s="203">
        <v>45500</v>
      </c>
      <c r="K112" s="201">
        <v>100</v>
      </c>
      <c r="L112" s="203">
        <v>0</v>
      </c>
    </row>
    <row r="113" spans="1:12" s="195" customFormat="1" ht="27" customHeight="1">
      <c r="A113" s="199">
        <v>14</v>
      </c>
      <c r="B113" s="211" t="s">
        <v>683</v>
      </c>
      <c r="C113" s="203">
        <v>403100</v>
      </c>
      <c r="D113" s="201"/>
      <c r="E113" s="201">
        <v>0</v>
      </c>
      <c r="F113" s="201">
        <v>403100</v>
      </c>
      <c r="G113" s="201">
        <v>100</v>
      </c>
      <c r="H113" s="201"/>
      <c r="I113" s="201">
        <v>0</v>
      </c>
      <c r="J113" s="203">
        <v>403100</v>
      </c>
      <c r="K113" s="201">
        <v>100</v>
      </c>
      <c r="L113" s="203">
        <v>0</v>
      </c>
    </row>
    <row r="114" spans="1:12" s="195" customFormat="1" ht="40.5">
      <c r="A114" s="199">
        <v>15</v>
      </c>
      <c r="B114" s="211" t="s">
        <v>684</v>
      </c>
      <c r="C114" s="203">
        <v>67000</v>
      </c>
      <c r="D114" s="201">
        <v>67000</v>
      </c>
      <c r="E114" s="201">
        <v>100</v>
      </c>
      <c r="F114" s="201"/>
      <c r="G114" s="201">
        <v>0</v>
      </c>
      <c r="H114" s="201"/>
      <c r="I114" s="201">
        <v>0</v>
      </c>
      <c r="J114" s="203">
        <v>67000</v>
      </c>
      <c r="K114" s="201">
        <v>100</v>
      </c>
      <c r="L114" s="203">
        <v>0</v>
      </c>
    </row>
    <row r="115" spans="1:12" s="195" customFormat="1" ht="40.5">
      <c r="A115" s="199">
        <v>16</v>
      </c>
      <c r="B115" s="211" t="s">
        <v>685</v>
      </c>
      <c r="C115" s="203">
        <v>47000</v>
      </c>
      <c r="D115" s="201">
        <v>47000</v>
      </c>
      <c r="E115" s="201">
        <v>100</v>
      </c>
      <c r="F115" s="201"/>
      <c r="G115" s="201">
        <v>0</v>
      </c>
      <c r="H115" s="201"/>
      <c r="I115" s="201">
        <v>0</v>
      </c>
      <c r="J115" s="203">
        <v>47000</v>
      </c>
      <c r="K115" s="201">
        <v>100</v>
      </c>
      <c r="L115" s="203">
        <v>0</v>
      </c>
    </row>
    <row r="116" spans="1:12" s="195" customFormat="1" ht="40.5">
      <c r="A116" s="199">
        <v>17</v>
      </c>
      <c r="B116" s="211" t="s">
        <v>686</v>
      </c>
      <c r="C116" s="203">
        <v>55800</v>
      </c>
      <c r="D116" s="201">
        <v>55800</v>
      </c>
      <c r="E116" s="201">
        <v>100</v>
      </c>
      <c r="F116" s="201"/>
      <c r="G116" s="201">
        <v>0</v>
      </c>
      <c r="H116" s="201"/>
      <c r="I116" s="201">
        <v>0</v>
      </c>
      <c r="J116" s="203">
        <v>55800</v>
      </c>
      <c r="K116" s="201">
        <v>100</v>
      </c>
      <c r="L116" s="203">
        <v>0</v>
      </c>
    </row>
    <row r="117" spans="1:12" s="195" customFormat="1" ht="40.5">
      <c r="A117" s="199">
        <v>18</v>
      </c>
      <c r="B117" s="211" t="s">
        <v>687</v>
      </c>
      <c r="C117" s="203">
        <v>29300</v>
      </c>
      <c r="D117" s="201">
        <v>29300</v>
      </c>
      <c r="E117" s="201">
        <v>100</v>
      </c>
      <c r="F117" s="201"/>
      <c r="G117" s="201">
        <v>0</v>
      </c>
      <c r="H117" s="201"/>
      <c r="I117" s="201">
        <v>0</v>
      </c>
      <c r="J117" s="203">
        <v>29300</v>
      </c>
      <c r="K117" s="201">
        <v>100</v>
      </c>
      <c r="L117" s="203">
        <v>0</v>
      </c>
    </row>
    <row r="118" spans="1:12" s="195" customFormat="1" ht="40.5">
      <c r="A118" s="199">
        <v>19</v>
      </c>
      <c r="B118" s="211" t="s">
        <v>688</v>
      </c>
      <c r="C118" s="203">
        <v>80680</v>
      </c>
      <c r="D118" s="201">
        <v>80680</v>
      </c>
      <c r="E118" s="201">
        <v>100</v>
      </c>
      <c r="F118" s="201"/>
      <c r="G118" s="201">
        <v>0</v>
      </c>
      <c r="H118" s="201"/>
      <c r="I118" s="201">
        <v>0</v>
      </c>
      <c r="J118" s="203">
        <v>80680</v>
      </c>
      <c r="K118" s="201">
        <v>100</v>
      </c>
      <c r="L118" s="203">
        <v>0</v>
      </c>
    </row>
    <row r="119" spans="1:12" s="195" customFormat="1" ht="30" customHeight="1">
      <c r="A119" s="199">
        <v>20</v>
      </c>
      <c r="B119" s="211" t="s">
        <v>689</v>
      </c>
      <c r="C119" s="203">
        <v>173500</v>
      </c>
      <c r="D119" s="201"/>
      <c r="E119" s="201">
        <v>0</v>
      </c>
      <c r="F119" s="201">
        <v>173500</v>
      </c>
      <c r="G119" s="201">
        <v>100</v>
      </c>
      <c r="H119" s="201"/>
      <c r="I119" s="201">
        <v>0</v>
      </c>
      <c r="J119" s="203">
        <v>173500</v>
      </c>
      <c r="K119" s="201">
        <v>100</v>
      </c>
      <c r="L119" s="203">
        <v>0</v>
      </c>
    </row>
    <row r="120" spans="1:12" s="195" customFormat="1" ht="27" customHeight="1">
      <c r="A120" s="199">
        <v>21</v>
      </c>
      <c r="B120" s="211" t="s">
        <v>690</v>
      </c>
      <c r="C120" s="203">
        <v>136500</v>
      </c>
      <c r="D120" s="201"/>
      <c r="E120" s="201">
        <v>0</v>
      </c>
      <c r="F120" s="201">
        <v>136500</v>
      </c>
      <c r="G120" s="201">
        <v>100</v>
      </c>
      <c r="H120" s="201"/>
      <c r="I120" s="201">
        <v>0</v>
      </c>
      <c r="J120" s="203">
        <v>136500</v>
      </c>
      <c r="K120" s="201">
        <v>100</v>
      </c>
      <c r="L120" s="203">
        <v>0</v>
      </c>
    </row>
    <row r="121" spans="1:12" s="195" customFormat="1" ht="40.5">
      <c r="A121" s="199">
        <v>22</v>
      </c>
      <c r="B121" s="211" t="s">
        <v>691</v>
      </c>
      <c r="C121" s="203">
        <v>113700</v>
      </c>
      <c r="D121" s="201"/>
      <c r="E121" s="201">
        <v>0</v>
      </c>
      <c r="F121" s="201"/>
      <c r="G121" s="201">
        <v>0</v>
      </c>
      <c r="H121" s="201">
        <v>113700</v>
      </c>
      <c r="I121" s="201">
        <v>100</v>
      </c>
      <c r="J121" s="203">
        <v>113700</v>
      </c>
      <c r="K121" s="201">
        <v>100</v>
      </c>
      <c r="L121" s="203">
        <v>0</v>
      </c>
    </row>
    <row r="122" spans="1:12" s="195" customFormat="1" ht="40.5">
      <c r="A122" s="199">
        <v>23</v>
      </c>
      <c r="B122" s="211" t="s">
        <v>692</v>
      </c>
      <c r="C122" s="203">
        <v>93700</v>
      </c>
      <c r="D122" s="201">
        <v>93700</v>
      </c>
      <c r="E122" s="201">
        <v>100</v>
      </c>
      <c r="F122" s="201"/>
      <c r="G122" s="201">
        <v>0</v>
      </c>
      <c r="H122" s="201"/>
      <c r="I122" s="201">
        <v>0</v>
      </c>
      <c r="J122" s="203">
        <v>93700</v>
      </c>
      <c r="K122" s="201">
        <v>100</v>
      </c>
      <c r="L122" s="203">
        <v>0</v>
      </c>
    </row>
    <row r="123" spans="1:12" s="195" customFormat="1" ht="40.5">
      <c r="A123" s="199">
        <v>24</v>
      </c>
      <c r="B123" s="211" t="s">
        <v>693</v>
      </c>
      <c r="C123" s="203">
        <v>79800</v>
      </c>
      <c r="D123" s="201">
        <v>79800</v>
      </c>
      <c r="E123" s="201">
        <v>100</v>
      </c>
      <c r="F123" s="201"/>
      <c r="G123" s="201">
        <v>0</v>
      </c>
      <c r="H123" s="201"/>
      <c r="I123" s="201">
        <v>0</v>
      </c>
      <c r="J123" s="203">
        <v>79800</v>
      </c>
      <c r="K123" s="201">
        <v>100</v>
      </c>
      <c r="L123" s="203">
        <v>0</v>
      </c>
    </row>
    <row r="124" spans="1:12" s="195" customFormat="1" ht="27" customHeight="1">
      <c r="A124" s="199">
        <v>25</v>
      </c>
      <c r="B124" s="211" t="s">
        <v>637</v>
      </c>
      <c r="C124" s="203">
        <v>499000</v>
      </c>
      <c r="D124" s="201"/>
      <c r="E124" s="201">
        <v>0</v>
      </c>
      <c r="F124" s="201"/>
      <c r="G124" s="201">
        <v>0</v>
      </c>
      <c r="H124" s="201">
        <v>497000</v>
      </c>
      <c r="I124" s="201">
        <v>99.599198396793582</v>
      </c>
      <c r="J124" s="203">
        <v>497000</v>
      </c>
      <c r="K124" s="201">
        <v>99.599198396793582</v>
      </c>
      <c r="L124" s="203">
        <v>2000</v>
      </c>
    </row>
    <row r="125" spans="1:12" s="195" customFormat="1" ht="40.5">
      <c r="A125" s="199">
        <v>26</v>
      </c>
      <c r="B125" s="211" t="s">
        <v>694</v>
      </c>
      <c r="C125" s="203">
        <v>95000</v>
      </c>
      <c r="D125" s="201"/>
      <c r="E125" s="201">
        <v>0</v>
      </c>
      <c r="F125" s="201"/>
      <c r="G125" s="201">
        <v>0</v>
      </c>
      <c r="H125" s="873">
        <v>95000</v>
      </c>
      <c r="I125" s="201">
        <v>100</v>
      </c>
      <c r="J125" s="203">
        <v>95000</v>
      </c>
      <c r="K125" s="201">
        <v>100</v>
      </c>
      <c r="L125" s="203">
        <v>0</v>
      </c>
    </row>
    <row r="126" spans="1:12" s="195" customFormat="1" ht="40.5">
      <c r="A126" s="199">
        <v>27</v>
      </c>
      <c r="B126" s="211" t="s">
        <v>695</v>
      </c>
      <c r="C126" s="203">
        <v>9780</v>
      </c>
      <c r="D126" s="201"/>
      <c r="E126" s="201">
        <v>0</v>
      </c>
      <c r="F126" s="201"/>
      <c r="G126" s="201">
        <v>0</v>
      </c>
      <c r="H126" s="201">
        <v>9780</v>
      </c>
      <c r="I126" s="201">
        <v>100</v>
      </c>
      <c r="J126" s="203">
        <v>9780</v>
      </c>
      <c r="K126" s="201">
        <v>100</v>
      </c>
      <c r="L126" s="203">
        <v>0</v>
      </c>
    </row>
    <row r="127" spans="1:12" s="195" customFormat="1" ht="40.5">
      <c r="A127" s="199">
        <v>28</v>
      </c>
      <c r="B127" s="211" t="s">
        <v>696</v>
      </c>
      <c r="C127" s="203">
        <v>11055</v>
      </c>
      <c r="D127" s="201"/>
      <c r="E127" s="201">
        <v>0</v>
      </c>
      <c r="F127" s="201"/>
      <c r="G127" s="201">
        <v>0</v>
      </c>
      <c r="H127" s="201">
        <v>11055</v>
      </c>
      <c r="I127" s="201">
        <v>100</v>
      </c>
      <c r="J127" s="203">
        <v>11055</v>
      </c>
      <c r="K127" s="201">
        <v>100</v>
      </c>
      <c r="L127" s="203">
        <v>0</v>
      </c>
    </row>
    <row r="128" spans="1:12" s="195" customFormat="1" ht="30" customHeight="1">
      <c r="A128" s="199">
        <v>29</v>
      </c>
      <c r="B128" s="211" t="s">
        <v>697</v>
      </c>
      <c r="C128" s="203">
        <v>55800</v>
      </c>
      <c r="D128" s="201"/>
      <c r="E128" s="201">
        <v>0</v>
      </c>
      <c r="F128" s="201">
        <v>55800</v>
      </c>
      <c r="G128" s="201">
        <v>100</v>
      </c>
      <c r="H128" s="201"/>
      <c r="I128" s="201">
        <v>0</v>
      </c>
      <c r="J128" s="203">
        <v>55800</v>
      </c>
      <c r="K128" s="201">
        <v>100</v>
      </c>
      <c r="L128" s="203">
        <v>0</v>
      </c>
    </row>
    <row r="129" spans="1:12" s="195" customFormat="1" ht="30" customHeight="1">
      <c r="A129" s="199">
        <v>30</v>
      </c>
      <c r="B129" s="211" t="s">
        <v>698</v>
      </c>
      <c r="C129" s="203">
        <v>180600</v>
      </c>
      <c r="D129" s="201"/>
      <c r="E129" s="201">
        <v>0</v>
      </c>
      <c r="F129" s="201">
        <v>180600</v>
      </c>
      <c r="G129" s="201">
        <v>100</v>
      </c>
      <c r="H129" s="201"/>
      <c r="I129" s="201">
        <v>0</v>
      </c>
      <c r="J129" s="203">
        <v>180600</v>
      </c>
      <c r="K129" s="201">
        <v>100</v>
      </c>
      <c r="L129" s="203">
        <v>0</v>
      </c>
    </row>
    <row r="130" spans="1:12" s="195" customFormat="1" ht="40.5" customHeight="1">
      <c r="A130" s="199">
        <v>31</v>
      </c>
      <c r="B130" s="211" t="s">
        <v>699</v>
      </c>
      <c r="C130" s="203">
        <v>23100</v>
      </c>
      <c r="D130" s="201">
        <v>23100</v>
      </c>
      <c r="E130" s="201">
        <v>100</v>
      </c>
      <c r="F130" s="201"/>
      <c r="G130" s="201">
        <v>0</v>
      </c>
      <c r="H130" s="201"/>
      <c r="I130" s="201">
        <v>0</v>
      </c>
      <c r="J130" s="203">
        <v>23100</v>
      </c>
      <c r="K130" s="201">
        <v>100</v>
      </c>
      <c r="L130" s="203">
        <v>0</v>
      </c>
    </row>
    <row r="131" spans="1:12" s="195" customFormat="1" ht="27" customHeight="1">
      <c r="A131" s="199">
        <v>32</v>
      </c>
      <c r="B131" s="211" t="s">
        <v>700</v>
      </c>
      <c r="C131" s="203">
        <v>75800</v>
      </c>
      <c r="D131" s="201">
        <v>75800</v>
      </c>
      <c r="E131" s="201">
        <v>100</v>
      </c>
      <c r="F131" s="201"/>
      <c r="G131" s="201">
        <v>0</v>
      </c>
      <c r="H131" s="201"/>
      <c r="I131" s="201">
        <v>0</v>
      </c>
      <c r="J131" s="203">
        <v>75800</v>
      </c>
      <c r="K131" s="201">
        <v>100</v>
      </c>
      <c r="L131" s="203">
        <v>0</v>
      </c>
    </row>
    <row r="132" spans="1:12" s="195" customFormat="1" ht="27" customHeight="1">
      <c r="A132" s="199">
        <v>33</v>
      </c>
      <c r="B132" s="211" t="s">
        <v>639</v>
      </c>
      <c r="C132" s="203">
        <v>115100</v>
      </c>
      <c r="D132" s="201"/>
      <c r="E132" s="201">
        <v>0</v>
      </c>
      <c r="F132" s="201">
        <v>115077</v>
      </c>
      <c r="G132" s="201">
        <v>99.98001737619461</v>
      </c>
      <c r="H132" s="201"/>
      <c r="I132" s="201">
        <v>0</v>
      </c>
      <c r="J132" s="203">
        <v>115077</v>
      </c>
      <c r="K132" s="201">
        <v>99.98001737619461</v>
      </c>
      <c r="L132" s="203">
        <v>23</v>
      </c>
    </row>
    <row r="133" spans="1:12" s="195" customFormat="1" ht="27" customHeight="1">
      <c r="A133" s="199">
        <v>34</v>
      </c>
      <c r="B133" s="211" t="s">
        <v>640</v>
      </c>
      <c r="C133" s="203">
        <v>491000</v>
      </c>
      <c r="D133" s="201"/>
      <c r="E133" s="201">
        <v>0</v>
      </c>
      <c r="F133" s="201">
        <v>491000</v>
      </c>
      <c r="G133" s="201">
        <v>100</v>
      </c>
      <c r="H133" s="201"/>
      <c r="I133" s="201">
        <v>0</v>
      </c>
      <c r="J133" s="203">
        <v>491000</v>
      </c>
      <c r="K133" s="201">
        <v>100</v>
      </c>
      <c r="L133" s="203">
        <v>0</v>
      </c>
    </row>
    <row r="134" spans="1:12" s="195" customFormat="1" ht="30" customHeight="1">
      <c r="A134" s="199">
        <v>35</v>
      </c>
      <c r="B134" s="211" t="s">
        <v>701</v>
      </c>
      <c r="C134" s="203">
        <v>193700</v>
      </c>
      <c r="D134" s="201"/>
      <c r="E134" s="201">
        <v>0</v>
      </c>
      <c r="F134" s="201">
        <v>193700</v>
      </c>
      <c r="G134" s="201">
        <v>100</v>
      </c>
      <c r="H134" s="201"/>
      <c r="I134" s="201">
        <v>0</v>
      </c>
      <c r="J134" s="203">
        <v>193700</v>
      </c>
      <c r="K134" s="201">
        <v>100</v>
      </c>
      <c r="L134" s="203">
        <v>0</v>
      </c>
    </row>
    <row r="135" spans="1:12" s="195" customFormat="1" ht="40.5">
      <c r="A135" s="199">
        <v>36</v>
      </c>
      <c r="B135" s="211" t="s">
        <v>702</v>
      </c>
      <c r="C135" s="203">
        <v>47200</v>
      </c>
      <c r="D135" s="201">
        <v>47200</v>
      </c>
      <c r="E135" s="201">
        <v>100</v>
      </c>
      <c r="F135" s="201"/>
      <c r="G135" s="201">
        <v>0</v>
      </c>
      <c r="H135" s="201"/>
      <c r="I135" s="201">
        <v>0</v>
      </c>
      <c r="J135" s="203">
        <v>47200</v>
      </c>
      <c r="K135" s="201">
        <v>100</v>
      </c>
      <c r="L135" s="203">
        <v>0</v>
      </c>
    </row>
    <row r="136" spans="1:12" s="195" customFormat="1" ht="40.5">
      <c r="A136" s="199">
        <v>37</v>
      </c>
      <c r="B136" s="211" t="s">
        <v>703</v>
      </c>
      <c r="C136" s="203">
        <v>43000</v>
      </c>
      <c r="D136" s="201">
        <v>43000</v>
      </c>
      <c r="E136" s="201">
        <v>100</v>
      </c>
      <c r="F136" s="201"/>
      <c r="G136" s="201">
        <v>0</v>
      </c>
      <c r="H136" s="201"/>
      <c r="I136" s="201">
        <v>0</v>
      </c>
      <c r="J136" s="203">
        <v>43000</v>
      </c>
      <c r="K136" s="201">
        <v>100</v>
      </c>
      <c r="L136" s="203">
        <v>0</v>
      </c>
    </row>
    <row r="137" spans="1:12" s="195" customFormat="1" ht="27" customHeight="1">
      <c r="A137" s="199">
        <v>38</v>
      </c>
      <c r="B137" s="211" t="s">
        <v>704</v>
      </c>
      <c r="C137" s="203">
        <v>99000</v>
      </c>
      <c r="D137" s="201">
        <v>99000</v>
      </c>
      <c r="E137" s="201">
        <v>100</v>
      </c>
      <c r="F137" s="201"/>
      <c r="G137" s="201">
        <v>0</v>
      </c>
      <c r="H137" s="201"/>
      <c r="I137" s="201">
        <v>0</v>
      </c>
      <c r="J137" s="203">
        <v>99000</v>
      </c>
      <c r="K137" s="201">
        <v>100</v>
      </c>
      <c r="L137" s="203">
        <v>0</v>
      </c>
    </row>
    <row r="138" spans="1:12" s="195" customFormat="1" ht="40.5">
      <c r="A138" s="199">
        <v>39</v>
      </c>
      <c r="B138" s="211" t="s">
        <v>642</v>
      </c>
      <c r="C138" s="203">
        <v>342400</v>
      </c>
      <c r="D138" s="201"/>
      <c r="E138" s="201">
        <v>0</v>
      </c>
      <c r="F138" s="201">
        <v>342400</v>
      </c>
      <c r="G138" s="201">
        <v>100</v>
      </c>
      <c r="H138" s="201"/>
      <c r="I138" s="201">
        <v>0</v>
      </c>
      <c r="J138" s="203">
        <v>342400</v>
      </c>
      <c r="K138" s="201">
        <v>100</v>
      </c>
      <c r="L138" s="203">
        <v>0</v>
      </c>
    </row>
    <row r="139" spans="1:12" s="195" customFormat="1" ht="40.5">
      <c r="A139" s="199">
        <v>40</v>
      </c>
      <c r="B139" s="211" t="s">
        <v>705</v>
      </c>
      <c r="C139" s="203">
        <v>55800</v>
      </c>
      <c r="D139" s="201"/>
      <c r="E139" s="201">
        <v>0</v>
      </c>
      <c r="F139" s="201"/>
      <c r="G139" s="201">
        <v>0</v>
      </c>
      <c r="H139" s="201">
        <v>55800</v>
      </c>
      <c r="I139" s="201">
        <v>100</v>
      </c>
      <c r="J139" s="203">
        <v>55800</v>
      </c>
      <c r="K139" s="201">
        <v>100</v>
      </c>
      <c r="L139" s="203">
        <v>0</v>
      </c>
    </row>
    <row r="140" spans="1:12" s="195" customFormat="1" ht="40.5">
      <c r="A140" s="199">
        <v>41</v>
      </c>
      <c r="B140" s="211" t="s">
        <v>706</v>
      </c>
      <c r="C140" s="203">
        <v>53600</v>
      </c>
      <c r="D140" s="201"/>
      <c r="E140" s="201">
        <v>0</v>
      </c>
      <c r="F140" s="201"/>
      <c r="G140" s="201">
        <v>0</v>
      </c>
      <c r="H140" s="201">
        <v>53600</v>
      </c>
      <c r="I140" s="201">
        <v>100</v>
      </c>
      <c r="J140" s="203">
        <v>53600</v>
      </c>
      <c r="K140" s="201">
        <v>100</v>
      </c>
      <c r="L140" s="203">
        <v>0</v>
      </c>
    </row>
    <row r="141" spans="1:12" s="195" customFormat="1" ht="27" customHeight="1">
      <c r="A141" s="199">
        <v>42</v>
      </c>
      <c r="B141" s="211" t="s">
        <v>644</v>
      </c>
      <c r="C141" s="203">
        <v>493000</v>
      </c>
      <c r="D141" s="201"/>
      <c r="E141" s="201">
        <v>0</v>
      </c>
      <c r="F141" s="201">
        <v>493000</v>
      </c>
      <c r="G141" s="201">
        <v>100</v>
      </c>
      <c r="H141" s="201"/>
      <c r="I141" s="201">
        <v>0</v>
      </c>
      <c r="J141" s="203">
        <v>493000</v>
      </c>
      <c r="K141" s="201">
        <v>100</v>
      </c>
      <c r="L141" s="203">
        <v>0</v>
      </c>
    </row>
    <row r="142" spans="1:12" s="195" customFormat="1" ht="27" customHeight="1">
      <c r="A142" s="199">
        <v>43</v>
      </c>
      <c r="B142" s="211" t="s">
        <v>707</v>
      </c>
      <c r="C142" s="203">
        <v>49800</v>
      </c>
      <c r="D142" s="201"/>
      <c r="E142" s="201">
        <v>0</v>
      </c>
      <c r="F142" s="201">
        <v>49800</v>
      </c>
      <c r="G142" s="201">
        <v>100</v>
      </c>
      <c r="H142" s="201"/>
      <c r="I142" s="201">
        <v>0</v>
      </c>
      <c r="J142" s="203">
        <v>49800</v>
      </c>
      <c r="K142" s="201">
        <v>100</v>
      </c>
      <c r="L142" s="203">
        <v>0</v>
      </c>
    </row>
    <row r="143" spans="1:12" s="195" customFormat="1" ht="30" customHeight="1">
      <c r="A143" s="199">
        <v>44</v>
      </c>
      <c r="B143" s="211" t="s">
        <v>645</v>
      </c>
      <c r="C143" s="203">
        <v>199700</v>
      </c>
      <c r="D143" s="201"/>
      <c r="E143" s="201">
        <v>0</v>
      </c>
      <c r="F143" s="201">
        <v>199700</v>
      </c>
      <c r="G143" s="201">
        <v>100</v>
      </c>
      <c r="H143" s="201"/>
      <c r="I143" s="201">
        <v>0</v>
      </c>
      <c r="J143" s="203">
        <v>199700</v>
      </c>
      <c r="K143" s="201">
        <v>100</v>
      </c>
      <c r="L143" s="203">
        <v>0</v>
      </c>
    </row>
    <row r="144" spans="1:12" s="195" customFormat="1" ht="30" customHeight="1">
      <c r="A144" s="199">
        <v>45</v>
      </c>
      <c r="B144" s="211" t="s">
        <v>708</v>
      </c>
      <c r="C144" s="203">
        <v>17500</v>
      </c>
      <c r="D144" s="201">
        <v>17500</v>
      </c>
      <c r="E144" s="201">
        <v>100</v>
      </c>
      <c r="F144" s="201"/>
      <c r="G144" s="201">
        <v>0</v>
      </c>
      <c r="H144" s="201"/>
      <c r="I144" s="201">
        <v>0</v>
      </c>
      <c r="J144" s="203">
        <v>17500</v>
      </c>
      <c r="K144" s="201">
        <v>100</v>
      </c>
      <c r="L144" s="203">
        <v>0</v>
      </c>
    </row>
    <row r="145" spans="1:17" s="195" customFormat="1" ht="27" customHeight="1">
      <c r="A145" s="199">
        <v>46</v>
      </c>
      <c r="B145" s="211" t="s">
        <v>647</v>
      </c>
      <c r="C145" s="203">
        <v>206000</v>
      </c>
      <c r="D145" s="201"/>
      <c r="E145" s="201">
        <v>0</v>
      </c>
      <c r="F145" s="201">
        <v>206000</v>
      </c>
      <c r="G145" s="201">
        <v>100</v>
      </c>
      <c r="H145" s="201"/>
      <c r="I145" s="201">
        <v>0</v>
      </c>
      <c r="J145" s="203">
        <v>206000</v>
      </c>
      <c r="K145" s="201">
        <v>100</v>
      </c>
      <c r="L145" s="203">
        <v>0</v>
      </c>
    </row>
    <row r="146" spans="1:17" s="195" customFormat="1" ht="27" customHeight="1">
      <c r="A146" s="199">
        <v>47</v>
      </c>
      <c r="B146" s="211" t="s">
        <v>648</v>
      </c>
      <c r="C146" s="203">
        <v>311000</v>
      </c>
      <c r="D146" s="201"/>
      <c r="E146" s="201">
        <v>0</v>
      </c>
      <c r="F146" s="201">
        <v>311000</v>
      </c>
      <c r="G146" s="201">
        <v>100</v>
      </c>
      <c r="H146" s="201"/>
      <c r="I146" s="201">
        <v>0</v>
      </c>
      <c r="J146" s="203">
        <v>311000</v>
      </c>
      <c r="K146" s="201">
        <v>100</v>
      </c>
      <c r="L146" s="203">
        <v>0</v>
      </c>
    </row>
    <row r="147" spans="1:17" s="195" customFormat="1" ht="40.5">
      <c r="A147" s="199">
        <v>48</v>
      </c>
      <c r="B147" s="211" t="s">
        <v>709</v>
      </c>
      <c r="C147" s="203">
        <v>13910</v>
      </c>
      <c r="D147" s="201"/>
      <c r="E147" s="201">
        <v>0</v>
      </c>
      <c r="F147" s="201"/>
      <c r="G147" s="201">
        <v>0</v>
      </c>
      <c r="H147" s="201">
        <v>13910</v>
      </c>
      <c r="I147" s="201">
        <v>100</v>
      </c>
      <c r="J147" s="203">
        <v>13910</v>
      </c>
      <c r="K147" s="201">
        <v>100</v>
      </c>
      <c r="L147" s="203">
        <v>0</v>
      </c>
    </row>
    <row r="148" spans="1:17" s="195" customFormat="1" ht="27" customHeight="1">
      <c r="A148" s="199">
        <v>49</v>
      </c>
      <c r="B148" s="211" t="s">
        <v>710</v>
      </c>
      <c r="C148" s="203">
        <v>197090</v>
      </c>
      <c r="D148" s="201"/>
      <c r="E148" s="201">
        <v>0</v>
      </c>
      <c r="F148" s="201"/>
      <c r="G148" s="201">
        <v>0</v>
      </c>
      <c r="H148" s="201">
        <v>197090</v>
      </c>
      <c r="I148" s="201">
        <v>100</v>
      </c>
      <c r="J148" s="203">
        <v>197090</v>
      </c>
      <c r="K148" s="201">
        <v>100</v>
      </c>
      <c r="L148" s="203">
        <v>0</v>
      </c>
    </row>
    <row r="149" spans="1:17" s="195" customFormat="1" ht="40.5">
      <c r="A149" s="199">
        <v>50</v>
      </c>
      <c r="B149" s="211" t="s">
        <v>711</v>
      </c>
      <c r="C149" s="203">
        <v>167900</v>
      </c>
      <c r="D149" s="201"/>
      <c r="E149" s="201">
        <v>0</v>
      </c>
      <c r="F149" s="201">
        <v>167900</v>
      </c>
      <c r="G149" s="201">
        <v>100</v>
      </c>
      <c r="H149" s="201"/>
      <c r="I149" s="201">
        <v>0</v>
      </c>
      <c r="J149" s="203">
        <v>167900</v>
      </c>
      <c r="K149" s="201">
        <v>100</v>
      </c>
      <c r="L149" s="203">
        <v>0</v>
      </c>
    </row>
    <row r="150" spans="1:17" s="195" customFormat="1" ht="27" customHeight="1">
      <c r="A150" s="199">
        <v>51</v>
      </c>
      <c r="B150" s="211" t="s">
        <v>712</v>
      </c>
      <c r="C150" s="203">
        <v>69000</v>
      </c>
      <c r="D150" s="201"/>
      <c r="E150" s="201">
        <v>0</v>
      </c>
      <c r="F150" s="201">
        <v>69000</v>
      </c>
      <c r="G150" s="201">
        <v>100</v>
      </c>
      <c r="H150" s="201"/>
      <c r="I150" s="201">
        <v>0</v>
      </c>
      <c r="J150" s="203">
        <v>69000</v>
      </c>
      <c r="K150" s="201">
        <v>100</v>
      </c>
      <c r="L150" s="203">
        <v>0</v>
      </c>
    </row>
    <row r="151" spans="1:17" s="195" customFormat="1" ht="27" customHeight="1">
      <c r="A151" s="199">
        <v>52</v>
      </c>
      <c r="B151" s="211" t="s">
        <v>713</v>
      </c>
      <c r="C151" s="203">
        <v>244300</v>
      </c>
      <c r="D151" s="201">
        <v>244300</v>
      </c>
      <c r="E151" s="201">
        <v>100</v>
      </c>
      <c r="F151" s="201"/>
      <c r="G151" s="201">
        <v>0</v>
      </c>
      <c r="H151" s="201"/>
      <c r="I151" s="201">
        <v>0</v>
      </c>
      <c r="J151" s="203">
        <v>244300</v>
      </c>
      <c r="K151" s="201">
        <v>100</v>
      </c>
      <c r="L151" s="203">
        <v>0</v>
      </c>
    </row>
    <row r="152" spans="1:17" s="195" customFormat="1" ht="60.75">
      <c r="A152" s="199">
        <v>53</v>
      </c>
      <c r="B152" s="205" t="s">
        <v>573</v>
      </c>
      <c r="C152" s="203">
        <v>5395700</v>
      </c>
      <c r="D152" s="203"/>
      <c r="E152" s="201">
        <v>0</v>
      </c>
      <c r="F152" s="203"/>
      <c r="G152" s="201">
        <v>0</v>
      </c>
      <c r="H152" s="201">
        <v>5395700</v>
      </c>
      <c r="I152" s="201">
        <v>100</v>
      </c>
      <c r="J152" s="203">
        <v>5395700</v>
      </c>
      <c r="K152" s="201">
        <v>100</v>
      </c>
      <c r="L152" s="203">
        <v>0</v>
      </c>
      <c r="M152" s="206"/>
      <c r="N152" s="206"/>
      <c r="O152" s="206"/>
      <c r="P152" s="206"/>
      <c r="Q152" s="206"/>
    </row>
    <row r="153" spans="1:17" s="195" customFormat="1" ht="30" customHeight="1">
      <c r="A153" s="199">
        <v>54</v>
      </c>
      <c r="B153" s="211" t="s">
        <v>714</v>
      </c>
      <c r="C153" s="203">
        <v>83000</v>
      </c>
      <c r="D153" s="201"/>
      <c r="E153" s="201">
        <v>0</v>
      </c>
      <c r="F153" s="201">
        <v>83000</v>
      </c>
      <c r="G153" s="201">
        <v>100</v>
      </c>
      <c r="H153" s="201"/>
      <c r="I153" s="201">
        <v>0</v>
      </c>
      <c r="J153" s="203">
        <v>83000</v>
      </c>
      <c r="K153" s="201">
        <v>100</v>
      </c>
      <c r="L153" s="203">
        <v>0</v>
      </c>
    </row>
    <row r="154" spans="1:17" s="195" customFormat="1" ht="30" customHeight="1">
      <c r="A154" s="199">
        <v>55</v>
      </c>
      <c r="B154" s="211" t="s">
        <v>715</v>
      </c>
      <c r="C154" s="203">
        <v>25000</v>
      </c>
      <c r="D154" s="201">
        <v>25000</v>
      </c>
      <c r="E154" s="201">
        <v>100</v>
      </c>
      <c r="F154" s="201"/>
      <c r="G154" s="201">
        <v>0</v>
      </c>
      <c r="H154" s="201"/>
      <c r="I154" s="201">
        <v>0</v>
      </c>
      <c r="J154" s="203">
        <v>25000</v>
      </c>
      <c r="K154" s="201">
        <v>100</v>
      </c>
      <c r="L154" s="203">
        <v>0</v>
      </c>
    </row>
    <row r="155" spans="1:17" s="195" customFormat="1" ht="30" customHeight="1">
      <c r="A155" s="199">
        <v>56</v>
      </c>
      <c r="B155" s="211" t="s">
        <v>716</v>
      </c>
      <c r="C155" s="203">
        <v>634000</v>
      </c>
      <c r="D155" s="201"/>
      <c r="E155" s="201">
        <v>0</v>
      </c>
      <c r="F155" s="201">
        <v>634000</v>
      </c>
      <c r="G155" s="201">
        <v>100</v>
      </c>
      <c r="H155" s="201"/>
      <c r="I155" s="201">
        <v>0</v>
      </c>
      <c r="J155" s="203">
        <v>634000</v>
      </c>
      <c r="K155" s="201">
        <v>100</v>
      </c>
      <c r="L155" s="203">
        <v>0</v>
      </c>
    </row>
    <row r="156" spans="1:17" s="195" customFormat="1" ht="40.5">
      <c r="A156" s="199">
        <v>57</v>
      </c>
      <c r="B156" s="211" t="s">
        <v>626</v>
      </c>
      <c r="C156" s="203">
        <v>280020</v>
      </c>
      <c r="D156" s="201"/>
      <c r="E156" s="201">
        <v>0</v>
      </c>
      <c r="F156" s="201">
        <v>280020</v>
      </c>
      <c r="G156" s="201">
        <v>100</v>
      </c>
      <c r="H156" s="201"/>
      <c r="I156" s="201">
        <v>0</v>
      </c>
      <c r="J156" s="203">
        <v>280020</v>
      </c>
      <c r="K156" s="201">
        <v>100</v>
      </c>
      <c r="L156" s="203">
        <v>0</v>
      </c>
    </row>
    <row r="157" spans="1:17" s="195" customFormat="1" ht="30" customHeight="1">
      <c r="A157" s="199">
        <v>58</v>
      </c>
      <c r="B157" s="211" t="s">
        <v>628</v>
      </c>
      <c r="C157" s="203">
        <v>500000</v>
      </c>
      <c r="D157" s="201"/>
      <c r="E157" s="201">
        <v>0</v>
      </c>
      <c r="F157" s="201">
        <v>500000</v>
      </c>
      <c r="G157" s="201">
        <v>100</v>
      </c>
      <c r="H157" s="201"/>
      <c r="I157" s="201">
        <v>0</v>
      </c>
      <c r="J157" s="203">
        <v>500000</v>
      </c>
      <c r="K157" s="201">
        <v>100</v>
      </c>
      <c r="L157" s="203">
        <v>0</v>
      </c>
    </row>
    <row r="158" spans="1:17" s="195" customFormat="1" ht="30" customHeight="1">
      <c r="A158" s="199">
        <v>59</v>
      </c>
      <c r="B158" s="211" t="s">
        <v>629</v>
      </c>
      <c r="C158" s="203">
        <v>497400</v>
      </c>
      <c r="D158" s="201"/>
      <c r="E158" s="201">
        <v>0</v>
      </c>
      <c r="F158" s="201">
        <v>497400</v>
      </c>
      <c r="G158" s="201">
        <v>100</v>
      </c>
      <c r="H158" s="201"/>
      <c r="I158" s="201">
        <v>0</v>
      </c>
      <c r="J158" s="203">
        <v>497400</v>
      </c>
      <c r="K158" s="201">
        <v>100</v>
      </c>
      <c r="L158" s="203">
        <v>0</v>
      </c>
    </row>
    <row r="159" spans="1:17" s="195" customFormat="1" ht="30" customHeight="1">
      <c r="A159" s="199">
        <v>60</v>
      </c>
      <c r="B159" s="211" t="s">
        <v>630</v>
      </c>
      <c r="C159" s="203">
        <v>480000</v>
      </c>
      <c r="D159" s="201"/>
      <c r="E159" s="201">
        <v>0</v>
      </c>
      <c r="F159" s="201">
        <v>480000</v>
      </c>
      <c r="G159" s="201">
        <v>100</v>
      </c>
      <c r="H159" s="201"/>
      <c r="I159" s="201">
        <v>0</v>
      </c>
      <c r="J159" s="203">
        <v>480000</v>
      </c>
      <c r="K159" s="201">
        <v>100</v>
      </c>
      <c r="L159" s="203">
        <v>0</v>
      </c>
    </row>
    <row r="160" spans="1:17" s="195" customFormat="1" ht="27" customHeight="1">
      <c r="A160" s="199">
        <v>61</v>
      </c>
      <c r="B160" s="211" t="s">
        <v>631</v>
      </c>
      <c r="C160" s="203">
        <v>84000</v>
      </c>
      <c r="D160" s="201">
        <v>84000</v>
      </c>
      <c r="E160" s="201">
        <v>100</v>
      </c>
      <c r="F160" s="201"/>
      <c r="G160" s="201">
        <v>0</v>
      </c>
      <c r="H160" s="201"/>
      <c r="I160" s="201">
        <v>0</v>
      </c>
      <c r="J160" s="203">
        <v>84000</v>
      </c>
      <c r="K160" s="201">
        <v>100</v>
      </c>
      <c r="L160" s="203">
        <v>0</v>
      </c>
    </row>
    <row r="161" spans="1:17" s="195" customFormat="1" ht="27" customHeight="1">
      <c r="A161" s="199">
        <v>62</v>
      </c>
      <c r="B161" s="211" t="s">
        <v>632</v>
      </c>
      <c r="C161" s="203">
        <v>251700</v>
      </c>
      <c r="D161" s="201"/>
      <c r="E161" s="201">
        <v>0</v>
      </c>
      <c r="F161" s="201">
        <v>251700</v>
      </c>
      <c r="G161" s="201">
        <v>100</v>
      </c>
      <c r="H161" s="201"/>
      <c r="I161" s="201">
        <v>0</v>
      </c>
      <c r="J161" s="203">
        <v>251700</v>
      </c>
      <c r="K161" s="201">
        <v>100</v>
      </c>
      <c r="L161" s="203">
        <v>0</v>
      </c>
    </row>
    <row r="162" spans="1:17" s="195" customFormat="1" ht="30" customHeight="1">
      <c r="A162" s="199">
        <v>63</v>
      </c>
      <c r="B162" s="211" t="s">
        <v>633</v>
      </c>
      <c r="C162" s="203">
        <v>400700</v>
      </c>
      <c r="D162" s="201"/>
      <c r="E162" s="201">
        <v>0</v>
      </c>
      <c r="F162" s="201">
        <v>400700</v>
      </c>
      <c r="G162" s="201">
        <v>100</v>
      </c>
      <c r="H162" s="201"/>
      <c r="I162" s="201">
        <v>0</v>
      </c>
      <c r="J162" s="203">
        <v>400700</v>
      </c>
      <c r="K162" s="201">
        <v>100</v>
      </c>
      <c r="L162" s="203">
        <v>0</v>
      </c>
    </row>
    <row r="163" spans="1:17" s="195" customFormat="1" ht="27" customHeight="1">
      <c r="A163" s="199">
        <v>64</v>
      </c>
      <c r="B163" s="211" t="s">
        <v>634</v>
      </c>
      <c r="C163" s="203">
        <v>123100</v>
      </c>
      <c r="D163" s="201"/>
      <c r="E163" s="201">
        <v>0</v>
      </c>
      <c r="F163" s="201">
        <v>123100</v>
      </c>
      <c r="G163" s="201">
        <v>100</v>
      </c>
      <c r="H163" s="201"/>
      <c r="I163" s="201">
        <v>0</v>
      </c>
      <c r="J163" s="203">
        <v>123100</v>
      </c>
      <c r="K163" s="201">
        <v>100</v>
      </c>
      <c r="L163" s="203">
        <v>0</v>
      </c>
    </row>
    <row r="164" spans="1:17" s="195" customFormat="1" ht="30" customHeight="1">
      <c r="A164" s="199">
        <v>65</v>
      </c>
      <c r="B164" s="211" t="s">
        <v>635</v>
      </c>
      <c r="C164" s="203">
        <v>85000</v>
      </c>
      <c r="D164" s="201"/>
      <c r="E164" s="201">
        <v>0</v>
      </c>
      <c r="F164" s="201">
        <v>85000</v>
      </c>
      <c r="G164" s="201">
        <v>100</v>
      </c>
      <c r="H164" s="201"/>
      <c r="I164" s="201">
        <v>0</v>
      </c>
      <c r="J164" s="203">
        <v>85000</v>
      </c>
      <c r="K164" s="201">
        <v>100</v>
      </c>
      <c r="L164" s="203">
        <v>0</v>
      </c>
    </row>
    <row r="165" spans="1:17" s="195" customFormat="1" ht="30" customHeight="1">
      <c r="A165" s="199">
        <v>66</v>
      </c>
      <c r="B165" s="211" t="s">
        <v>636</v>
      </c>
      <c r="C165" s="203">
        <v>440000</v>
      </c>
      <c r="D165" s="201"/>
      <c r="E165" s="201">
        <v>0</v>
      </c>
      <c r="F165" s="201">
        <v>440000</v>
      </c>
      <c r="G165" s="201">
        <v>100</v>
      </c>
      <c r="H165" s="201"/>
      <c r="I165" s="201">
        <v>0</v>
      </c>
      <c r="J165" s="203">
        <v>440000</v>
      </c>
      <c r="K165" s="201">
        <v>100</v>
      </c>
      <c r="L165" s="203">
        <v>0</v>
      </c>
    </row>
    <row r="166" spans="1:17" s="206" customFormat="1" ht="27" customHeight="1">
      <c r="A166" s="199">
        <v>67</v>
      </c>
      <c r="B166" s="211" t="s">
        <v>638</v>
      </c>
      <c r="C166" s="203">
        <v>63900</v>
      </c>
      <c r="D166" s="201"/>
      <c r="E166" s="201">
        <v>0</v>
      </c>
      <c r="F166" s="201">
        <v>63900</v>
      </c>
      <c r="G166" s="201">
        <v>100</v>
      </c>
      <c r="H166" s="201"/>
      <c r="I166" s="201">
        <v>0</v>
      </c>
      <c r="J166" s="203">
        <v>63900</v>
      </c>
      <c r="K166" s="201">
        <v>100</v>
      </c>
      <c r="L166" s="203">
        <v>0</v>
      </c>
      <c r="M166" s="195"/>
      <c r="N166" s="195"/>
      <c r="O166" s="195"/>
      <c r="P166" s="195"/>
      <c r="Q166" s="195"/>
    </row>
    <row r="167" spans="1:17" s="195" customFormat="1" ht="40.5">
      <c r="A167" s="199">
        <v>68</v>
      </c>
      <c r="B167" s="211" t="s">
        <v>641</v>
      </c>
      <c r="C167" s="203">
        <v>500000</v>
      </c>
      <c r="D167" s="201"/>
      <c r="E167" s="201">
        <v>0</v>
      </c>
      <c r="F167" s="201">
        <v>500000</v>
      </c>
      <c r="G167" s="201">
        <v>100</v>
      </c>
      <c r="H167" s="201"/>
      <c r="I167" s="201">
        <v>0</v>
      </c>
      <c r="J167" s="203">
        <v>500000</v>
      </c>
      <c r="K167" s="201">
        <v>100</v>
      </c>
      <c r="L167" s="203">
        <v>0</v>
      </c>
    </row>
    <row r="168" spans="1:17" s="195" customFormat="1" ht="27" customHeight="1">
      <c r="A168" s="199">
        <v>69</v>
      </c>
      <c r="B168" s="211" t="s">
        <v>643</v>
      </c>
      <c r="C168" s="203">
        <v>267000</v>
      </c>
      <c r="D168" s="201"/>
      <c r="E168" s="201">
        <v>0</v>
      </c>
      <c r="F168" s="201">
        <v>267000</v>
      </c>
      <c r="G168" s="201">
        <v>100</v>
      </c>
      <c r="H168" s="201"/>
      <c r="I168" s="201">
        <v>0</v>
      </c>
      <c r="J168" s="203">
        <v>267000</v>
      </c>
      <c r="K168" s="201">
        <v>100</v>
      </c>
      <c r="L168" s="203">
        <v>0</v>
      </c>
    </row>
    <row r="169" spans="1:17" s="195" customFormat="1" ht="27" customHeight="1">
      <c r="A169" s="199">
        <v>70</v>
      </c>
      <c r="B169" s="211" t="s">
        <v>646</v>
      </c>
      <c r="C169" s="203">
        <v>498000</v>
      </c>
      <c r="D169" s="201"/>
      <c r="E169" s="201">
        <v>0</v>
      </c>
      <c r="F169" s="201">
        <v>498000</v>
      </c>
      <c r="G169" s="201">
        <v>100</v>
      </c>
      <c r="H169" s="201"/>
      <c r="I169" s="201">
        <v>0</v>
      </c>
      <c r="J169" s="203">
        <v>498000</v>
      </c>
      <c r="K169" s="201">
        <v>100</v>
      </c>
      <c r="L169" s="203">
        <v>0</v>
      </c>
    </row>
    <row r="170" spans="1:17" s="195" customFormat="1" ht="27" customHeight="1">
      <c r="A170" s="199">
        <v>71</v>
      </c>
      <c r="B170" s="211" t="s">
        <v>649</v>
      </c>
      <c r="C170" s="203">
        <v>286600</v>
      </c>
      <c r="D170" s="201"/>
      <c r="E170" s="201">
        <v>0</v>
      </c>
      <c r="F170" s="201">
        <v>286600</v>
      </c>
      <c r="G170" s="201">
        <v>100</v>
      </c>
      <c r="H170" s="201"/>
      <c r="I170" s="201">
        <v>0</v>
      </c>
      <c r="J170" s="203">
        <v>286600</v>
      </c>
      <c r="K170" s="201">
        <v>100</v>
      </c>
      <c r="L170" s="203">
        <v>0</v>
      </c>
    </row>
    <row r="171" spans="1:17" s="195" customFormat="1" ht="27" customHeight="1">
      <c r="A171" s="199">
        <v>72</v>
      </c>
      <c r="B171" s="211" t="s">
        <v>650</v>
      </c>
      <c r="C171" s="203">
        <v>326400</v>
      </c>
      <c r="D171" s="201"/>
      <c r="E171" s="201">
        <v>0</v>
      </c>
      <c r="F171" s="201">
        <v>326400</v>
      </c>
      <c r="G171" s="201">
        <v>100</v>
      </c>
      <c r="H171" s="201"/>
      <c r="I171" s="201">
        <v>0</v>
      </c>
      <c r="J171" s="203">
        <v>326400</v>
      </c>
      <c r="K171" s="201">
        <v>100</v>
      </c>
      <c r="L171" s="203">
        <v>0</v>
      </c>
    </row>
    <row r="172" spans="1:17" s="195" customFormat="1" ht="60.75" customHeight="1">
      <c r="A172" s="199">
        <v>73</v>
      </c>
      <c r="B172" s="205" t="s">
        <v>226</v>
      </c>
      <c r="C172" s="203">
        <v>430000</v>
      </c>
      <c r="D172" s="203"/>
      <c r="E172" s="201">
        <v>0</v>
      </c>
      <c r="F172" s="203">
        <v>430000</v>
      </c>
      <c r="G172" s="201">
        <v>100</v>
      </c>
      <c r="H172" s="201"/>
      <c r="I172" s="201">
        <v>0</v>
      </c>
      <c r="J172" s="203">
        <v>430000</v>
      </c>
      <c r="K172" s="201">
        <v>100</v>
      </c>
      <c r="L172" s="203">
        <v>0</v>
      </c>
      <c r="M172" s="206"/>
      <c r="N172" s="206"/>
      <c r="O172" s="206"/>
      <c r="P172" s="206"/>
      <c r="Q172" s="206"/>
    </row>
    <row r="173" spans="1:17" s="195" customFormat="1" ht="30" customHeight="1">
      <c r="A173" s="199">
        <v>74</v>
      </c>
      <c r="B173" s="211" t="s">
        <v>652</v>
      </c>
      <c r="C173" s="203">
        <v>498000</v>
      </c>
      <c r="D173" s="201"/>
      <c r="E173" s="201">
        <v>0</v>
      </c>
      <c r="F173" s="201">
        <v>498000</v>
      </c>
      <c r="G173" s="201">
        <v>100</v>
      </c>
      <c r="H173" s="201"/>
      <c r="I173" s="201">
        <v>0</v>
      </c>
      <c r="J173" s="203">
        <v>498000</v>
      </c>
      <c r="K173" s="201">
        <v>100</v>
      </c>
      <c r="L173" s="203">
        <v>0</v>
      </c>
    </row>
    <row r="174" spans="1:17" s="195" customFormat="1" ht="40.5">
      <c r="A174" s="199">
        <v>75</v>
      </c>
      <c r="B174" s="211" t="s">
        <v>653</v>
      </c>
      <c r="C174" s="203">
        <v>249800</v>
      </c>
      <c r="D174" s="201"/>
      <c r="E174" s="201">
        <v>0</v>
      </c>
      <c r="F174" s="201">
        <v>249800</v>
      </c>
      <c r="G174" s="201">
        <v>100</v>
      </c>
      <c r="H174" s="201"/>
      <c r="I174" s="201">
        <v>0</v>
      </c>
      <c r="J174" s="203">
        <v>249800</v>
      </c>
      <c r="K174" s="201">
        <v>100</v>
      </c>
      <c r="L174" s="203">
        <v>0</v>
      </c>
    </row>
    <row r="175" spans="1:17" s="206" customFormat="1" ht="40.5">
      <c r="A175" s="199">
        <v>76</v>
      </c>
      <c r="B175" s="211" t="s">
        <v>654</v>
      </c>
      <c r="C175" s="203">
        <v>40700</v>
      </c>
      <c r="D175" s="201">
        <v>40700</v>
      </c>
      <c r="E175" s="201">
        <v>100</v>
      </c>
      <c r="F175" s="201"/>
      <c r="G175" s="201">
        <v>0</v>
      </c>
      <c r="H175" s="201"/>
      <c r="I175" s="201">
        <v>0</v>
      </c>
      <c r="J175" s="203">
        <v>40700</v>
      </c>
      <c r="K175" s="201">
        <v>100</v>
      </c>
      <c r="L175" s="203">
        <v>0</v>
      </c>
      <c r="M175" s="195"/>
      <c r="N175" s="195"/>
      <c r="O175" s="195"/>
      <c r="P175" s="195"/>
      <c r="Q175" s="195"/>
    </row>
    <row r="176" spans="1:17" s="206" customFormat="1" ht="60.75" customHeight="1">
      <c r="A176" s="199">
        <v>77</v>
      </c>
      <c r="B176" s="205" t="s">
        <v>227</v>
      </c>
      <c r="C176" s="203">
        <v>455000</v>
      </c>
      <c r="D176" s="203"/>
      <c r="E176" s="201">
        <v>0</v>
      </c>
      <c r="F176" s="203">
        <v>455000</v>
      </c>
      <c r="G176" s="201">
        <v>100</v>
      </c>
      <c r="H176" s="201"/>
      <c r="I176" s="201">
        <v>0</v>
      </c>
      <c r="J176" s="203">
        <v>455000</v>
      </c>
      <c r="K176" s="201">
        <v>100</v>
      </c>
      <c r="L176" s="203">
        <v>0</v>
      </c>
    </row>
    <row r="177" spans="1:12" s="206" customFormat="1" ht="60.75">
      <c r="A177" s="199">
        <v>78</v>
      </c>
      <c r="B177" s="205" t="s">
        <v>230</v>
      </c>
      <c r="C177" s="203">
        <v>4970000</v>
      </c>
      <c r="D177" s="203">
        <v>2441250</v>
      </c>
      <c r="E177" s="201">
        <v>19.53</v>
      </c>
      <c r="F177" s="203">
        <v>2528750</v>
      </c>
      <c r="G177" s="201">
        <v>50.880281690140848</v>
      </c>
      <c r="H177" s="201"/>
      <c r="I177" s="201">
        <v>0</v>
      </c>
      <c r="J177" s="203">
        <v>4970000</v>
      </c>
      <c r="K177" s="201">
        <v>100</v>
      </c>
      <c r="L177" s="203">
        <v>0</v>
      </c>
    </row>
    <row r="178" spans="1:12" s="195" customFormat="1" ht="40.5">
      <c r="A178" s="199">
        <v>79</v>
      </c>
      <c r="B178" s="211" t="s">
        <v>651</v>
      </c>
      <c r="C178" s="203">
        <v>833796</v>
      </c>
      <c r="D178" s="201">
        <v>416898</v>
      </c>
      <c r="E178" s="201">
        <v>50</v>
      </c>
      <c r="F178" s="201">
        <v>416898</v>
      </c>
      <c r="G178" s="201">
        <v>50</v>
      </c>
      <c r="H178" s="201"/>
      <c r="I178" s="201">
        <v>0</v>
      </c>
      <c r="J178" s="203">
        <v>833796</v>
      </c>
      <c r="K178" s="201">
        <v>100</v>
      </c>
      <c r="L178" s="203">
        <v>0</v>
      </c>
    </row>
    <row r="179" spans="1:12" s="206" customFormat="1" ht="40.5">
      <c r="A179" s="199">
        <v>80</v>
      </c>
      <c r="B179" s="205" t="s">
        <v>225</v>
      </c>
      <c r="C179" s="203">
        <v>17618872.800000001</v>
      </c>
      <c r="D179" s="203">
        <v>17518872.800000001</v>
      </c>
      <c r="E179" s="201">
        <v>99.432426800879114</v>
      </c>
      <c r="F179" s="203">
        <v>100000</v>
      </c>
      <c r="G179" s="201">
        <v>0.56757319912088811</v>
      </c>
      <c r="H179" s="201"/>
      <c r="I179" s="201">
        <v>0</v>
      </c>
      <c r="J179" s="203">
        <v>17618872.800000001</v>
      </c>
      <c r="K179" s="201">
        <v>100</v>
      </c>
      <c r="L179" s="203">
        <v>0</v>
      </c>
    </row>
    <row r="180" spans="1:12" s="206" customFormat="1" ht="30" customHeight="1">
      <c r="A180" s="199">
        <v>81</v>
      </c>
      <c r="B180" s="205" t="s">
        <v>229</v>
      </c>
      <c r="C180" s="202">
        <v>8371249.3200000003</v>
      </c>
      <c r="D180" s="203">
        <v>8371249.3200000003</v>
      </c>
      <c r="E180" s="201">
        <v>100</v>
      </c>
      <c r="F180" s="203"/>
      <c r="G180" s="201">
        <v>0</v>
      </c>
      <c r="H180" s="201"/>
      <c r="I180" s="201">
        <v>0</v>
      </c>
      <c r="J180" s="203">
        <v>8371249.3200000003</v>
      </c>
      <c r="K180" s="201">
        <v>100</v>
      </c>
      <c r="L180" s="203">
        <v>0</v>
      </c>
    </row>
    <row r="181" spans="1:12" s="209" customFormat="1" ht="40.5">
      <c r="A181" s="693"/>
      <c r="B181" s="697" t="s">
        <v>208</v>
      </c>
      <c r="C181" s="695">
        <v>450000</v>
      </c>
      <c r="D181" s="695">
        <v>444000</v>
      </c>
      <c r="E181" s="695">
        <v>98.666666666666671</v>
      </c>
      <c r="F181" s="695">
        <v>0</v>
      </c>
      <c r="G181" s="695">
        <v>0</v>
      </c>
      <c r="H181" s="695"/>
      <c r="I181" s="695"/>
      <c r="J181" s="695">
        <v>444000</v>
      </c>
      <c r="K181" s="695">
        <v>98.666666666666671</v>
      </c>
      <c r="L181" s="695">
        <v>6000</v>
      </c>
    </row>
    <row r="182" spans="1:12" s="204" customFormat="1" ht="30" customHeight="1">
      <c r="A182" s="199"/>
      <c r="B182" s="200" t="s">
        <v>384</v>
      </c>
      <c r="C182" s="201">
        <v>6000</v>
      </c>
      <c r="D182" s="201"/>
      <c r="E182" s="201">
        <v>0</v>
      </c>
      <c r="F182" s="201"/>
      <c r="G182" s="201">
        <v>0</v>
      </c>
      <c r="H182" s="201"/>
      <c r="I182" s="201"/>
      <c r="J182" s="201"/>
      <c r="K182" s="201">
        <v>0</v>
      </c>
      <c r="L182" s="201">
        <v>6000</v>
      </c>
    </row>
    <row r="183" spans="1:12" s="204" customFormat="1" ht="40.5" customHeight="1">
      <c r="A183" s="199">
        <v>1</v>
      </c>
      <c r="B183" s="200" t="s">
        <v>232</v>
      </c>
      <c r="C183" s="203">
        <v>444000</v>
      </c>
      <c r="D183" s="201">
        <v>444000</v>
      </c>
      <c r="E183" s="203">
        <v>100</v>
      </c>
      <c r="F183" s="201"/>
      <c r="G183" s="203">
        <v>0</v>
      </c>
      <c r="H183" s="203"/>
      <c r="I183" s="203"/>
      <c r="J183" s="203">
        <v>444000</v>
      </c>
      <c r="K183" s="203">
        <v>100</v>
      </c>
      <c r="L183" s="203">
        <v>0</v>
      </c>
    </row>
  </sheetData>
  <mergeCells count="10">
    <mergeCell ref="H3:I3"/>
    <mergeCell ref="A1:L1"/>
    <mergeCell ref="A2:L2"/>
    <mergeCell ref="J3:K3"/>
    <mergeCell ref="L3:L4"/>
    <mergeCell ref="A3:A4"/>
    <mergeCell ref="B3:B4"/>
    <mergeCell ref="C3:C4"/>
    <mergeCell ref="D3:E3"/>
    <mergeCell ref="F3:G3"/>
  </mergeCells>
  <pageMargins left="0" right="0.15748031496062992" top="0.15748031496062992" bottom="0" header="3.937007874015748E-2" footer="0"/>
  <pageSetup paperSize="9" scale="27" orientation="landscape" r:id="rId1"/>
  <headerFooter>
    <oddHeader>&amp;R&amp;P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74D0B-E135-4003-959A-8E30A68F1E67}">
  <sheetPr>
    <tabColor rgb="FF92D050"/>
  </sheetPr>
  <dimension ref="A1:V109"/>
  <sheetViews>
    <sheetView zoomScale="80" zoomScaleNormal="80" workbookViewId="0">
      <selection activeCell="L10" sqref="L10"/>
    </sheetView>
  </sheetViews>
  <sheetFormatPr defaultRowHeight="27.75"/>
  <cols>
    <col min="1" max="1" width="7.140625" style="62" customWidth="1"/>
    <col min="2" max="2" width="35.140625" style="63" customWidth="1"/>
    <col min="3" max="3" width="10.5703125" style="62" customWidth="1"/>
    <col min="4" max="4" width="22" style="130" bestFit="1" customWidth="1"/>
    <col min="5" max="5" width="20.7109375" style="129" customWidth="1"/>
    <col min="6" max="6" width="11.7109375" style="590" customWidth="1"/>
    <col min="7" max="8" width="20.7109375" style="129" customWidth="1"/>
    <col min="9" max="9" width="20.7109375" style="130" customWidth="1"/>
    <col min="10" max="10" width="12.140625" style="591" customWidth="1"/>
    <col min="11" max="11" width="22.140625" style="62" bestFit="1" customWidth="1"/>
    <col min="12" max="12" width="22.7109375" style="14" customWidth="1"/>
    <col min="13" max="13" width="19.140625" style="14" customWidth="1"/>
    <col min="14" max="14" width="20.7109375" style="98" customWidth="1"/>
    <col min="15" max="15" width="22.5703125" style="14" customWidth="1"/>
    <col min="16" max="16" width="9.140625" style="14" customWidth="1"/>
    <col min="17" max="18" width="9.140625" style="14"/>
    <col min="19" max="19" width="19.28515625" style="213" customWidth="1"/>
    <col min="20" max="20" width="22.5703125" style="14" customWidth="1"/>
    <col min="21" max="21" width="13.5703125" style="14" customWidth="1"/>
    <col min="22" max="22" width="19.5703125" style="14" customWidth="1"/>
    <col min="23" max="16384" width="9.140625" style="14"/>
  </cols>
  <sheetData>
    <row r="1" spans="1:22" s="391" customFormat="1" ht="33" customHeight="1">
      <c r="A1" s="1022" t="s">
        <v>233</v>
      </c>
      <c r="B1" s="1022"/>
      <c r="C1" s="1022"/>
      <c r="D1" s="1022"/>
      <c r="E1" s="1022"/>
      <c r="F1" s="1022"/>
      <c r="G1" s="1022"/>
      <c r="H1" s="1022"/>
      <c r="I1" s="1022"/>
      <c r="J1" s="1022"/>
      <c r="K1" s="1022"/>
      <c r="N1" s="392"/>
      <c r="O1" s="393"/>
      <c r="P1" s="393"/>
      <c r="Q1" s="394"/>
      <c r="S1" s="395"/>
    </row>
    <row r="2" spans="1:22" s="391" customFormat="1" ht="33" customHeight="1">
      <c r="A2" s="1022" t="s">
        <v>132</v>
      </c>
      <c r="B2" s="1022"/>
      <c r="C2" s="1022"/>
      <c r="D2" s="1022"/>
      <c r="E2" s="1022"/>
      <c r="F2" s="1022"/>
      <c r="G2" s="1022"/>
      <c r="H2" s="1022"/>
      <c r="I2" s="1022"/>
      <c r="J2" s="1022"/>
      <c r="K2" s="1022"/>
      <c r="N2" s="392"/>
      <c r="O2" s="393"/>
      <c r="P2" s="393"/>
      <c r="Q2" s="394"/>
      <c r="S2" s="395"/>
    </row>
    <row r="3" spans="1:22" s="391" customFormat="1" ht="33" customHeight="1">
      <c r="A3" s="1022" t="str">
        <f>+[4]รายละเอียดงบลงทุน!A2</f>
        <v>ข้อมูลสะสมตั้งแต่วันที่ 1 ตุลาคม 2567 ถึงวันที่ 30 กันยายน 2568</v>
      </c>
      <c r="B3" s="1022"/>
      <c r="C3" s="1022"/>
      <c r="D3" s="1022"/>
      <c r="E3" s="1022"/>
      <c r="F3" s="1022"/>
      <c r="G3" s="1022"/>
      <c r="H3" s="1022"/>
      <c r="I3" s="1022"/>
      <c r="J3" s="1022"/>
      <c r="K3" s="1022"/>
      <c r="N3" s="392"/>
      <c r="O3" s="393"/>
      <c r="P3" s="393"/>
      <c r="Q3" s="394"/>
      <c r="S3" s="395"/>
    </row>
    <row r="4" spans="1:22" s="11" customFormat="1" ht="27" customHeight="1">
      <c r="A4" s="1007" t="s">
        <v>22</v>
      </c>
      <c r="B4" s="1010" t="s">
        <v>75</v>
      </c>
      <c r="C4" s="1007" t="s">
        <v>3</v>
      </c>
      <c r="D4" s="1019" t="s">
        <v>125</v>
      </c>
      <c r="E4" s="1013" t="s">
        <v>9</v>
      </c>
      <c r="F4" s="1014"/>
      <c r="G4" s="1017" t="s">
        <v>134</v>
      </c>
      <c r="H4" s="1017" t="s">
        <v>24</v>
      </c>
      <c r="I4" s="1023" t="s">
        <v>669</v>
      </c>
      <c r="J4" s="1024"/>
      <c r="K4" s="1007" t="s">
        <v>4</v>
      </c>
      <c r="M4" s="94"/>
      <c r="N4" s="94"/>
      <c r="S4" s="213"/>
    </row>
    <row r="5" spans="1:22" s="11" customFormat="1" ht="27" customHeight="1">
      <c r="A5" s="1008"/>
      <c r="B5" s="1011"/>
      <c r="C5" s="1008"/>
      <c r="D5" s="1020"/>
      <c r="E5" s="1015"/>
      <c r="F5" s="1016"/>
      <c r="G5" s="1018"/>
      <c r="H5" s="1018"/>
      <c r="I5" s="1025"/>
      <c r="J5" s="1026"/>
      <c r="K5" s="1008"/>
      <c r="N5" s="94"/>
      <c r="S5" s="213"/>
    </row>
    <row r="6" spans="1:22" s="11" customFormat="1" ht="27" customHeight="1">
      <c r="A6" s="1008"/>
      <c r="B6" s="1012"/>
      <c r="C6" s="1009"/>
      <c r="D6" s="1021"/>
      <c r="E6" s="124" t="s">
        <v>110</v>
      </c>
      <c r="F6" s="585" t="s">
        <v>7</v>
      </c>
      <c r="G6" s="125" t="s">
        <v>110</v>
      </c>
      <c r="H6" s="125" t="s">
        <v>110</v>
      </c>
      <c r="I6" s="66" t="s">
        <v>110</v>
      </c>
      <c r="J6" s="586" t="s">
        <v>7</v>
      </c>
      <c r="K6" s="1009"/>
      <c r="N6" s="94"/>
      <c r="S6" s="213"/>
    </row>
    <row r="7" spans="1:22" s="12" customFormat="1" ht="27" customHeight="1" thickBot="1">
      <c r="A7" s="126"/>
      <c r="B7" s="59"/>
      <c r="C7" s="214">
        <v>39</v>
      </c>
      <c r="D7" s="127">
        <v>145708800.34</v>
      </c>
      <c r="E7" s="127">
        <v>36303570.909999996</v>
      </c>
      <c r="F7" s="587">
        <v>24.915153254496964</v>
      </c>
      <c r="G7" s="127">
        <v>14356000</v>
      </c>
      <c r="H7" s="127">
        <v>20057934</v>
      </c>
      <c r="I7" s="127">
        <v>70717504.909999996</v>
      </c>
      <c r="J7" s="587">
        <v>48.53344804499541</v>
      </c>
      <c r="K7" s="127">
        <v>74991295.429999992</v>
      </c>
      <c r="L7" s="58"/>
      <c r="M7" s="13"/>
      <c r="N7" s="95"/>
      <c r="S7" s="213"/>
    </row>
    <row r="8" spans="1:22" s="222" customFormat="1" ht="27.95" customHeight="1" thickTop="1">
      <c r="A8" s="215">
        <v>1</v>
      </c>
      <c r="B8" s="216" t="s">
        <v>234</v>
      </c>
      <c r="C8" s="215">
        <v>27</v>
      </c>
      <c r="D8" s="217">
        <v>90568864.019999996</v>
      </c>
      <c r="E8" s="217">
        <v>21554321.59</v>
      </c>
      <c r="F8" s="544">
        <v>23.798820735170352</v>
      </c>
      <c r="G8" s="217">
        <v>14356000</v>
      </c>
      <c r="H8" s="594"/>
      <c r="I8" s="217">
        <v>35910321.590000004</v>
      </c>
      <c r="J8" s="544">
        <v>39.649742743897129</v>
      </c>
      <c r="K8" s="218">
        <v>54658542.429999992</v>
      </c>
      <c r="L8" s="219"/>
      <c r="M8" s="220"/>
      <c r="N8" s="221"/>
      <c r="O8" s="219"/>
      <c r="S8" s="223"/>
    </row>
    <row r="9" spans="1:22" s="222" customFormat="1" ht="27.95" customHeight="1">
      <c r="A9" s="224">
        <v>2</v>
      </c>
      <c r="B9" s="225" t="s">
        <v>117</v>
      </c>
      <c r="C9" s="224">
        <v>1</v>
      </c>
      <c r="D9" s="217">
        <v>5888000</v>
      </c>
      <c r="E9" s="99">
        <v>5888000</v>
      </c>
      <c r="F9" s="496">
        <v>100</v>
      </c>
      <c r="G9" s="99">
        <v>0</v>
      </c>
      <c r="H9" s="99"/>
      <c r="I9" s="217">
        <v>5888000</v>
      </c>
      <c r="J9" s="544">
        <v>100</v>
      </c>
      <c r="K9" s="218">
        <v>0</v>
      </c>
      <c r="L9" s="219"/>
      <c r="M9" s="220"/>
      <c r="N9" s="221"/>
      <c r="O9" s="219"/>
      <c r="S9" s="223"/>
      <c r="T9" s="219"/>
      <c r="U9" s="219"/>
      <c r="V9" s="219"/>
    </row>
    <row r="10" spans="1:22" s="222" customFormat="1" ht="27.95" customHeight="1">
      <c r="A10" s="226">
        <v>3</v>
      </c>
      <c r="B10" s="227" t="s">
        <v>574</v>
      </c>
      <c r="C10" s="226">
        <v>1</v>
      </c>
      <c r="D10" s="99">
        <v>490000</v>
      </c>
      <c r="E10" s="100">
        <v>490000</v>
      </c>
      <c r="F10" s="496">
        <v>100</v>
      </c>
      <c r="G10" s="100">
        <v>0</v>
      </c>
      <c r="H10" s="99"/>
      <c r="I10" s="217">
        <v>490000</v>
      </c>
      <c r="J10" s="544">
        <v>100</v>
      </c>
      <c r="K10" s="218">
        <v>0</v>
      </c>
      <c r="L10" s="219"/>
      <c r="M10" s="220"/>
      <c r="N10" s="221"/>
      <c r="O10" s="219"/>
      <c r="S10" s="223"/>
      <c r="T10" s="219"/>
      <c r="U10" s="219"/>
      <c r="V10" s="219"/>
    </row>
    <row r="11" spans="1:22" s="222" customFormat="1" ht="27.95" customHeight="1">
      <c r="A11" s="226">
        <v>4</v>
      </c>
      <c r="B11" s="227" t="s">
        <v>122</v>
      </c>
      <c r="C11" s="226">
        <v>10</v>
      </c>
      <c r="D11" s="228">
        <v>48761936.32</v>
      </c>
      <c r="E11" s="100">
        <v>8371249.3200000003</v>
      </c>
      <c r="F11" s="496">
        <v>17.167590033881574</v>
      </c>
      <c r="G11" s="100">
        <v>0</v>
      </c>
      <c r="H11" s="99">
        <v>20057934</v>
      </c>
      <c r="I11" s="217">
        <v>28429183.32</v>
      </c>
      <c r="J11" s="544">
        <v>58.30199837314418</v>
      </c>
      <c r="K11" s="218">
        <v>20332753</v>
      </c>
      <c r="L11" s="219"/>
      <c r="M11" s="220"/>
      <c r="N11" s="221"/>
      <c r="O11" s="219"/>
      <c r="S11" s="223"/>
      <c r="T11" s="219"/>
      <c r="U11" s="219"/>
      <c r="V11" s="219"/>
    </row>
    <row r="12" spans="1:22" s="231" customFormat="1" ht="27.95" customHeight="1">
      <c r="A12" s="229"/>
      <c r="B12" s="230"/>
      <c r="C12" s="229"/>
      <c r="D12" s="139"/>
      <c r="E12" s="139"/>
      <c r="F12" s="588"/>
      <c r="G12" s="139"/>
      <c r="H12" s="139"/>
      <c r="I12" s="139"/>
      <c r="J12" s="588"/>
      <c r="K12" s="218"/>
      <c r="N12" s="232"/>
      <c r="S12" s="233"/>
    </row>
    <row r="13" spans="1:22">
      <c r="A13" s="60"/>
      <c r="B13" s="61"/>
      <c r="C13" s="60"/>
      <c r="D13" s="128"/>
      <c r="E13" s="128"/>
      <c r="F13" s="589"/>
      <c r="G13" s="128"/>
      <c r="H13" s="128"/>
      <c r="I13" s="128"/>
      <c r="J13" s="589"/>
      <c r="K13" s="60"/>
      <c r="N13" s="97"/>
    </row>
    <row r="21" spans="19:19">
      <c r="S21" s="234"/>
    </row>
    <row r="26" spans="19:19">
      <c r="S26" s="234"/>
    </row>
    <row r="27" spans="19:19">
      <c r="S27" s="234"/>
    </row>
    <row r="28" spans="19:19">
      <c r="S28" s="234"/>
    </row>
    <row r="34" spans="5:19">
      <c r="S34" s="234"/>
    </row>
    <row r="35" spans="5:19">
      <c r="S35" s="234"/>
    </row>
    <row r="36" spans="5:19">
      <c r="S36" s="234"/>
    </row>
    <row r="37" spans="5:19">
      <c r="S37" s="234"/>
    </row>
    <row r="38" spans="5:19">
      <c r="S38" s="234"/>
    </row>
    <row r="39" spans="5:19">
      <c r="S39" s="234"/>
    </row>
    <row r="40" spans="5:19">
      <c r="S40" s="234"/>
    </row>
    <row r="43" spans="5:19">
      <c r="E43" s="129" t="s">
        <v>171</v>
      </c>
    </row>
    <row r="47" spans="5:19">
      <c r="S47" s="235"/>
    </row>
    <row r="48" spans="5:19">
      <c r="S48" s="235"/>
    </row>
    <row r="49" spans="19:19">
      <c r="S49" s="236"/>
    </row>
    <row r="50" spans="19:19">
      <c r="S50" s="237"/>
    </row>
    <row r="51" spans="19:19">
      <c r="S51" s="234"/>
    </row>
    <row r="52" spans="19:19">
      <c r="S52" s="234"/>
    </row>
    <row r="53" spans="19:19">
      <c r="S53" s="234"/>
    </row>
    <row r="54" spans="19:19">
      <c r="S54" s="234"/>
    </row>
    <row r="55" spans="19:19">
      <c r="S55" s="234"/>
    </row>
    <row r="56" spans="19:19">
      <c r="S56" s="234"/>
    </row>
    <row r="57" spans="19:19">
      <c r="S57" s="234"/>
    </row>
    <row r="58" spans="19:19">
      <c r="S58" s="234"/>
    </row>
    <row r="59" spans="19:19">
      <c r="S59" s="234"/>
    </row>
    <row r="60" spans="19:19">
      <c r="S60" s="234"/>
    </row>
    <row r="61" spans="19:19">
      <c r="S61" s="234"/>
    </row>
    <row r="62" spans="19:19">
      <c r="S62" s="234"/>
    </row>
    <row r="63" spans="19:19">
      <c r="S63" s="234"/>
    </row>
    <row r="64" spans="19:19">
      <c r="S64" s="234"/>
    </row>
    <row r="65" spans="19:19">
      <c r="S65" s="234"/>
    </row>
    <row r="66" spans="19:19">
      <c r="S66" s="234"/>
    </row>
    <row r="67" spans="19:19">
      <c r="S67" s="234"/>
    </row>
    <row r="68" spans="19:19">
      <c r="S68" s="234"/>
    </row>
    <row r="69" spans="19:19">
      <c r="S69" s="234"/>
    </row>
    <row r="70" spans="19:19">
      <c r="S70" s="234"/>
    </row>
    <row r="71" spans="19:19">
      <c r="S71" s="234"/>
    </row>
    <row r="72" spans="19:19">
      <c r="S72" s="234"/>
    </row>
    <row r="73" spans="19:19">
      <c r="S73" s="234"/>
    </row>
    <row r="74" spans="19:19">
      <c r="S74" s="234"/>
    </row>
    <row r="75" spans="19:19">
      <c r="S75" s="234"/>
    </row>
    <row r="76" spans="19:19">
      <c r="S76" s="234"/>
    </row>
    <row r="77" spans="19:19">
      <c r="S77" s="234"/>
    </row>
    <row r="78" spans="19:19">
      <c r="S78" s="234"/>
    </row>
    <row r="79" spans="19:19">
      <c r="S79" s="234"/>
    </row>
    <row r="80" spans="19:19">
      <c r="S80" s="234"/>
    </row>
    <row r="81" spans="19:19">
      <c r="S81" s="234"/>
    </row>
    <row r="82" spans="19:19">
      <c r="S82" s="234"/>
    </row>
    <row r="83" spans="19:19">
      <c r="S83" s="234"/>
    </row>
    <row r="84" spans="19:19">
      <c r="S84" s="234"/>
    </row>
    <row r="85" spans="19:19">
      <c r="S85" s="234"/>
    </row>
    <row r="86" spans="19:19">
      <c r="S86" s="234"/>
    </row>
    <row r="87" spans="19:19">
      <c r="S87" s="234"/>
    </row>
    <row r="88" spans="19:19">
      <c r="S88" s="234"/>
    </row>
    <row r="89" spans="19:19">
      <c r="S89" s="234"/>
    </row>
    <row r="90" spans="19:19">
      <c r="S90" s="234"/>
    </row>
    <row r="91" spans="19:19">
      <c r="S91" s="234"/>
    </row>
    <row r="92" spans="19:19">
      <c r="S92" s="234"/>
    </row>
    <row r="93" spans="19:19">
      <c r="S93" s="234"/>
    </row>
    <row r="94" spans="19:19">
      <c r="S94" s="234"/>
    </row>
    <row r="95" spans="19:19">
      <c r="S95" s="234"/>
    </row>
    <row r="96" spans="19:19">
      <c r="S96" s="234"/>
    </row>
    <row r="97" spans="19:19">
      <c r="S97" s="234"/>
    </row>
    <row r="98" spans="19:19">
      <c r="S98" s="234"/>
    </row>
    <row r="99" spans="19:19">
      <c r="S99" s="234"/>
    </row>
    <row r="100" spans="19:19">
      <c r="S100" s="234"/>
    </row>
    <row r="101" spans="19:19">
      <c r="S101" s="234"/>
    </row>
    <row r="102" spans="19:19">
      <c r="S102" s="234"/>
    </row>
    <row r="103" spans="19:19">
      <c r="S103" s="234"/>
    </row>
    <row r="104" spans="19:19">
      <c r="S104" s="234"/>
    </row>
    <row r="105" spans="19:19">
      <c r="S105" s="234"/>
    </row>
    <row r="106" spans="19:19">
      <c r="S106" s="234"/>
    </row>
    <row r="107" spans="19:19">
      <c r="S107" s="234"/>
    </row>
    <row r="108" spans="19:19">
      <c r="S108" s="234"/>
    </row>
    <row r="109" spans="19:19">
      <c r="S109" s="238"/>
    </row>
  </sheetData>
  <mergeCells count="12">
    <mergeCell ref="A1:K1"/>
    <mergeCell ref="A2:K2"/>
    <mergeCell ref="A3:K3"/>
    <mergeCell ref="H4:H5"/>
    <mergeCell ref="I4:J5"/>
    <mergeCell ref="K4:K6"/>
    <mergeCell ref="A4:A6"/>
    <mergeCell ref="B4:B6"/>
    <mergeCell ref="C4:C6"/>
    <mergeCell ref="E4:F5"/>
    <mergeCell ref="G4:G5"/>
    <mergeCell ref="D4:D6"/>
  </mergeCells>
  <printOptions horizontalCentered="1"/>
  <pageMargins left="0.34" right="0.11811023622047245" top="0.49" bottom="0.74803149606299213" header="0.31496062992125984" footer="0.31496062992125984"/>
  <pageSetup paperSize="9" scale="67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82A2E-CB36-49FE-A361-6E314231D177}">
  <sheetPr>
    <tabColor rgb="FF92D050"/>
  </sheetPr>
  <dimension ref="A1:Q116"/>
  <sheetViews>
    <sheetView zoomScale="80" zoomScaleNormal="80" workbookViewId="0">
      <pane xSplit="1" ySplit="6" topLeftCell="B7" activePane="bottomRight" state="frozen"/>
      <selection activeCell="W15" sqref="W15"/>
      <selection pane="topRight" activeCell="W15" sqref="W15"/>
      <selection pane="bottomLeft" activeCell="W15" sqref="W15"/>
      <selection pane="bottomRight" activeCell="E9" sqref="E9"/>
    </sheetView>
  </sheetViews>
  <sheetFormatPr defaultRowHeight="27.75"/>
  <cols>
    <col min="1" max="1" width="7.140625" style="62" customWidth="1"/>
    <col min="2" max="2" width="26" style="63" customWidth="1"/>
    <col min="3" max="3" width="10.5703125" style="62" customWidth="1"/>
    <col min="4" max="4" width="20.7109375" style="130" customWidth="1"/>
    <col min="5" max="5" width="20.7109375" style="129" customWidth="1"/>
    <col min="6" max="6" width="11.7109375" style="590" customWidth="1"/>
    <col min="7" max="8" width="20.7109375" style="129" customWidth="1"/>
    <col min="9" max="9" width="20.7109375" style="130" customWidth="1"/>
    <col min="10" max="10" width="12.140625" style="591" customWidth="1"/>
    <col min="11" max="11" width="18.85546875" style="62" customWidth="1"/>
    <col min="12" max="13" width="9.140625" style="14"/>
    <col min="14" max="14" width="19.28515625" style="213" customWidth="1"/>
    <col min="15" max="15" width="22.5703125" style="14" customWidth="1"/>
    <col min="16" max="16" width="13.5703125" style="14" customWidth="1"/>
    <col min="17" max="17" width="19.5703125" style="14" customWidth="1"/>
    <col min="18" max="16384" width="9.140625" style="14"/>
  </cols>
  <sheetData>
    <row r="1" spans="1:17" s="391" customFormat="1" ht="33" customHeight="1">
      <c r="A1" s="1022" t="s">
        <v>233</v>
      </c>
      <c r="B1" s="1022"/>
      <c r="C1" s="1022"/>
      <c r="D1" s="1022"/>
      <c r="E1" s="1022"/>
      <c r="F1" s="1022"/>
      <c r="G1" s="1022"/>
      <c r="H1" s="1022"/>
      <c r="I1" s="1022"/>
      <c r="J1" s="1022"/>
      <c r="K1" s="1022"/>
      <c r="L1" s="394"/>
      <c r="N1" s="395"/>
    </row>
    <row r="2" spans="1:17" s="391" customFormat="1" ht="33" customHeight="1">
      <c r="A2" s="1022" t="s">
        <v>124</v>
      </c>
      <c r="B2" s="1022"/>
      <c r="C2" s="1022"/>
      <c r="D2" s="1022"/>
      <c r="E2" s="1022"/>
      <c r="F2" s="1022"/>
      <c r="G2" s="1022"/>
      <c r="H2" s="1022"/>
      <c r="I2" s="1022"/>
      <c r="J2" s="1022"/>
      <c r="K2" s="1022"/>
      <c r="L2" s="394"/>
      <c r="N2" s="395"/>
    </row>
    <row r="3" spans="1:17" s="391" customFormat="1" ht="33" customHeight="1">
      <c r="A3" s="1028" t="str">
        <f>+[4]รายละเอียดงบลงทุน!A2</f>
        <v>ข้อมูลสะสมตั้งแต่วันที่ 1 ตุลาคม 2567 ถึงวันที่ 30 กันยายน 2568</v>
      </c>
      <c r="B3" s="1028"/>
      <c r="C3" s="1028"/>
      <c r="D3" s="1028"/>
      <c r="E3" s="1028"/>
      <c r="F3" s="1028"/>
      <c r="G3" s="1028"/>
      <c r="H3" s="1028"/>
      <c r="I3" s="1028"/>
      <c r="J3" s="1028"/>
      <c r="K3" s="1028"/>
      <c r="L3" s="394"/>
      <c r="N3" s="395"/>
    </row>
    <row r="4" spans="1:17" s="11" customFormat="1" ht="27" customHeight="1">
      <c r="A4" s="1007" t="s">
        <v>22</v>
      </c>
      <c r="B4" s="1010" t="s">
        <v>75</v>
      </c>
      <c r="C4" s="1007" t="s">
        <v>3</v>
      </c>
      <c r="D4" s="1019" t="s">
        <v>125</v>
      </c>
      <c r="E4" s="1013" t="s">
        <v>9</v>
      </c>
      <c r="F4" s="1014"/>
      <c r="G4" s="1017" t="s">
        <v>134</v>
      </c>
      <c r="H4" s="1017" t="s">
        <v>24</v>
      </c>
      <c r="I4" s="1023" t="s">
        <v>164</v>
      </c>
      <c r="J4" s="1024"/>
      <c r="K4" s="1007" t="s">
        <v>4</v>
      </c>
      <c r="N4" s="213"/>
    </row>
    <row r="5" spans="1:17" s="11" customFormat="1" ht="27" customHeight="1">
      <c r="A5" s="1008"/>
      <c r="B5" s="1011"/>
      <c r="C5" s="1008"/>
      <c r="D5" s="1020"/>
      <c r="E5" s="1015"/>
      <c r="F5" s="1016"/>
      <c r="G5" s="1027"/>
      <c r="H5" s="1027"/>
      <c r="I5" s="1025"/>
      <c r="J5" s="1026"/>
      <c r="K5" s="1008"/>
      <c r="N5" s="213"/>
    </row>
    <row r="6" spans="1:17" s="11" customFormat="1" ht="27" customHeight="1">
      <c r="A6" s="1009"/>
      <c r="B6" s="1012"/>
      <c r="C6" s="1009"/>
      <c r="D6" s="1021"/>
      <c r="E6" s="124" t="s">
        <v>110</v>
      </c>
      <c r="F6" s="585" t="s">
        <v>7</v>
      </c>
      <c r="G6" s="125" t="s">
        <v>110</v>
      </c>
      <c r="H6" s="125" t="s">
        <v>110</v>
      </c>
      <c r="I6" s="66" t="s">
        <v>110</v>
      </c>
      <c r="J6" s="586" t="s">
        <v>7</v>
      </c>
      <c r="K6" s="1009"/>
      <c r="N6" s="213"/>
    </row>
    <row r="7" spans="1:17" s="12" customFormat="1" ht="27" customHeight="1" thickBot="1">
      <c r="A7" s="126"/>
      <c r="B7" s="59"/>
      <c r="C7" s="543">
        <v>48</v>
      </c>
      <c r="D7" s="127">
        <v>19546242.850000001</v>
      </c>
      <c r="E7" s="127">
        <v>8264353.8499999996</v>
      </c>
      <c r="F7" s="587">
        <v>42.281035355088711</v>
      </c>
      <c r="G7" s="127">
        <v>5886189</v>
      </c>
      <c r="H7" s="127">
        <v>5395700</v>
      </c>
      <c r="I7" s="127">
        <v>19546242.850000001</v>
      </c>
      <c r="J7" s="587">
        <v>100</v>
      </c>
      <c r="K7" s="127">
        <v>0</v>
      </c>
      <c r="N7" s="213"/>
    </row>
    <row r="8" spans="1:17" s="593" customFormat="1" ht="27" customHeight="1" thickTop="1">
      <c r="A8" s="592">
        <v>1</v>
      </c>
      <c r="B8" s="655" t="s">
        <v>76</v>
      </c>
      <c r="C8" s="656">
        <v>7</v>
      </c>
      <c r="D8" s="657">
        <v>1393600</v>
      </c>
      <c r="E8" s="657">
        <v>1067200</v>
      </c>
      <c r="F8" s="496">
        <v>76.578645235361648</v>
      </c>
      <c r="G8" s="657">
        <v>326400</v>
      </c>
      <c r="H8" s="874"/>
      <c r="I8" s="99">
        <v>1393600</v>
      </c>
      <c r="J8" s="496">
        <v>100</v>
      </c>
      <c r="K8" s="396">
        <v>0</v>
      </c>
      <c r="N8" s="658"/>
    </row>
    <row r="9" spans="1:17" s="222" customFormat="1" ht="27" customHeight="1">
      <c r="A9" s="224">
        <v>2</v>
      </c>
      <c r="B9" s="225" t="s">
        <v>77</v>
      </c>
      <c r="C9" s="224">
        <v>3</v>
      </c>
      <c r="D9" s="99">
        <v>609984.85</v>
      </c>
      <c r="E9" s="99">
        <v>609984.85</v>
      </c>
      <c r="F9" s="496">
        <v>100</v>
      </c>
      <c r="G9" s="99">
        <v>0</v>
      </c>
      <c r="H9" s="99"/>
      <c r="I9" s="99">
        <v>609984.85</v>
      </c>
      <c r="J9" s="496">
        <v>100</v>
      </c>
      <c r="K9" s="396">
        <v>0</v>
      </c>
      <c r="N9" s="223"/>
      <c r="O9" s="219"/>
      <c r="P9" s="219"/>
      <c r="Q9" s="219"/>
    </row>
    <row r="10" spans="1:17" s="222" customFormat="1" ht="27" customHeight="1">
      <c r="A10" s="224">
        <v>3</v>
      </c>
      <c r="B10" s="225" t="s">
        <v>78</v>
      </c>
      <c r="C10" s="224">
        <v>2</v>
      </c>
      <c r="D10" s="99">
        <v>236900</v>
      </c>
      <c r="E10" s="99">
        <v>0</v>
      </c>
      <c r="F10" s="496">
        <v>0</v>
      </c>
      <c r="G10" s="99">
        <v>236900</v>
      </c>
      <c r="H10" s="99"/>
      <c r="I10" s="99">
        <v>236900</v>
      </c>
      <c r="J10" s="496">
        <v>100</v>
      </c>
      <c r="K10" s="396">
        <v>0</v>
      </c>
      <c r="N10" s="223"/>
      <c r="O10" s="219"/>
      <c r="P10" s="219"/>
      <c r="Q10" s="219"/>
    </row>
    <row r="11" spans="1:17" s="222" customFormat="1" ht="27" customHeight="1">
      <c r="A11" s="224">
        <v>4</v>
      </c>
      <c r="B11" s="225" t="s">
        <v>79</v>
      </c>
      <c r="C11" s="224">
        <v>3</v>
      </c>
      <c r="D11" s="99">
        <v>226800</v>
      </c>
      <c r="E11" s="99">
        <v>226800</v>
      </c>
      <c r="F11" s="496">
        <v>100</v>
      </c>
      <c r="G11" s="99">
        <v>0</v>
      </c>
      <c r="H11" s="99"/>
      <c r="I11" s="99">
        <v>226800</v>
      </c>
      <c r="J11" s="496">
        <v>100</v>
      </c>
      <c r="K11" s="396">
        <v>0</v>
      </c>
      <c r="N11" s="223"/>
      <c r="O11" s="219"/>
      <c r="P11" s="219"/>
      <c r="Q11" s="219"/>
    </row>
    <row r="12" spans="1:17" s="222" customFormat="1" ht="27" customHeight="1">
      <c r="A12" s="224">
        <v>5</v>
      </c>
      <c r="B12" s="225" t="s">
        <v>149</v>
      </c>
      <c r="C12" s="224">
        <v>4</v>
      </c>
      <c r="D12" s="99">
        <v>806300</v>
      </c>
      <c r="E12" s="99">
        <v>806300</v>
      </c>
      <c r="F12" s="496">
        <v>100</v>
      </c>
      <c r="G12" s="99">
        <v>0</v>
      </c>
      <c r="H12" s="99"/>
      <c r="I12" s="99">
        <v>806300</v>
      </c>
      <c r="J12" s="496">
        <v>100</v>
      </c>
      <c r="K12" s="396">
        <v>0</v>
      </c>
      <c r="N12" s="223"/>
      <c r="O12" s="219"/>
      <c r="P12" s="219"/>
      <c r="Q12" s="219"/>
    </row>
    <row r="13" spans="1:17" s="222" customFormat="1" ht="27" customHeight="1">
      <c r="A13" s="224">
        <v>6</v>
      </c>
      <c r="B13" s="225" t="s">
        <v>80</v>
      </c>
      <c r="C13" s="224">
        <v>6</v>
      </c>
      <c r="D13" s="99">
        <v>7220278</v>
      </c>
      <c r="E13" s="99">
        <v>950239</v>
      </c>
      <c r="F13" s="496">
        <v>13.160698244582827</v>
      </c>
      <c r="G13" s="99">
        <v>874339</v>
      </c>
      <c r="H13" s="99">
        <v>5395700</v>
      </c>
      <c r="I13" s="99">
        <v>7220278</v>
      </c>
      <c r="J13" s="496">
        <v>100</v>
      </c>
      <c r="K13" s="396">
        <v>0</v>
      </c>
      <c r="N13" s="223"/>
    </row>
    <row r="14" spans="1:17" s="222" customFormat="1" ht="27" customHeight="1">
      <c r="A14" s="224">
        <v>7</v>
      </c>
      <c r="B14" s="225" t="s">
        <v>81</v>
      </c>
      <c r="C14" s="224">
        <v>4</v>
      </c>
      <c r="D14" s="99">
        <v>654460</v>
      </c>
      <c r="E14" s="99">
        <v>654460</v>
      </c>
      <c r="F14" s="496">
        <v>100</v>
      </c>
      <c r="G14" s="99">
        <v>0</v>
      </c>
      <c r="H14" s="99"/>
      <c r="I14" s="99">
        <v>654460</v>
      </c>
      <c r="J14" s="496">
        <v>100</v>
      </c>
      <c r="K14" s="396">
        <v>0</v>
      </c>
      <c r="N14" s="223"/>
    </row>
    <row r="15" spans="1:17" s="222" customFormat="1" ht="27" customHeight="1">
      <c r="A15" s="224">
        <v>8</v>
      </c>
      <c r="B15" s="225" t="s">
        <v>82</v>
      </c>
      <c r="C15" s="224">
        <v>6</v>
      </c>
      <c r="D15" s="99">
        <v>974400</v>
      </c>
      <c r="E15" s="99">
        <v>143600</v>
      </c>
      <c r="F15" s="496">
        <v>14.737274220032841</v>
      </c>
      <c r="G15" s="99">
        <v>830800</v>
      </c>
      <c r="H15" s="99"/>
      <c r="I15" s="99">
        <v>974400</v>
      </c>
      <c r="J15" s="496">
        <v>100</v>
      </c>
      <c r="K15" s="396">
        <v>0</v>
      </c>
      <c r="N15" s="223"/>
      <c r="O15" s="219"/>
      <c r="P15" s="219"/>
      <c r="Q15" s="219"/>
    </row>
    <row r="16" spans="1:17" s="222" customFormat="1" ht="27" customHeight="1">
      <c r="A16" s="224">
        <v>9</v>
      </c>
      <c r="B16" s="225" t="s">
        <v>83</v>
      </c>
      <c r="C16" s="224">
        <v>5</v>
      </c>
      <c r="D16" s="99">
        <v>974320</v>
      </c>
      <c r="E16" s="99">
        <v>974320</v>
      </c>
      <c r="F16" s="496">
        <v>100</v>
      </c>
      <c r="G16" s="99">
        <v>0</v>
      </c>
      <c r="H16" s="99"/>
      <c r="I16" s="99">
        <v>974320</v>
      </c>
      <c r="J16" s="496">
        <v>100</v>
      </c>
      <c r="K16" s="396">
        <v>0</v>
      </c>
      <c r="N16" s="223"/>
      <c r="O16" s="219"/>
      <c r="P16" s="219"/>
      <c r="Q16" s="219"/>
    </row>
    <row r="17" spans="1:17" s="222" customFormat="1" ht="27" customHeight="1">
      <c r="A17" s="224">
        <v>10</v>
      </c>
      <c r="B17" s="225" t="s">
        <v>84</v>
      </c>
      <c r="C17" s="224">
        <v>2</v>
      </c>
      <c r="D17" s="99">
        <v>202200</v>
      </c>
      <c r="E17" s="99">
        <v>202200</v>
      </c>
      <c r="F17" s="496">
        <v>100</v>
      </c>
      <c r="G17" s="99">
        <v>0</v>
      </c>
      <c r="H17" s="99"/>
      <c r="I17" s="99">
        <v>202200</v>
      </c>
      <c r="J17" s="496">
        <v>100</v>
      </c>
      <c r="K17" s="396">
        <v>0</v>
      </c>
      <c r="N17" s="223"/>
      <c r="O17" s="219"/>
      <c r="P17" s="219"/>
      <c r="Q17" s="219"/>
    </row>
    <row r="18" spans="1:17" s="222" customFormat="1" ht="27" customHeight="1">
      <c r="A18" s="224">
        <v>11</v>
      </c>
      <c r="B18" s="225" t="s">
        <v>85</v>
      </c>
      <c r="C18" s="224">
        <v>6</v>
      </c>
      <c r="D18" s="99">
        <v>6247000</v>
      </c>
      <c r="E18" s="99">
        <v>2629250</v>
      </c>
      <c r="F18" s="496">
        <v>42.088202337121821</v>
      </c>
      <c r="G18" s="99">
        <v>3617750</v>
      </c>
      <c r="H18" s="99"/>
      <c r="I18" s="99">
        <v>6247000</v>
      </c>
      <c r="J18" s="496">
        <v>100</v>
      </c>
      <c r="K18" s="396">
        <v>0</v>
      </c>
      <c r="N18" s="223"/>
      <c r="O18" s="219"/>
      <c r="P18" s="219"/>
      <c r="Q18" s="219"/>
    </row>
    <row r="19" spans="1:17" s="231" customFormat="1" ht="27" customHeight="1">
      <c r="A19" s="229"/>
      <c r="B19" s="230"/>
      <c r="C19" s="229"/>
      <c r="D19" s="139"/>
      <c r="E19" s="139"/>
      <c r="F19" s="588"/>
      <c r="G19" s="139"/>
      <c r="H19" s="139"/>
      <c r="I19" s="139"/>
      <c r="J19" s="588"/>
      <c r="K19" s="397"/>
      <c r="N19" s="233"/>
    </row>
    <row r="20" spans="1:17">
      <c r="A20" s="60"/>
      <c r="B20" s="61"/>
      <c r="C20" s="60"/>
      <c r="D20" s="128"/>
      <c r="E20" s="128"/>
      <c r="F20" s="589"/>
      <c r="G20" s="128"/>
      <c r="H20" s="128"/>
      <c r="I20" s="128"/>
      <c r="J20" s="589"/>
      <c r="K20" s="60"/>
    </row>
    <row r="28" spans="1:17">
      <c r="N28" s="234"/>
    </row>
    <row r="33" spans="14:14">
      <c r="N33" s="234"/>
    </row>
    <row r="34" spans="14:14">
      <c r="N34" s="234"/>
    </row>
    <row r="35" spans="14:14">
      <c r="N35" s="234"/>
    </row>
    <row r="41" spans="14:14">
      <c r="N41" s="234"/>
    </row>
    <row r="42" spans="14:14">
      <c r="N42" s="234"/>
    </row>
    <row r="43" spans="14:14">
      <c r="N43" s="234"/>
    </row>
    <row r="44" spans="14:14">
      <c r="N44" s="234"/>
    </row>
    <row r="45" spans="14:14">
      <c r="N45" s="234"/>
    </row>
    <row r="46" spans="14:14">
      <c r="N46" s="234"/>
    </row>
    <row r="47" spans="14:14">
      <c r="N47" s="234"/>
    </row>
    <row r="50" spans="5:14">
      <c r="E50" s="129" t="s">
        <v>171</v>
      </c>
    </row>
    <row r="54" spans="5:14">
      <c r="N54" s="235"/>
    </row>
    <row r="55" spans="5:14">
      <c r="N55" s="235"/>
    </row>
    <row r="56" spans="5:14">
      <c r="N56" s="236"/>
    </row>
    <row r="57" spans="5:14">
      <c r="N57" s="237"/>
    </row>
    <row r="58" spans="5:14">
      <c r="N58" s="234"/>
    </row>
    <row r="59" spans="5:14">
      <c r="N59" s="234"/>
    </row>
    <row r="60" spans="5:14">
      <c r="N60" s="234"/>
    </row>
    <row r="61" spans="5:14">
      <c r="N61" s="234"/>
    </row>
    <row r="62" spans="5:14">
      <c r="N62" s="234"/>
    </row>
    <row r="63" spans="5:14">
      <c r="N63" s="234"/>
    </row>
    <row r="64" spans="5:14">
      <c r="N64" s="234"/>
    </row>
    <row r="65" spans="14:14">
      <c r="N65" s="234"/>
    </row>
    <row r="66" spans="14:14">
      <c r="N66" s="234"/>
    </row>
    <row r="67" spans="14:14">
      <c r="N67" s="234"/>
    </row>
    <row r="68" spans="14:14">
      <c r="N68" s="234"/>
    </row>
    <row r="69" spans="14:14">
      <c r="N69" s="234"/>
    </row>
    <row r="70" spans="14:14">
      <c r="N70" s="234"/>
    </row>
    <row r="71" spans="14:14">
      <c r="N71" s="234"/>
    </row>
    <row r="72" spans="14:14">
      <c r="N72" s="234"/>
    </row>
    <row r="73" spans="14:14">
      <c r="N73" s="234"/>
    </row>
    <row r="74" spans="14:14">
      <c r="N74" s="234"/>
    </row>
    <row r="75" spans="14:14">
      <c r="N75" s="234"/>
    </row>
    <row r="76" spans="14:14">
      <c r="N76" s="234"/>
    </row>
    <row r="77" spans="14:14">
      <c r="N77" s="234"/>
    </row>
    <row r="78" spans="14:14">
      <c r="N78" s="234"/>
    </row>
    <row r="79" spans="14:14">
      <c r="N79" s="234"/>
    </row>
    <row r="80" spans="14:14">
      <c r="N80" s="234"/>
    </row>
    <row r="81" spans="14:14">
      <c r="N81" s="234"/>
    </row>
    <row r="82" spans="14:14">
      <c r="N82" s="234"/>
    </row>
    <row r="83" spans="14:14">
      <c r="N83" s="234"/>
    </row>
    <row r="84" spans="14:14">
      <c r="N84" s="234"/>
    </row>
    <row r="85" spans="14:14">
      <c r="N85" s="234"/>
    </row>
    <row r="86" spans="14:14">
      <c r="N86" s="234"/>
    </row>
    <row r="87" spans="14:14">
      <c r="N87" s="234"/>
    </row>
    <row r="88" spans="14:14">
      <c r="N88" s="234"/>
    </row>
    <row r="89" spans="14:14">
      <c r="N89" s="234"/>
    </row>
    <row r="90" spans="14:14">
      <c r="N90" s="234"/>
    </row>
    <row r="91" spans="14:14">
      <c r="N91" s="234"/>
    </row>
    <row r="92" spans="14:14">
      <c r="N92" s="234"/>
    </row>
    <row r="93" spans="14:14">
      <c r="N93" s="234"/>
    </row>
    <row r="94" spans="14:14">
      <c r="N94" s="234"/>
    </row>
    <row r="95" spans="14:14">
      <c r="N95" s="234"/>
    </row>
    <row r="96" spans="14:14">
      <c r="N96" s="234"/>
    </row>
    <row r="97" spans="14:14">
      <c r="N97" s="234"/>
    </row>
    <row r="98" spans="14:14">
      <c r="N98" s="234"/>
    </row>
    <row r="99" spans="14:14">
      <c r="N99" s="234"/>
    </row>
    <row r="100" spans="14:14">
      <c r="N100" s="234"/>
    </row>
    <row r="101" spans="14:14">
      <c r="N101" s="234"/>
    </row>
    <row r="102" spans="14:14">
      <c r="N102" s="234"/>
    </row>
    <row r="103" spans="14:14">
      <c r="N103" s="234"/>
    </row>
    <row r="104" spans="14:14">
      <c r="N104" s="234"/>
    </row>
    <row r="105" spans="14:14">
      <c r="N105" s="234"/>
    </row>
    <row r="106" spans="14:14">
      <c r="N106" s="234"/>
    </row>
    <row r="107" spans="14:14">
      <c r="N107" s="234"/>
    </row>
    <row r="108" spans="14:14">
      <c r="N108" s="234"/>
    </row>
    <row r="109" spans="14:14">
      <c r="N109" s="234"/>
    </row>
    <row r="110" spans="14:14">
      <c r="N110" s="234"/>
    </row>
    <row r="111" spans="14:14">
      <c r="N111" s="234"/>
    </row>
    <row r="112" spans="14:14">
      <c r="N112" s="234"/>
    </row>
    <row r="113" spans="14:14">
      <c r="N113" s="234"/>
    </row>
    <row r="114" spans="14:14">
      <c r="N114" s="234"/>
    </row>
    <row r="115" spans="14:14">
      <c r="N115" s="234"/>
    </row>
    <row r="116" spans="14:14">
      <c r="N116" s="238"/>
    </row>
  </sheetData>
  <sortState xmlns:xlrd2="http://schemas.microsoft.com/office/spreadsheetml/2017/richdata2" ref="A8:K16">
    <sortCondition descending="1" ref="G8:G16"/>
  </sortState>
  <mergeCells count="12">
    <mergeCell ref="A4:A6"/>
    <mergeCell ref="B4:B6"/>
    <mergeCell ref="A1:K1"/>
    <mergeCell ref="A2:K2"/>
    <mergeCell ref="A3:K3"/>
    <mergeCell ref="H4:H5"/>
    <mergeCell ref="I4:J5"/>
    <mergeCell ref="K4:K6"/>
    <mergeCell ref="C4:C6"/>
    <mergeCell ref="D4:D6"/>
    <mergeCell ref="E4:F5"/>
    <mergeCell ref="G4:G5"/>
  </mergeCells>
  <pageMargins left="0.15748031496062992" right="0.15748031496062992" top="0.55118110236220474" bottom="0.35433070866141736" header="0.23622047244094491" footer="0.15748031496062992"/>
  <pageSetup paperSize="9" scale="72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21</vt:i4>
      </vt:variant>
      <vt:variant>
        <vt:lpstr>ช่วงที่มีชื่อ</vt:lpstr>
      </vt:variant>
      <vt:variant>
        <vt:i4>21</vt:i4>
      </vt:variant>
    </vt:vector>
  </HeadingPairs>
  <TitlesOfParts>
    <vt:vector size="42" baseType="lpstr">
      <vt:lpstr>ภาพรวม</vt:lpstr>
      <vt:lpstr>ลำดับกระทรวง</vt:lpstr>
      <vt:lpstr>ส่วนกลาง</vt:lpstr>
      <vt:lpstr>ศพช. </vt:lpstr>
      <vt:lpstr>จังหวัด </vt:lpstr>
      <vt:lpstr>รายจ่ายลงทุน</vt:lpstr>
      <vt:lpstr>รายละเอียดงบลงทุน</vt:lpstr>
      <vt:lpstr>งบลงทุน-ส่วนกลาง </vt:lpstr>
      <vt:lpstr>งบลงทุน-ศพช.</vt:lpstr>
      <vt:lpstr>งบลงทุน-จังหวัด</vt:lpstr>
      <vt:lpstr>งบรายจ่ายอื่น</vt:lpstr>
      <vt:lpstr>งบกลาง</vt:lpstr>
      <vt:lpstr>สรุปเงินกัน</vt:lpstr>
      <vt:lpstr>รายละเอียดเงินกัน</vt:lpstr>
      <vt:lpstr>งบเบิกแทน</vt:lpstr>
      <vt:lpstr>Sheet13 </vt:lpstr>
      <vt:lpstr>Sheet14 </vt:lpstr>
      <vt:lpstr>Sheet15 </vt:lpstr>
      <vt:lpstr>Sheet16</vt:lpstr>
      <vt:lpstr>Sheet17</vt:lpstr>
      <vt:lpstr>Sheet18 </vt:lpstr>
      <vt:lpstr>ภาพรวม!nat</vt:lpstr>
      <vt:lpstr>งบกลาง!Print_Area</vt:lpstr>
      <vt:lpstr>งบเบิกแทน!Print_Area</vt:lpstr>
      <vt:lpstr>งบรายจ่ายอื่น!Print_Area</vt:lpstr>
      <vt:lpstr>'งบลงทุน-ศพช.'!Print_Area</vt:lpstr>
      <vt:lpstr>'งบลงทุน-ส่วนกลาง '!Print_Area</vt:lpstr>
      <vt:lpstr>'จังหวัด '!Print_Area</vt:lpstr>
      <vt:lpstr>ภาพรวม!Print_Area</vt:lpstr>
      <vt:lpstr>รายละเอียดงบลงทุน!Print_Area</vt:lpstr>
      <vt:lpstr>ลำดับกระทรวง!Print_Area</vt:lpstr>
      <vt:lpstr>'ศพช. '!Print_Area</vt:lpstr>
      <vt:lpstr>สรุปเงินกัน!Print_Area</vt:lpstr>
      <vt:lpstr>ส่วนกลาง!Print_Area</vt:lpstr>
      <vt:lpstr>งบเบิกแทน!Print_Titles</vt:lpstr>
      <vt:lpstr>งบรายจ่ายอื่น!Print_Titles</vt:lpstr>
      <vt:lpstr>'งบลงทุน-จังหวัด'!Print_Titles</vt:lpstr>
      <vt:lpstr>'งบลงทุน-ศพช.'!Print_Titles</vt:lpstr>
      <vt:lpstr>'จังหวัด '!Print_Titles</vt:lpstr>
      <vt:lpstr>ภาพรวม!Print_Titles</vt:lpstr>
      <vt:lpstr>รายละเอียดงบลงทุน!Print_Titles</vt:lpstr>
      <vt:lpstr>รายละเอียดเงินกัน!Print_Titles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anchalee</dc:creator>
  <cp:lastModifiedBy>cddbkk</cp:lastModifiedBy>
  <cp:lastPrinted>2025-10-06T05:49:56Z</cp:lastPrinted>
  <dcterms:created xsi:type="dcterms:W3CDTF">2006-10-11T22:10:00Z</dcterms:created>
  <dcterms:modified xsi:type="dcterms:W3CDTF">2025-10-06T09:41:11Z</dcterms:modified>
</cp:coreProperties>
</file>