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1. ต.ค.68\31.10.68\"/>
    </mc:Choice>
  </mc:AlternateContent>
  <xr:revisionPtr revIDLastSave="0" documentId="13_ncr:1_{E89FD834-6ED6-4848-B937-89932028C4C8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สรุปเงินกัน" sheetId="1062" r:id="rId11"/>
    <sheet name="รายละเอียดเงินกัน" sheetId="1063" r:id="rId12"/>
  </sheets>
  <externalReferences>
    <externalReference r:id="rId13"/>
    <externalReference r:id="rId14"/>
    <externalReference r:id="rId15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ภาพรวม!$A$1:$F$59</definedName>
    <definedName name="_xlnm.Print_Area" localSheetId="6">รายละเอียดงบลงทุน!$A$1:$G$108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0">สรุปเงินกัน!$A$1:$J$12</definedName>
    <definedName name="_xlnm.Print_Area" localSheetId="2">ส่วนกลาง!$A$1:$I$25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1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062" l="1"/>
  <c r="K12" i="1062"/>
  <c r="K11" i="1062"/>
  <c r="K9" i="1062"/>
  <c r="K7" i="1062" l="1"/>
  <c r="J25" i="1060" l="1"/>
  <c r="I25" i="1060"/>
  <c r="H25" i="1060"/>
  <c r="G25" i="1060"/>
  <c r="E25" i="1060"/>
  <c r="H24" i="1060"/>
  <c r="I24" i="1060" s="1"/>
  <c r="G24" i="1060"/>
  <c r="E24" i="1060"/>
  <c r="H23" i="1060"/>
  <c r="I23" i="1060" s="1"/>
  <c r="G23" i="1060"/>
  <c r="E23" i="1060"/>
  <c r="E22" i="1060" s="1"/>
  <c r="F22" i="1060"/>
  <c r="D22" i="1060"/>
  <c r="D21" i="1060" s="1"/>
  <c r="C22" i="1060"/>
  <c r="G22" i="1060" s="1"/>
  <c r="F21" i="1060"/>
  <c r="J24" i="1060" l="1"/>
  <c r="J23" i="1060"/>
  <c r="J22" i="1060" s="1"/>
  <c r="J21" i="1060" s="1"/>
  <c r="H22" i="1060"/>
  <c r="H21" i="1060" s="1"/>
  <c r="C21" i="1060"/>
  <c r="G21" i="1060" s="1"/>
  <c r="I22" i="1060"/>
  <c r="I21" i="1060" l="1"/>
  <c r="E21" i="1060"/>
  <c r="E29" i="1049" l="1"/>
  <c r="E26" i="1049"/>
  <c r="E23" i="1049"/>
  <c r="E30" i="1049" s="1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I55" i="1059" l="1"/>
  <c r="E55" i="1059"/>
  <c r="C55" i="1059"/>
  <c r="B55" i="1059"/>
  <c r="I54" i="1059"/>
  <c r="E54" i="1059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G55" i="1059" l="1"/>
  <c r="G54" i="1059"/>
</calcChain>
</file>

<file path=xl/sharedStrings.xml><?xml version="1.0" encoding="utf-8"?>
<sst xmlns="http://schemas.openxmlformats.org/spreadsheetml/2006/main" count="830" uniqueCount="497">
  <si>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</si>
  <si>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</si>
  <si>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</si>
  <si>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</si>
  <si>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</si>
  <si>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</si>
  <si>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</si>
  <si>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</si>
  <si>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</si>
  <si>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</si>
  <si>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</si>
  <si>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</si>
  <si>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</si>
  <si>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</si>
  <si>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</si>
  <si>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</si>
  <si>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</si>
  <si>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</si>
  <si>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</si>
  <si>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</si>
  <si>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</si>
  <si>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</si>
  <si>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</si>
  <si>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</si>
  <si>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</si>
  <si>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</si>
  <si>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</si>
  <si>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</si>
  <si>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</si>
  <si>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</si>
  <si>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</si>
  <si>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</si>
  <si>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</si>
  <si>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</si>
  <si>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</si>
  <si>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</si>
  <si>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</si>
  <si>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</si>
  <si>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</si>
  <si>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</si>
  <si>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</si>
  <si>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</si>
  <si>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</si>
  <si>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</si>
  <si>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</si>
  <si>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</si>
  <si>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</si>
  <si>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</si>
  <si>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</si>
  <si>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</si>
  <si>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</si>
  <si>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</si>
  <si>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</si>
  <si>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</si>
  <si>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</si>
  <si>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</si>
  <si>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</si>
  <si>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</si>
  <si>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</si>
  <si>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</si>
  <si>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</si>
  <si>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</si>
  <si>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</si>
  <si>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</si>
  <si>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</si>
  <si>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</si>
  <si>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</si>
  <si>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</si>
  <si>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</si>
  <si>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</si>
  <si>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</si>
  <si>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</si>
  <si>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</si>
  <si>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</si>
  <si>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</si>
  <si>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</si>
  <si>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</si>
  <si>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</si>
  <si>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</si>
  <si>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</si>
  <si>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</si>
  <si>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</si>
  <si>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</si>
  <si>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</si>
  <si>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</si>
  <si>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</si>
  <si>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</si>
  <si>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</si>
  <si>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</si>
  <si>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</si>
  <si>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</si>
  <si>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</si>
  <si>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</si>
  <si>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</si>
  <si>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</si>
  <si>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</si>
  <si>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</si>
  <si>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</si>
  <si>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</si>
  <si>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</si>
  <si>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</si>
  <si>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</si>
  <si>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</si>
  <si>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</si>
  <si>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</si>
  <si>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</si>
  <si>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</si>
  <si>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</si>
  <si>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</si>
  <si>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</si>
  <si>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</si>
  <si>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</si>
  <si>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</si>
  <si>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</si>
  <si>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</si>
  <si>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</si>
  <si>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</si>
  <si>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</si>
  <si>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</si>
  <si>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</si>
  <si>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</si>
  <si>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</si>
  <si>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</si>
  <si>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</si>
  <si>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</si>
  <si>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</si>
  <si>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</si>
  <si>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</si>
  <si>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</si>
  <si>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</si>
  <si>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</si>
  <si>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</si>
  <si>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</si>
  <si>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</si>
  <si>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</si>
  <si>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</si>
  <si>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</si>
  <si>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</si>
  <si>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</si>
  <si>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</si>
  <si>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</si>
  <si>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</si>
  <si>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</si>
  <si>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หนองบัวลำภู</t>
  </si>
  <si>
    <t>แพร่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</si>
  <si>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</si>
  <si>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</si>
  <si>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</si>
  <si>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</si>
  <si>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</si>
  <si>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</si>
  <si>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</si>
  <si>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</si>
  <si>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</si>
  <si>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</si>
  <si>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</si>
  <si>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</si>
  <si>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</si>
  <si>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</si>
  <si>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</si>
  <si>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</si>
  <si>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</si>
  <si>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</si>
  <si>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</si>
  <si>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</si>
  <si>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</si>
  <si>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</si>
  <si>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</si>
  <si>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</si>
  <si>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</si>
  <si>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</si>
  <si>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</si>
  <si>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 xml:space="preserve">ส่วนกลาง 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</si>
  <si>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</si>
  <si>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</si>
  <si>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</si>
  <si>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</si>
  <si>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จังหวัดฉะเชิงเทรา 1 รายการ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</si>
  <si>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</si>
  <si>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</si>
  <si>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</si>
  <si>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</si>
  <si>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</si>
  <si>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</si>
  <si>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</si>
  <si>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</si>
  <si>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</si>
  <si>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</si>
  <si>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</si>
  <si>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</si>
  <si>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</si>
  <si>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</si>
  <si>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</si>
  <si>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</si>
  <si>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</si>
  <si>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</si>
  <si>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</si>
  <si>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</si>
  <si>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</si>
  <si>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</si>
  <si>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</si>
  <si>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</si>
  <si>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</si>
  <si>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</si>
  <si>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</si>
  <si>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</si>
  <si>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 xml:space="preserve"> 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</si>
  <si>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</si>
  <si>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</si>
  <si>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</si>
  <si>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</si>
  <si>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</si>
  <si>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</si>
  <si>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</si>
  <si>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อุบลราชธานี</t>
  </si>
  <si>
    <t>2</t>
  </si>
  <si>
    <t>สพจ.ลำปาง</t>
  </si>
  <si>
    <t>ลำดับที่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</si>
  <si>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</si>
  <si>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สพจ.พิษณุโลก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</si>
  <si>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
อันเนื่องมาจากพระราชดำริ ตำบลบ้านปิน อำเภอดอกคำใต้ จังหวัดพะเยา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</si>
  <si>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</si>
  <si>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>รายการเงินสำรองจ่ายเพื่อกรณีฉุกเฉินหรือจำเป็น ค่าใช้จ่ายในโครงการศึกษาและพัฒนาองค์ความรู้ผ้าย้อมคราม
เพื่อการพัฒนาผลิตภัณฑ์สู่สากล 2568 (Kraam International symposium 2025)</t>
  </si>
  <si>
    <t xml:space="preserve"> 15 ต.ค.68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</si>
  <si>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</si>
  <si>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 xml:space="preserve">รายการเงินสำรองจ่ายเพื่อกรณีฉุกเฉินหรือจำเป็น เพื่อเป็นค่าใช้จ่ายในการดำเนินโครงการสร้างอัตลักษณ์เมือง (DNA) และ Marketing ภายใต้ 5 Must (Visit, Eat, Shop, Mu, Rest) 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</si>
  <si>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84</t>
  </si>
  <si>
    <t>ผลการใช้จ่าย + สำรองเงิน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</si>
  <si>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</si>
  <si>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</si>
  <si>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</si>
  <si>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</si>
  <si>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</si>
  <si>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</si>
  <si>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</si>
  <si>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                                                      ไตรมาสที่ 1</t>
  </si>
  <si>
    <t xml:space="preserve">  ไตรมาที่ 2</t>
  </si>
  <si>
    <t>ภาพรวม                                     ร้อยละ 33/ ร้อยละ 38</t>
  </si>
  <si>
    <t xml:space="preserve">   ร้อยละ 55/ ร้อยละ 61</t>
  </si>
  <si>
    <t>ร้อยละ 76/ ร้อยละ 81</t>
  </si>
  <si>
    <t>ร้อยละ 93/ ร้อยละ 100</t>
  </si>
  <si>
    <t>รายจ่ายประจำ                             ร้อยละ 37/ ร้อยละ 38</t>
  </si>
  <si>
    <t xml:space="preserve">   ร้อยละ 60/ ร้อยละ 61</t>
  </si>
  <si>
    <t>ร้อยละ 83/ ร้อยละ 84</t>
  </si>
  <si>
    <t>รายจ่ายลงทุน                              ร้อยละ 20/ ร้อยละ 36</t>
  </si>
  <si>
    <t xml:space="preserve">   ร้อยละ 38/ ร้อยละ 59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</si>
  <si>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</si>
  <si>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</si>
  <si>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</si>
  <si>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ข้อมูลวันที่ 31 ตุลาคม 2568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</si>
  <si>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</si>
  <si>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</si>
  <si>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</si>
  <si>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 xml:space="preserve">ข้อมูลสะสมตั้งแต่วันที่ 1 ตุลาคม 2568  ถึงวันที่ 31 ตุลาคม 2568 </t>
  </si>
  <si>
    <t>ส่วนกลาง 23 รายการ</t>
  </si>
  <si>
    <t>ศูนย์ศึกษาและพัฒนาชุมชน 12 รายการ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</si>
  <si>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</si>
  <si>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</si>
  <si>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ข้อมูลสะสมตั้งแต่วันที่ 1 ตุลาคม 2568 ถึงวันที่ 31 ตุลาคม 2568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</si>
  <si>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</si>
  <si>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</si>
  <si>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</si>
  <si>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</si>
  <si>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</si>
  <si>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</si>
  <si>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</si>
  <si>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</si>
  <si>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</si>
  <si>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</si>
  <si>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</si>
  <si>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</si>
  <si>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</si>
  <si>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</si>
  <si>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</si>
  <si>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</si>
  <si>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</si>
  <si>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</si>
  <si>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</si>
  <si>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</si>
  <si>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</si>
  <si>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</si>
  <si>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</si>
  <si>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</si>
  <si>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</si>
  <si>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</si>
  <si>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</si>
  <si>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</si>
  <si>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</si>
  <si>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</si>
  <si>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</si>
  <si>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</si>
  <si>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</si>
  <si>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</si>
  <si>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</si>
  <si>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</si>
  <si>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</si>
  <si>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</si>
  <si>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</si>
  <si>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</si>
  <si>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</si>
  <si>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</si>
  <si>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</si>
  <si>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</si>
  <si>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</si>
  <si>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</si>
  <si>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</si>
  <si>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</si>
  <si>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</si>
  <si>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</si>
  <si>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</si>
  <si>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</si>
  <si>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</si>
  <si>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</si>
  <si>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</si>
  <si>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</si>
  <si>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</si>
  <si>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</si>
  <si>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</si>
  <si>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</si>
  <si>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</si>
  <si>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</si>
  <si>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</si>
  <si>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ปรับปรุงบ้านพักข้าราชการ B1, B2, B3 วิทยาลัยการพัฒนาชุมชน ตำบลบางละมุง อำเภอบางละมุง จังหวัดชลบุรี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</si>
  <si>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</si>
  <si>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</si>
  <si>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</si>
  <si>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</si>
  <si>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</si>
  <si>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</si>
  <si>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</si>
  <si>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</si>
  <si>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</si>
  <si>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</si>
  <si>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</si>
  <si>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</si>
  <si>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</si>
  <si>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</si>
  <si>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</si>
  <si>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</si>
  <si>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</si>
  <si>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</si>
  <si>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</si>
  <si>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</si>
  <si>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รายละเอียดการใช้จ่ายงบลงทุน ประจำปีงบประมาณ พ.ศ. 2569</t>
  </si>
  <si>
    <t>ราชบุรี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</si>
  <si>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</si>
  <si>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</si>
  <si>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</si>
  <si>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</si>
  <si>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</si>
  <si>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</si>
  <si>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</si>
  <si>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 xml:space="preserve">ข้อมูล ณ วันที่ 31 ตุลาคม 2568  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</si>
  <si>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</si>
  <si>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</si>
  <si>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</si>
  <si>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</si>
  <si>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</si>
  <si>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</si>
  <si>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</si>
  <si>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</si>
  <si>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</si>
  <si>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</si>
  <si>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</si>
  <si>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</si>
  <si>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</si>
  <si>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</si>
  <si>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ก่อสร้างอาคารอเนกประสงค์ (ส่วนที่ทำไม่เร็จ) ศูนย์ศึกษาและพัฒนาชุมชนองครักษ์ จังหวัดนครนายก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</si>
  <si>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</si>
  <si>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</si>
  <si>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</si>
  <si>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</si>
  <si>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</si>
  <si>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</si>
  <si>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</si>
  <si>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</si>
  <si>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 xml:space="preserve"> รั้ว พร้อมประตูเข้าออก และป้ายศูนย์ศึกษาและพัฒนาชุมชนองครักษ์ จังหวัดนครนายก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</si>
  <si>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</si>
  <si>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</si>
  <si>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</si>
  <si>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</si>
  <si>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</si>
  <si>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</si>
  <si>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</si>
  <si>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</si>
  <si>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</si>
  <si>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</si>
  <si>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</si>
  <si>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จัดทำรายงานหมู่บ้านชนบทไทย จากข้อมูลพื้นฐานระดับหมู่บ้าน (กชช. 2ค) ปี 2568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</si>
  <si>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</si>
  <si>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</si>
  <si>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</si>
  <si>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</si>
  <si>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</si>
  <si>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</si>
  <si>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</si>
  <si>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</si>
  <si>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</si>
  <si>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</si>
  <si>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</si>
  <si>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</si>
  <si>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</si>
  <si>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</si>
  <si>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</si>
  <si>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</si>
  <si>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</si>
  <si>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</si>
  <si>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</si>
  <si>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</si>
  <si>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</si>
  <si>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</si>
  <si>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</si>
  <si>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</si>
  <si>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</si>
  <si>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</si>
  <si>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</si>
  <si>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</si>
  <si>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</si>
  <si>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</si>
  <si>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</si>
  <si>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</si>
  <si>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</si>
  <si>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</si>
  <si>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</si>
  <si>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</si>
  <si>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</si>
  <si>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</si>
  <si>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</si>
  <si>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</si>
  <si>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>จังหวัดนนทบุรี 3 รายการ</t>
  </si>
  <si>
    <t xml:space="preserve"> 17 ต.ค.68 </t>
  </si>
  <si>
    <t>จังหวัดพระนครศรีอยุธยา 1 รายการ</t>
  </si>
  <si>
    <t xml:space="preserve"> 6 พ.ย.68</t>
  </si>
  <si>
    <t>จังหวัดอ่างทอง 1 รายการ</t>
  </si>
  <si>
    <t xml:space="preserve"> 7 ม.ค.69</t>
  </si>
  <si>
    <t>จังหวัดสระบุรี 2 รายการ</t>
  </si>
  <si>
    <t xml:space="preserve"> 28 พ.ย.68</t>
  </si>
  <si>
    <t>จังหวัดชลบุรี 3 รายการ</t>
  </si>
  <si>
    <t>จังหวัดจันทบุรี 1 รายการ</t>
  </si>
  <si>
    <t xml:space="preserve"> 22 พ.ย.68</t>
  </si>
  <si>
    <t xml:space="preserve"> 23 พ.ย.68</t>
  </si>
  <si>
    <t>จังหวัดปราจีนบุรี 2 รายการ</t>
  </si>
  <si>
    <t>จังหวัดนครราชสีมา 2 รายการ</t>
  </si>
  <si>
    <t xml:space="preserve"> 2 ธ.ค.68</t>
  </si>
  <si>
    <t>จังหวัดบุรีรัมย์ 2 รายการ</t>
  </si>
  <si>
    <t xml:space="preserve"> 9 พ.ย.68</t>
  </si>
  <si>
    <t>จังหวัดศรีสะเกษ 2 รายการ</t>
  </si>
  <si>
    <t xml:space="preserve"> 31 ต.ค.68</t>
  </si>
  <si>
    <t>จังหวัดอุบลราชธานี 1 รายการ</t>
  </si>
  <si>
    <t xml:space="preserve"> 18 พ.ย.68</t>
  </si>
  <si>
    <t>จังหวัดขอนแก่น 2 รายการ</t>
  </si>
  <si>
    <t>จังหวัดเลย 1 รายการ</t>
  </si>
  <si>
    <t>จังหวัดมหาสารคาม 2 รายการ</t>
  </si>
  <si>
    <t>จังหวัดร้อยเอ็ด 1 รายการ</t>
  </si>
  <si>
    <t>จังหวัดสกลนคร 1 รายการ</t>
  </si>
  <si>
    <t>จังหวัดนครพนม 2 รายการ</t>
  </si>
  <si>
    <t xml:space="preserve"> 14 ต.ค.68</t>
  </si>
  <si>
    <t>จังหวัดเชียงใหม่ 5 รายการ</t>
  </si>
  <si>
    <t>จังหวัดลำปาง 1 รายการ</t>
  </si>
  <si>
    <t xml:space="preserve"> 4 ธ.ค.68</t>
  </si>
  <si>
    <t>จังหวัดแพร่ 4 รายการ</t>
  </si>
  <si>
    <t>จังหวัดน่าน 3 รายการ</t>
  </si>
  <si>
    <t>จังหวัดพะเยา 1 รายการ</t>
  </si>
  <si>
    <t>จังหวัดกำแพงเพชร 3 รายการ</t>
  </si>
  <si>
    <t xml:space="preserve"> 25 ต.ค.68</t>
  </si>
  <si>
    <t>จังหวัดตาก 1 รายการ</t>
  </si>
  <si>
    <t>จังหวัดสุพรรณบุรี 2 รายการ</t>
  </si>
  <si>
    <t>จังหวัดนครปฐม 3 รายการ</t>
  </si>
  <si>
    <t xml:space="preserve"> 8 ต.ค.68</t>
  </si>
  <si>
    <t>จังหวัดสมุทรสาคร 1 รายการ</t>
  </si>
  <si>
    <t>จังหวัดประจวบคีรีขันธ์ 7 รายการ</t>
  </si>
  <si>
    <t>จังหวัดนครศรีธรรมราช 1 รายการ</t>
  </si>
  <si>
    <t>จังหวัดกระบี่ 2 รายการ</t>
  </si>
  <si>
    <t>จังหวัดภูเก็ต 1 รายการ</t>
  </si>
  <si>
    <t>จังหวัดสุราษฎร์ธานี 16 รายการ</t>
  </si>
  <si>
    <t xml:space="preserve"> 17 พ.ย.68</t>
  </si>
  <si>
    <t>จังหวัดสงขลา 5 รายการ</t>
  </si>
  <si>
    <t xml:space="preserve"> 14 ธ.ค.68</t>
  </si>
  <si>
    <t>จังหวัดสตูล 1 รายการ</t>
  </si>
  <si>
    <t>จังหวัดตรัง 1 รายการ</t>
  </si>
  <si>
    <t>จังหวัดพัทลุง 8 รายการ</t>
  </si>
  <si>
    <t>จังหวัดนราธิวาส 3 รายการ</t>
  </si>
  <si>
    <t xml:space="preserve"> 19 ต.ค.68</t>
  </si>
  <si>
    <t>จังหวัดบึงกาฬ 3 รายการ</t>
  </si>
  <si>
    <t xml:space="preserve"> 23 ก.ย.68</t>
  </si>
  <si>
    <t xml:space="preserve"> 24 ต.ค.68</t>
  </si>
  <si>
    <t xml:space="preserve"> 30 ต.ค.68</t>
  </si>
  <si>
    <t>ศูนย์ศึกษาและพัฒนาชุมชนอุดรธานี 4 รายการ</t>
  </si>
  <si>
    <t xml:space="preserve"> 22 มี.ค.69</t>
  </si>
  <si>
    <t xml:space="preserve"> 20 ต.ค.68</t>
  </si>
  <si>
    <t>ศูนย์ศึกษาและพัฒนาชุมชนพิษณุโลก 4 รายการ</t>
  </si>
  <si>
    <t xml:space="preserve"> 23 ธ.ค.68</t>
  </si>
  <si>
    <t>งบกลาง จำนวน 4 รายการ</t>
  </si>
  <si>
    <t xml:space="preserve"> 24 พ.ค.69</t>
  </si>
  <si>
    <t xml:space="preserve"> 4 เม.ย.69</t>
  </si>
  <si>
    <t xml:space="preserve"> 27 ต.ค.68</t>
  </si>
  <si>
    <t xml:space="preserve">ข้อมูลสะสมตั้งแต่วันที่ 1 ตุลาคม 2568 ถึงวันที่ 31 ตุลาคม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</si>
</sst>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9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4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5"/>
      <color theme="1"/>
      <name val="Chulabhorn Likit Text Light"/>
      <family val="3"/>
    </font>
    <font>
      <b/>
      <sz val="13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6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6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7" fillId="0" borderId="0"/>
    <xf numFmtId="0" fontId="46" fillId="0" borderId="0"/>
    <xf numFmtId="0" fontId="46" fillId="0" borderId="0"/>
    <xf numFmtId="0" fontId="45" fillId="0" borderId="0"/>
    <xf numFmtId="0" fontId="88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9" fillId="0" borderId="0"/>
    <xf numFmtId="0" fontId="37" fillId="0" borderId="0"/>
    <xf numFmtId="0" fontId="59" fillId="0" borderId="0"/>
    <xf numFmtId="0" fontId="37" fillId="0" borderId="0"/>
    <xf numFmtId="0" fontId="90" fillId="0" borderId="0"/>
    <xf numFmtId="43" fontId="90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9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7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9" fillId="0" borderId="0"/>
    <xf numFmtId="0" fontId="17" fillId="11" borderId="38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0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1" fillId="0" borderId="0"/>
    <xf numFmtId="0" fontId="14" fillId="0" borderId="0"/>
    <xf numFmtId="43" fontId="14" fillId="0" borderId="0" applyFont="0" applyFill="0" applyBorder="0" applyAlignment="0" applyProtection="0"/>
    <xf numFmtId="0" fontId="113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16" fillId="0" borderId="0"/>
    <xf numFmtId="0" fontId="116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8" applyNumberFormat="0" applyFont="0" applyAlignment="0" applyProtection="0"/>
    <xf numFmtId="0" fontId="6" fillId="11" borderId="38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8" fillId="0" borderId="0"/>
    <xf numFmtId="0" fontId="3" fillId="0" borderId="0"/>
    <xf numFmtId="0" fontId="78" fillId="0" borderId="0"/>
    <xf numFmtId="0" fontId="119" fillId="0" borderId="0"/>
    <xf numFmtId="0" fontId="120" fillId="0" borderId="0"/>
    <xf numFmtId="0" fontId="2" fillId="0" borderId="0"/>
    <xf numFmtId="0" fontId="122" fillId="0" borderId="0"/>
    <xf numFmtId="0" fontId="123" fillId="0" borderId="0"/>
    <xf numFmtId="0" fontId="124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26" fillId="0" borderId="0"/>
    <xf numFmtId="0" fontId="128" fillId="0" borderId="0"/>
    <xf numFmtId="0" fontId="59" fillId="0" borderId="0"/>
    <xf numFmtId="0" fontId="133" fillId="0" borderId="0"/>
    <xf numFmtId="0" fontId="137" fillId="0" borderId="0"/>
    <xf numFmtId="0" fontId="137" fillId="0" borderId="0"/>
    <xf numFmtId="0" fontId="140" fillId="0" borderId="0"/>
  </cellStyleXfs>
  <cellXfs count="782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43" fontId="112" fillId="0" borderId="0" xfId="55" applyFont="1" applyFill="1" applyAlignment="1">
      <alignment vertical="center"/>
    </xf>
    <xf numFmtId="43" fontId="74" fillId="0" borderId="0" xfId="10" applyNumberFormat="1" applyFont="1"/>
    <xf numFmtId="0" fontId="102" fillId="9" borderId="6" xfId="10" applyFont="1" applyFill="1" applyBorder="1" applyAlignment="1">
      <alignment horizontal="left" vertical="center"/>
    </xf>
    <xf numFmtId="0" fontId="97" fillId="0" borderId="27" xfId="10" applyFont="1" applyBorder="1" applyAlignment="1">
      <alignment horizontal="center"/>
    </xf>
    <xf numFmtId="0" fontId="97" fillId="0" borderId="27" xfId="10" applyFont="1" applyBorder="1" applyAlignment="1">
      <alignment horizontal="left"/>
    </xf>
    <xf numFmtId="0" fontId="97" fillId="0" borderId="0" xfId="10" applyFont="1" applyAlignment="1">
      <alignment horizontal="center"/>
    </xf>
    <xf numFmtId="0" fontId="103" fillId="0" borderId="0" xfId="10" applyFont="1" applyAlignment="1">
      <alignment horizontal="left"/>
    </xf>
    <xf numFmtId="43" fontId="98" fillId="0" borderId="8" xfId="37" applyFont="1" applyBorder="1" applyAlignment="1">
      <alignment horizontal="center" vertical="center" wrapText="1"/>
    </xf>
    <xf numFmtId="43" fontId="76" fillId="0" borderId="0" xfId="55" applyFont="1"/>
    <xf numFmtId="43" fontId="76" fillId="0" borderId="0" xfId="55" applyFont="1" applyFill="1"/>
    <xf numFmtId="43" fontId="103" fillId="6" borderId="11" xfId="37" applyFont="1" applyFill="1" applyBorder="1" applyAlignment="1">
      <alignment horizontal="center"/>
    </xf>
    <xf numFmtId="0" fontId="97" fillId="0" borderId="0" xfId="0" applyFont="1"/>
    <xf numFmtId="43" fontId="98" fillId="0" borderId="8" xfId="37" applyFont="1" applyFill="1" applyBorder="1" applyAlignment="1">
      <alignment horizontal="center" vertical="center"/>
    </xf>
    <xf numFmtId="0" fontId="98" fillId="9" borderId="6" xfId="10" applyFont="1" applyFill="1" applyBorder="1" applyAlignment="1">
      <alignment horizontal="center" vertical="center"/>
    </xf>
    <xf numFmtId="43" fontId="98" fillId="9" borderId="6" xfId="37" applyFont="1" applyFill="1" applyBorder="1" applyAlignment="1">
      <alignment horizontal="center"/>
    </xf>
    <xf numFmtId="43" fontId="97" fillId="0" borderId="27" xfId="37" applyFont="1" applyFill="1" applyBorder="1" applyAlignment="1">
      <alignment horizontal="center"/>
    </xf>
    <xf numFmtId="43" fontId="97" fillId="0" borderId="0" xfId="37" applyFont="1" applyFill="1" applyAlignment="1">
      <alignment horizontal="center"/>
    </xf>
    <xf numFmtId="43" fontId="97" fillId="0" borderId="0" xfId="37" applyFont="1" applyAlignment="1">
      <alignment horizontal="center"/>
    </xf>
    <xf numFmtId="165" fontId="143" fillId="0" borderId="3" xfId="3" applyFont="1" applyFill="1" applyBorder="1" applyAlignment="1">
      <alignment horizontal="center" vertical="center"/>
    </xf>
    <xf numFmtId="43" fontId="104" fillId="6" borderId="18" xfId="37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5" fillId="6" borderId="0" xfId="0" applyFont="1" applyFill="1"/>
    <xf numFmtId="0" fontId="103" fillId="0" borderId="0" xfId="0" applyFont="1" applyAlignment="1">
      <alignment horizontal="center"/>
    </xf>
    <xf numFmtId="0" fontId="103" fillId="0" borderId="0" xfId="0" applyFont="1"/>
    <xf numFmtId="21" fontId="103" fillId="0" borderId="0" xfId="0" applyNumberFormat="1" applyFont="1"/>
    <xf numFmtId="0" fontId="105" fillId="6" borderId="0" xfId="0" applyFont="1" applyFill="1" applyAlignment="1">
      <alignment horizontal="left"/>
    </xf>
    <xf numFmtId="0" fontId="105" fillId="6" borderId="0" xfId="0" applyFont="1" applyFill="1" applyAlignment="1">
      <alignment horizontal="left" indent="2"/>
    </xf>
    <xf numFmtId="0" fontId="76" fillId="6" borderId="0" xfId="0" applyFont="1" applyFill="1"/>
    <xf numFmtId="0" fontId="103" fillId="6" borderId="0" xfId="0" applyFont="1" applyFill="1"/>
    <xf numFmtId="0" fontId="103" fillId="6" borderId="0" xfId="0" applyFont="1" applyFill="1" applyAlignment="1">
      <alignment horizontal="left"/>
    </xf>
    <xf numFmtId="0" fontId="103" fillId="0" borderId="0" xfId="0" applyFont="1" applyAlignment="1">
      <alignment horizontal="left"/>
    </xf>
    <xf numFmtId="0" fontId="99" fillId="6" borderId="0" xfId="0" applyFont="1" applyFill="1"/>
    <xf numFmtId="0" fontId="129" fillId="6" borderId="0" xfId="0" applyFont="1" applyFill="1"/>
    <xf numFmtId="0" fontId="70" fillId="6" borderId="0" xfId="0" applyFont="1" applyFill="1"/>
    <xf numFmtId="0" fontId="129" fillId="6" borderId="18" xfId="0" applyFont="1" applyFill="1" applyBorder="1"/>
    <xf numFmtId="0" fontId="99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17" fillId="0" borderId="0" xfId="0" applyFont="1"/>
    <xf numFmtId="0" fontId="76" fillId="0" borderId="0" xfId="110" applyFont="1"/>
    <xf numFmtId="0" fontId="112" fillId="0" borderId="0" xfId="110" applyFont="1" applyAlignment="1">
      <alignment horizontal="center" vertical="center"/>
    </xf>
    <xf numFmtId="0" fontId="112" fillId="0" borderId="0" xfId="110" applyFont="1" applyAlignment="1">
      <alignment vertical="center"/>
    </xf>
    <xf numFmtId="43" fontId="112" fillId="0" borderId="0" xfId="55" applyFont="1" applyAlignment="1">
      <alignment vertical="center"/>
    </xf>
    <xf numFmtId="0" fontId="74" fillId="0" borderId="0" xfId="0" applyFont="1" applyAlignment="1">
      <alignment horizontal="center"/>
    </xf>
    <xf numFmtId="0" fontId="129" fillId="0" borderId="0" xfId="0" applyFont="1" applyAlignment="1">
      <alignment horizontal="left" vertical="center"/>
    </xf>
    <xf numFmtId="165" fontId="129" fillId="0" borderId="0" xfId="3" applyFont="1" applyFill="1" applyBorder="1" applyAlignment="1">
      <alignment horizontal="center" vertical="center"/>
    </xf>
    <xf numFmtId="165" fontId="129" fillId="0" borderId="0" xfId="3" applyFont="1" applyFill="1" applyBorder="1" applyAlignment="1">
      <alignment vertical="center"/>
    </xf>
    <xf numFmtId="165" fontId="143" fillId="0" borderId="27" xfId="3" applyFont="1" applyFill="1" applyBorder="1" applyAlignment="1">
      <alignment horizontal="center" vertical="center"/>
    </xf>
    <xf numFmtId="0" fontId="145" fillId="0" borderId="0" xfId="0" applyFont="1" applyAlignment="1">
      <alignment vertical="center"/>
    </xf>
    <xf numFmtId="165" fontId="146" fillId="0" borderId="0" xfId="3" applyFont="1" applyAlignment="1">
      <alignment vertical="center"/>
    </xf>
    <xf numFmtId="165" fontId="146" fillId="0" borderId="0" xfId="3" applyFont="1"/>
    <xf numFmtId="165" fontId="129" fillId="0" borderId="0" xfId="3" applyFont="1" applyFill="1" applyAlignment="1">
      <alignment horizontal="center" vertical="center"/>
    </xf>
    <xf numFmtId="165" fontId="129" fillId="0" borderId="0" xfId="3" applyFont="1"/>
    <xf numFmtId="0" fontId="145" fillId="0" borderId="0" xfId="0" applyFont="1"/>
    <xf numFmtId="0" fontId="147" fillId="0" borderId="0" xfId="0" applyFont="1" applyAlignment="1">
      <alignment horizontal="left" vertical="center"/>
    </xf>
    <xf numFmtId="0" fontId="147" fillId="0" borderId="0" xfId="0" applyFont="1" applyAlignment="1">
      <alignment horizontal="left"/>
    </xf>
    <xf numFmtId="0" fontId="147" fillId="0" borderId="0" xfId="0" applyFont="1" applyAlignment="1">
      <alignment horizontal="right"/>
    </xf>
    <xf numFmtId="0" fontId="148" fillId="0" borderId="0" xfId="0" applyFont="1"/>
    <xf numFmtId="165" fontId="147" fillId="0" borderId="0" xfId="3" applyFont="1"/>
    <xf numFmtId="0" fontId="129" fillId="0" borderId="0" xfId="0" applyFont="1"/>
    <xf numFmtId="165" fontId="129" fillId="0" borderId="0" xfId="3" applyFont="1" applyAlignment="1">
      <alignment vertical="center"/>
    </xf>
    <xf numFmtId="0" fontId="129" fillId="0" borderId="11" xfId="0" applyFont="1" applyBorder="1" applyAlignment="1">
      <alignment horizontal="center"/>
    </xf>
    <xf numFmtId="0" fontId="129" fillId="0" borderId="11" xfId="0" applyFont="1" applyBorder="1"/>
    <xf numFmtId="0" fontId="144" fillId="0" borderId="0" xfId="0" applyFont="1"/>
    <xf numFmtId="165" fontId="130" fillId="0" borderId="3" xfId="3" applyFont="1" applyBorder="1" applyAlignment="1">
      <alignment horizontal="center" vertical="center"/>
    </xf>
    <xf numFmtId="165" fontId="130" fillId="0" borderId="3" xfId="3" applyFont="1" applyFill="1" applyBorder="1" applyAlignment="1">
      <alignment horizontal="center" vertical="center"/>
    </xf>
    <xf numFmtId="0" fontId="95" fillId="0" borderId="0" xfId="0" applyFont="1"/>
    <xf numFmtId="43" fontId="101" fillId="0" borderId="3" xfId="55" applyFont="1" applyBorder="1" applyAlignment="1">
      <alignment horizontal="center" vertical="center"/>
    </xf>
    <xf numFmtId="0" fontId="101" fillId="0" borderId="0" xfId="0" applyFont="1" applyAlignment="1">
      <alignment vertical="center"/>
    </xf>
    <xf numFmtId="43" fontId="99" fillId="0" borderId="0" xfId="55" applyFont="1"/>
    <xf numFmtId="0" fontId="101" fillId="0" borderId="0" xfId="0" applyFont="1" applyAlignment="1">
      <alignment horizontal="center" vertical="center"/>
    </xf>
    <xf numFmtId="0" fontId="99" fillId="6" borderId="3" xfId="0" applyFont="1" applyFill="1" applyBorder="1" applyAlignment="1">
      <alignment horizontal="center" vertical="center"/>
    </xf>
    <xf numFmtId="0" fontId="99" fillId="6" borderId="3" xfId="0" applyFont="1" applyFill="1" applyBorder="1" applyAlignment="1">
      <alignment vertical="center" wrapText="1"/>
    </xf>
    <xf numFmtId="43" fontId="99" fillId="6" borderId="3" xfId="55" applyFont="1" applyFill="1" applyBorder="1" applyAlignment="1">
      <alignment vertical="center"/>
    </xf>
    <xf numFmtId="43" fontId="99" fillId="0" borderId="3" xfId="55" applyFont="1" applyBorder="1" applyAlignment="1">
      <alignment vertical="center"/>
    </xf>
    <xf numFmtId="43" fontId="99" fillId="0" borderId="3" xfId="55" applyFont="1" applyFill="1" applyBorder="1" applyAlignment="1">
      <alignment vertical="center"/>
    </xf>
    <xf numFmtId="0" fontId="99" fillId="6" borderId="0" xfId="0" applyFont="1" applyFill="1" applyAlignment="1">
      <alignment vertical="center"/>
    </xf>
    <xf numFmtId="0" fontId="99" fillId="0" borderId="3" xfId="0" applyFont="1" applyBorder="1" applyAlignment="1">
      <alignment horizontal="left" vertical="center" wrapText="1"/>
    </xf>
    <xf numFmtId="0" fontId="99" fillId="0" borderId="0" xfId="0" applyFont="1" applyAlignment="1">
      <alignment vertical="center"/>
    </xf>
    <xf numFmtId="0" fontId="99" fillId="0" borderId="0" xfId="0" applyFont="1"/>
    <xf numFmtId="0" fontId="99" fillId="0" borderId="3" xfId="0" applyFont="1" applyBorder="1" applyAlignment="1">
      <alignment vertical="center" wrapText="1"/>
    </xf>
    <xf numFmtId="0" fontId="101" fillId="6" borderId="0" xfId="0" applyFont="1" applyFill="1" applyAlignment="1">
      <alignment vertical="center"/>
    </xf>
    <xf numFmtId="0" fontId="99" fillId="6" borderId="3" xfId="0" applyFont="1" applyFill="1" applyBorder="1" applyAlignment="1">
      <alignment horizontal="left" vertical="center" wrapText="1"/>
    </xf>
    <xf numFmtId="0" fontId="99" fillId="0" borderId="0" xfId="0" applyFont="1" applyAlignment="1">
      <alignment horizontal="center"/>
    </xf>
    <xf numFmtId="0" fontId="98" fillId="9" borderId="6" xfId="37" applyNumberFormat="1" applyFont="1" applyFill="1" applyBorder="1" applyAlignment="1">
      <alignment horizontal="center" vertical="center"/>
    </xf>
    <xf numFmtId="0" fontId="103" fillId="6" borderId="14" xfId="10" applyFont="1" applyFill="1" applyBorder="1" applyAlignment="1">
      <alignment horizontal="center"/>
    </xf>
    <xf numFmtId="0" fontId="103" fillId="6" borderId="14" xfId="10" applyFont="1" applyFill="1" applyBorder="1" applyAlignment="1">
      <alignment horizontal="left"/>
    </xf>
    <xf numFmtId="43" fontId="103" fillId="6" borderId="14" xfId="37" applyFont="1" applyFill="1" applyBorder="1" applyAlignment="1">
      <alignment horizontal="center"/>
    </xf>
    <xf numFmtId="43" fontId="103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0" fontId="76" fillId="6" borderId="0" xfId="10" applyFont="1" applyFill="1"/>
    <xf numFmtId="0" fontId="103" fillId="6" borderId="11" xfId="10" applyFont="1" applyFill="1" applyBorder="1" applyAlignment="1">
      <alignment horizontal="center"/>
    </xf>
    <xf numFmtId="0" fontId="103" fillId="6" borderId="11" xfId="10" applyFont="1" applyFill="1" applyBorder="1" applyAlignment="1">
      <alignment horizontal="left"/>
    </xf>
    <xf numFmtId="0" fontId="104" fillId="6" borderId="18" xfId="10" applyFont="1" applyFill="1" applyBorder="1" applyAlignment="1">
      <alignment horizontal="center"/>
    </xf>
    <xf numFmtId="0" fontId="104" fillId="6" borderId="18" xfId="10" applyFont="1" applyFill="1" applyBorder="1" applyAlignment="1">
      <alignment horizontal="left"/>
    </xf>
    <xf numFmtId="0" fontId="108" fillId="6" borderId="0" xfId="10" applyFont="1" applyFill="1"/>
    <xf numFmtId="0" fontId="82" fillId="0" borderId="0" xfId="0" applyFont="1"/>
    <xf numFmtId="0" fontId="150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95" fillId="4" borderId="6" xfId="0" applyFont="1" applyFill="1" applyBorder="1" applyAlignment="1">
      <alignment horizontal="center" vertical="center"/>
    </xf>
    <xf numFmtId="0" fontId="114" fillId="4" borderId="6" xfId="0" applyFont="1" applyFill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43" fontId="150" fillId="0" borderId="3" xfId="0" applyNumberFormat="1" applyFont="1" applyBorder="1" applyAlignment="1">
      <alignment horizontal="left" vertical="center"/>
    </xf>
    <xf numFmtId="0" fontId="151" fillId="0" borderId="3" xfId="0" applyFont="1" applyBorder="1" applyAlignment="1">
      <alignment horizontal="center" vertical="center"/>
    </xf>
    <xf numFmtId="49" fontId="152" fillId="0" borderId="3" xfId="0" applyNumberFormat="1" applyFont="1" applyBorder="1" applyAlignment="1">
      <alignment horizontal="left" vertical="center" wrapText="1"/>
    </xf>
    <xf numFmtId="0" fontId="153" fillId="0" borderId="0" xfId="0" applyFont="1" applyAlignment="1">
      <alignment vertical="center"/>
    </xf>
    <xf numFmtId="0" fontId="106" fillId="0" borderId="3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117" fillId="6" borderId="0" xfId="0" applyFont="1" applyFill="1" applyAlignment="1">
      <alignment horizontal="center" vertical="top"/>
    </xf>
    <xf numFmtId="0" fontId="99" fillId="0" borderId="0" xfId="183" applyFont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155" fillId="0" borderId="0" xfId="0" applyFont="1" applyAlignment="1">
      <alignment vertical="top"/>
    </xf>
    <xf numFmtId="0" fontId="117" fillId="6" borderId="0" xfId="0" applyFont="1" applyFill="1" applyAlignment="1">
      <alignment horizontal="center" vertical="center"/>
    </xf>
    <xf numFmtId="0" fontId="155" fillId="6" borderId="0" xfId="0" applyFont="1" applyFill="1" applyAlignment="1">
      <alignment vertical="top"/>
    </xf>
    <xf numFmtId="0" fontId="99" fillId="6" borderId="0" xfId="183" applyFont="1" applyFill="1" applyAlignment="1">
      <alignment horizontal="left" vertical="center" wrapText="1"/>
    </xf>
    <xf numFmtId="0" fontId="155" fillId="0" borderId="0" xfId="0" applyFont="1" applyAlignment="1">
      <alignment vertical="center"/>
    </xf>
    <xf numFmtId="0" fontId="156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top"/>
    </xf>
    <xf numFmtId="0" fontId="158" fillId="0" borderId="0" xfId="0" applyFont="1" applyAlignment="1">
      <alignment vertical="center" wrapText="1"/>
    </xf>
    <xf numFmtId="0" fontId="158" fillId="0" borderId="0" xfId="0" applyFont="1" applyAlignment="1">
      <alignment vertical="center"/>
    </xf>
    <xf numFmtId="0" fontId="155" fillId="0" borderId="0" xfId="0" applyFont="1"/>
    <xf numFmtId="0" fontId="158" fillId="0" borderId="0" xfId="0" applyFont="1" applyAlignment="1">
      <alignment horizontal="center" vertical="center"/>
    </xf>
    <xf numFmtId="0" fontId="117" fillId="0" borderId="0" xfId="0" quotePrefix="1" applyFont="1" applyAlignment="1">
      <alignment horizontal="center" vertical="center"/>
    </xf>
    <xf numFmtId="165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 wrapText="1"/>
    </xf>
    <xf numFmtId="0" fontId="117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59" fillId="0" borderId="0" xfId="0" applyFont="1" applyAlignment="1">
      <alignment horizontal="center"/>
    </xf>
    <xf numFmtId="0" fontId="160" fillId="0" borderId="0" xfId="0" applyFont="1"/>
    <xf numFmtId="0" fontId="162" fillId="0" borderId="0" xfId="0" applyFont="1"/>
    <xf numFmtId="0" fontId="134" fillId="0" borderId="0" xfId="0" applyFont="1" applyAlignment="1">
      <alignment vertical="center"/>
    </xf>
    <xf numFmtId="0" fontId="162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63" fillId="7" borderId="6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 shrinkToFit="1"/>
    </xf>
    <xf numFmtId="0" fontId="138" fillId="0" borderId="0" xfId="0" applyFont="1" applyAlignment="1">
      <alignment vertical="center"/>
    </xf>
    <xf numFmtId="0" fontId="134" fillId="0" borderId="22" xfId="0" applyFont="1" applyBorder="1" applyAlignment="1">
      <alignment horizontal="center" vertical="center"/>
    </xf>
    <xf numFmtId="166" fontId="134" fillId="0" borderId="22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/>
    </xf>
    <xf numFmtId="166" fontId="134" fillId="0" borderId="11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vertical="center" wrapText="1"/>
    </xf>
    <xf numFmtId="0" fontId="138" fillId="0" borderId="0" xfId="0" applyFont="1"/>
    <xf numFmtId="0" fontId="134" fillId="0" borderId="18" xfId="0" applyFont="1" applyBorder="1" applyAlignment="1">
      <alignment horizontal="center" vertical="center"/>
    </xf>
    <xf numFmtId="166" fontId="134" fillId="0" borderId="18" xfId="0" applyNumberFormat="1" applyFont="1" applyBorder="1" applyAlignment="1">
      <alignment horizontal="center" vertical="center"/>
    </xf>
    <xf numFmtId="49" fontId="134" fillId="0" borderId="18" xfId="0" applyNumberFormat="1" applyFont="1" applyBorder="1" applyAlignment="1">
      <alignment horizontal="left" vertical="center" wrapText="1"/>
    </xf>
    <xf numFmtId="0" fontId="162" fillId="0" borderId="0" xfId="0" applyFont="1" applyAlignment="1">
      <alignment vertical="center"/>
    </xf>
    <xf numFmtId="0" fontId="163" fillId="5" borderId="3" xfId="0" applyFont="1" applyFill="1" applyBorder="1" applyAlignment="1">
      <alignment horizontal="center" vertical="center"/>
    </xf>
    <xf numFmtId="166" fontId="163" fillId="5" borderId="3" xfId="0" applyNumberFormat="1" applyFont="1" applyFill="1" applyBorder="1" applyAlignment="1">
      <alignment horizontal="center" vertical="center"/>
    </xf>
    <xf numFmtId="0" fontId="134" fillId="0" borderId="11" xfId="0" applyFont="1" applyBorder="1" applyAlignment="1">
      <alignment vertical="center"/>
    </xf>
    <xf numFmtId="0" fontId="134" fillId="0" borderId="18" xfId="0" applyFont="1" applyBorder="1" applyAlignment="1">
      <alignment vertical="center"/>
    </xf>
    <xf numFmtId="43" fontId="134" fillId="0" borderId="11" xfId="0" applyNumberFormat="1" applyFont="1" applyBorder="1" applyAlignment="1">
      <alignment horizontal="center" vertical="center"/>
    </xf>
    <xf numFmtId="0" fontId="163" fillId="0" borderId="0" xfId="0" applyFont="1" applyAlignment="1">
      <alignment vertical="center"/>
    </xf>
    <xf numFmtId="0" fontId="134" fillId="0" borderId="22" xfId="0" applyFont="1" applyBorder="1" applyAlignment="1">
      <alignment vertical="center" wrapText="1"/>
    </xf>
    <xf numFmtId="0" fontId="134" fillId="0" borderId="18" xfId="0" applyFont="1" applyBorder="1" applyAlignment="1">
      <alignment vertical="center" wrapText="1"/>
    </xf>
    <xf numFmtId="0" fontId="134" fillId="0" borderId="0" xfId="0" applyFont="1" applyAlignment="1">
      <alignment horizontal="center"/>
    </xf>
    <xf numFmtId="0" fontId="129" fillId="0" borderId="0" xfId="0" applyFont="1" applyAlignment="1">
      <alignment horizontal="center" vertical="center"/>
    </xf>
    <xf numFmtId="0" fontId="129" fillId="0" borderId="0" xfId="0" applyFont="1" applyAlignment="1">
      <alignment vertical="center"/>
    </xf>
    <xf numFmtId="0" fontId="129" fillId="0" borderId="0" xfId="0" applyFont="1" applyAlignment="1">
      <alignment horizontal="center"/>
    </xf>
    <xf numFmtId="0" fontId="166" fillId="25" borderId="40" xfId="25" applyFont="1" applyFill="1" applyBorder="1" applyAlignment="1">
      <alignment horizontal="center" vertical="center" wrapText="1" readingOrder="1"/>
    </xf>
    <xf numFmtId="0" fontId="166" fillId="26" borderId="40" xfId="25" applyFont="1" applyFill="1" applyBorder="1" applyAlignment="1">
      <alignment horizontal="center" vertical="center" wrapText="1" readingOrder="1"/>
    </xf>
    <xf numFmtId="0" fontId="166" fillId="5" borderId="40" xfId="25" applyFont="1" applyFill="1" applyBorder="1" applyAlignment="1">
      <alignment horizontal="center" vertical="center" wrapText="1" readingOrder="1"/>
    </xf>
    <xf numFmtId="49" fontId="167" fillId="0" borderId="40" xfId="55" applyNumberFormat="1" applyFont="1" applyFill="1" applyBorder="1" applyAlignment="1">
      <alignment horizontal="center" vertical="center" wrapText="1" readingOrder="1"/>
    </xf>
    <xf numFmtId="167" fontId="96" fillId="0" borderId="40" xfId="55" applyNumberFormat="1" applyFont="1" applyFill="1" applyBorder="1" applyAlignment="1">
      <alignment vertical="center" wrapText="1"/>
    </xf>
    <xf numFmtId="168" fontId="159" fillId="0" borderId="40" xfId="15" applyNumberFormat="1" applyFont="1" applyBorder="1" applyAlignment="1">
      <alignment horizontal="right" vertical="center" wrapText="1"/>
    </xf>
    <xf numFmtId="167" fontId="96" fillId="0" borderId="40" xfId="55" applyNumberFormat="1" applyFont="1" applyFill="1" applyBorder="1" applyAlignment="1">
      <alignment horizontal="right" vertical="center" wrapText="1"/>
    </xf>
    <xf numFmtId="2" fontId="96" fillId="0" borderId="40" xfId="55" applyNumberFormat="1" applyFont="1" applyFill="1" applyBorder="1" applyAlignment="1">
      <alignment horizontal="center" vertical="center" wrapText="1"/>
    </xf>
    <xf numFmtId="167" fontId="96" fillId="0" borderId="40" xfId="55" applyNumberFormat="1" applyFont="1" applyFill="1" applyBorder="1" applyAlignment="1">
      <alignment horizontal="center" vertical="center" wrapText="1"/>
    </xf>
    <xf numFmtId="43" fontId="96" fillId="0" borderId="40" xfId="55" applyFont="1" applyFill="1" applyBorder="1" applyAlignment="1">
      <alignment vertical="center" wrapText="1"/>
    </xf>
    <xf numFmtId="49" fontId="139" fillId="7" borderId="40" xfId="55" applyNumberFormat="1" applyFont="1" applyFill="1" applyBorder="1" applyAlignment="1">
      <alignment horizontal="center" vertical="center" wrapText="1" readingOrder="1"/>
    </xf>
    <xf numFmtId="167" fontId="139" fillId="7" borderId="40" xfId="55" applyNumberFormat="1" applyFont="1" applyFill="1" applyBorder="1" applyAlignment="1">
      <alignment vertical="center" wrapText="1"/>
    </xf>
    <xf numFmtId="168" fontId="139" fillId="7" borderId="40" xfId="15" applyNumberFormat="1" applyFont="1" applyFill="1" applyBorder="1" applyAlignment="1">
      <alignment horizontal="right" vertical="center" wrapText="1"/>
    </xf>
    <xf numFmtId="167" fontId="139" fillId="7" borderId="40" xfId="55" applyNumberFormat="1" applyFont="1" applyFill="1" applyBorder="1" applyAlignment="1">
      <alignment horizontal="right" vertical="center" wrapText="1"/>
    </xf>
    <xf numFmtId="2" fontId="96" fillId="7" borderId="40" xfId="55" applyNumberFormat="1" applyFont="1" applyFill="1" applyBorder="1" applyAlignment="1">
      <alignment horizontal="center" vertical="center" wrapText="1"/>
    </xf>
    <xf numFmtId="43" fontId="96" fillId="7" borderId="40" xfId="55" applyFont="1" applyFill="1" applyBorder="1" applyAlignment="1">
      <alignment vertical="center" wrapText="1"/>
    </xf>
    <xf numFmtId="0" fontId="168" fillId="0" borderId="0" xfId="0" applyFont="1"/>
    <xf numFmtId="0" fontId="169" fillId="0" borderId="0" xfId="0" applyFont="1"/>
    <xf numFmtId="167" fontId="169" fillId="0" borderId="0" xfId="0" applyNumberFormat="1" applyFont="1"/>
    <xf numFmtId="0" fontId="15" fillId="0" borderId="0" xfId="0" applyFont="1"/>
    <xf numFmtId="0" fontId="170" fillId="0" borderId="0" xfId="15" applyFont="1" applyAlignment="1">
      <alignment horizontal="left" vertical="center" wrapText="1"/>
    </xf>
    <xf numFmtId="0" fontId="170" fillId="0" borderId="0" xfId="15" applyFont="1" applyAlignment="1">
      <alignment vertical="center" wrapText="1"/>
    </xf>
    <xf numFmtId="43" fontId="168" fillId="0" borderId="0" xfId="0" applyNumberFormat="1" applyFont="1"/>
    <xf numFmtId="2" fontId="168" fillId="0" borderId="0" xfId="0" applyNumberFormat="1" applyFont="1"/>
    <xf numFmtId="167" fontId="168" fillId="0" borderId="0" xfId="0" applyNumberFormat="1" applyFont="1"/>
    <xf numFmtId="2" fontId="169" fillId="0" borderId="0" xfId="0" applyNumberFormat="1" applyFont="1"/>
    <xf numFmtId="43" fontId="169" fillId="0" borderId="0" xfId="0" applyNumberFormat="1" applyFont="1"/>
    <xf numFmtId="0" fontId="172" fillId="0" borderId="0" xfId="10" applyFont="1" applyAlignment="1">
      <alignment vertical="center"/>
    </xf>
    <xf numFmtId="43" fontId="142" fillId="0" borderId="0" xfId="37" applyFont="1" applyAlignment="1">
      <alignment vertical="center"/>
    </xf>
    <xf numFmtId="0" fontId="142" fillId="0" borderId="0" xfId="10" applyFont="1" applyAlignment="1">
      <alignment vertical="center"/>
    </xf>
    <xf numFmtId="43" fontId="103" fillId="6" borderId="11" xfId="10" applyNumberFormat="1" applyFont="1" applyFill="1" applyBorder="1" applyAlignment="1">
      <alignment horizontal="center"/>
    </xf>
    <xf numFmtId="43" fontId="103" fillId="6" borderId="18" xfId="10" applyNumberFormat="1" applyFont="1" applyFill="1" applyBorder="1" applyAlignment="1">
      <alignment horizontal="center"/>
    </xf>
    <xf numFmtId="0" fontId="144" fillId="6" borderId="0" xfId="0" applyFont="1" applyFill="1"/>
    <xf numFmtId="0" fontId="173" fillId="6" borderId="0" xfId="0" applyFont="1" applyFill="1"/>
    <xf numFmtId="0" fontId="174" fillId="6" borderId="0" xfId="0" applyFont="1" applyFill="1"/>
    <xf numFmtId="0" fontId="132" fillId="6" borderId="10" xfId="0" applyFont="1" applyFill="1" applyBorder="1" applyAlignment="1">
      <alignment horizontal="center"/>
    </xf>
    <xf numFmtId="0" fontId="132" fillId="6" borderId="11" xfId="0" applyFont="1" applyFill="1" applyBorder="1" applyAlignment="1">
      <alignment horizontal="center"/>
    </xf>
    <xf numFmtId="0" fontId="132" fillId="6" borderId="34" xfId="0" applyFont="1" applyFill="1" applyBorder="1" applyAlignment="1">
      <alignment shrinkToFit="1"/>
    </xf>
    <xf numFmtId="0" fontId="132" fillId="6" borderId="14" xfId="0" applyFont="1" applyFill="1" applyBorder="1" applyAlignment="1">
      <alignment horizontal="center"/>
    </xf>
    <xf numFmtId="0" fontId="132" fillId="0" borderId="34" xfId="0" applyFont="1" applyBorder="1" applyAlignment="1">
      <alignment shrinkToFit="1"/>
    </xf>
    <xf numFmtId="0" fontId="129" fillId="6" borderId="11" xfId="0" applyFont="1" applyFill="1" applyBorder="1" applyAlignment="1">
      <alignment horizontal="center"/>
    </xf>
    <xf numFmtId="0" fontId="129" fillId="0" borderId="34" xfId="0" applyFont="1" applyBorder="1" applyAlignment="1">
      <alignment shrinkToFit="1"/>
    </xf>
    <xf numFmtId="0" fontId="129" fillId="6" borderId="18" xfId="0" applyFont="1" applyFill="1" applyBorder="1" applyAlignment="1">
      <alignment horizontal="left"/>
    </xf>
    <xf numFmtId="0" fontId="130" fillId="6" borderId="3" xfId="0" applyFont="1" applyFill="1" applyBorder="1" applyAlignment="1">
      <alignment horizontal="center" vertical="center"/>
    </xf>
    <xf numFmtId="0" fontId="173" fillId="0" borderId="0" xfId="0" applyFont="1"/>
    <xf numFmtId="0" fontId="173" fillId="0" borderId="0" xfId="0" applyFont="1" applyAlignment="1">
      <alignment vertical="center"/>
    </xf>
    <xf numFmtId="0" fontId="130" fillId="5" borderId="6" xfId="0" applyFont="1" applyFill="1" applyBorder="1"/>
    <xf numFmtId="0" fontId="130" fillId="5" borderId="6" xfId="0" applyFont="1" applyFill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29" fillId="0" borderId="10" xfId="0" applyFont="1" applyBorder="1"/>
    <xf numFmtId="0" fontId="132" fillId="0" borderId="18" xfId="0" applyFont="1" applyBorder="1"/>
    <xf numFmtId="0" fontId="129" fillId="0" borderId="18" xfId="0" applyFont="1" applyBorder="1" applyAlignment="1">
      <alignment horizontal="center"/>
    </xf>
    <xf numFmtId="0" fontId="129" fillId="0" borderId="18" xfId="0" applyFont="1" applyBorder="1"/>
    <xf numFmtId="0" fontId="175" fillId="0" borderId="0" xfId="0" applyFont="1"/>
    <xf numFmtId="0" fontId="0" fillId="6" borderId="0" xfId="0" applyFill="1"/>
    <xf numFmtId="0" fontId="158" fillId="0" borderId="0" xfId="15" applyFont="1" applyAlignment="1">
      <alignment horizontal="left" vertical="center"/>
    </xf>
    <xf numFmtId="0" fontId="158" fillId="0" borderId="0" xfId="15" applyFont="1" applyAlignment="1">
      <alignment vertical="center" wrapText="1"/>
    </xf>
    <xf numFmtId="0" fontId="162" fillId="6" borderId="0" xfId="0" applyFont="1" applyFill="1" applyAlignment="1">
      <alignment vertical="center"/>
    </xf>
    <xf numFmtId="0" fontId="134" fillId="6" borderId="11" xfId="0" applyFont="1" applyFill="1" applyBorder="1" applyAlignment="1">
      <alignment vertical="center"/>
    </xf>
    <xf numFmtId="166" fontId="134" fillId="6" borderId="11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horizontal="center" vertical="center"/>
    </xf>
    <xf numFmtId="0" fontId="138" fillId="6" borderId="0" xfId="0" applyFont="1" applyFill="1" applyAlignment="1">
      <alignment vertical="center"/>
    </xf>
    <xf numFmtId="0" fontId="134" fillId="6" borderId="22" xfId="0" applyFont="1" applyFill="1" applyBorder="1" applyAlignment="1">
      <alignment horizontal="center" vertical="center"/>
    </xf>
    <xf numFmtId="166" fontId="134" fillId="6" borderId="22" xfId="0" applyNumberFormat="1" applyFont="1" applyFill="1" applyBorder="1" applyAlignment="1">
      <alignment horizontal="center" vertical="center"/>
    </xf>
    <xf numFmtId="49" fontId="134" fillId="6" borderId="11" xfId="0" applyNumberFormat="1" applyFont="1" applyFill="1" applyBorder="1" applyAlignment="1">
      <alignment vertical="center" wrapText="1"/>
    </xf>
    <xf numFmtId="0" fontId="138" fillId="6" borderId="0" xfId="0" applyFont="1" applyFill="1"/>
    <xf numFmtId="49" fontId="134" fillId="6" borderId="11" xfId="0" applyNumberFormat="1" applyFont="1" applyFill="1" applyBorder="1" applyAlignment="1">
      <alignment horizontal="left" vertical="center" wrapText="1"/>
    </xf>
    <xf numFmtId="49" fontId="134" fillId="6" borderId="11" xfId="110" applyNumberFormat="1" applyFont="1" applyFill="1" applyBorder="1" applyAlignment="1">
      <alignment vertical="center" wrapText="1"/>
    </xf>
    <xf numFmtId="0" fontId="134" fillId="6" borderId="18" xfId="0" applyFont="1" applyFill="1" applyBorder="1" applyAlignment="1">
      <alignment horizontal="center" vertical="center"/>
    </xf>
    <xf numFmtId="166" fontId="134" fillId="6" borderId="18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vertical="center" wrapText="1"/>
    </xf>
    <xf numFmtId="49" fontId="134" fillId="6" borderId="18" xfId="110" applyNumberFormat="1" applyFont="1" applyFill="1" applyBorder="1" applyAlignment="1">
      <alignment vertical="center" wrapText="1"/>
    </xf>
    <xf numFmtId="0" fontId="147" fillId="0" borderId="0" xfId="0" applyFont="1" applyAlignment="1">
      <alignment horizontal="center" vertical="center"/>
    </xf>
    <xf numFmtId="0" fontId="98" fillId="9" borderId="6" xfId="37" applyNumberFormat="1" applyFont="1" applyFill="1" applyBorder="1" applyAlignment="1">
      <alignment horizontal="center"/>
    </xf>
    <xf numFmtId="43" fontId="99" fillId="6" borderId="3" xfId="55" applyFont="1" applyFill="1" applyBorder="1" applyAlignment="1">
      <alignment vertical="center" wrapText="1"/>
    </xf>
    <xf numFmtId="0" fontId="99" fillId="6" borderId="0" xfId="0" applyFont="1" applyFill="1" applyAlignment="1">
      <alignment vertical="center" wrapText="1"/>
    </xf>
    <xf numFmtId="0" fontId="129" fillId="6" borderId="10" xfId="10" applyFont="1" applyFill="1" applyBorder="1" applyAlignment="1">
      <alignment horizontal="center" vertical="center"/>
    </xf>
    <xf numFmtId="0" fontId="144" fillId="6" borderId="0" xfId="10" applyFont="1" applyFill="1"/>
    <xf numFmtId="0" fontId="129" fillId="6" borderId="11" xfId="10" applyFont="1" applyFill="1" applyBorder="1" applyAlignment="1">
      <alignment horizontal="center" vertical="center"/>
    </xf>
    <xf numFmtId="43" fontId="129" fillId="6" borderId="11" xfId="37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165" fontId="100" fillId="0" borderId="0" xfId="0" applyNumberFormat="1" applyFont="1" applyAlignment="1">
      <alignment vertical="center"/>
    </xf>
    <xf numFmtId="0" fontId="100" fillId="0" borderId="0" xfId="0" applyFont="1" applyAlignment="1">
      <alignment horizontal="center" vertical="center"/>
    </xf>
    <xf numFmtId="165" fontId="100" fillId="0" borderId="0" xfId="0" applyNumberFormat="1" applyFont="1" applyAlignment="1">
      <alignment horizontal="left" vertical="center"/>
    </xf>
    <xf numFmtId="0" fontId="129" fillId="0" borderId="11" xfId="0" applyFont="1" applyBorder="1" applyAlignment="1">
      <alignment horizontal="left"/>
    </xf>
    <xf numFmtId="0" fontId="179" fillId="0" borderId="0" xfId="10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79" fillId="0" borderId="0" xfId="10" applyNumberFormat="1" applyFont="1"/>
    <xf numFmtId="165" fontId="179" fillId="0" borderId="0" xfId="10" applyNumberFormat="1" applyFont="1"/>
    <xf numFmtId="0" fontId="179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0" fontId="84" fillId="6" borderId="0" xfId="10" applyFont="1" applyFill="1"/>
    <xf numFmtId="0" fontId="182" fillId="6" borderId="0" xfId="10" applyFont="1" applyFill="1"/>
    <xf numFmtId="0" fontId="182" fillId="0" borderId="0" xfId="10" applyFont="1"/>
    <xf numFmtId="0" fontId="176" fillId="0" borderId="0" xfId="0" applyFont="1"/>
    <xf numFmtId="0" fontId="132" fillId="0" borderId="11" xfId="0" applyFont="1" applyBorder="1" applyAlignment="1">
      <alignment horizontal="center"/>
    </xf>
    <xf numFmtId="0" fontId="132" fillId="0" borderId="11" xfId="0" applyFont="1" applyBorder="1"/>
    <xf numFmtId="0" fontId="132" fillId="6" borderId="10" xfId="10" applyFont="1" applyFill="1" applyBorder="1" applyAlignment="1">
      <alignment horizontal="left" vertical="center"/>
    </xf>
    <xf numFmtId="0" fontId="129" fillId="6" borderId="10" xfId="37" applyNumberFormat="1" applyFont="1" applyFill="1" applyBorder="1" applyAlignment="1">
      <alignment horizontal="center"/>
    </xf>
    <xf numFmtId="43" fontId="129" fillId="6" borderId="10" xfId="37" applyFont="1" applyFill="1" applyBorder="1" applyAlignment="1">
      <alignment horizontal="center"/>
    </xf>
    <xf numFmtId="0" fontId="183" fillId="0" borderId="0" xfId="10" applyFont="1" applyAlignment="1">
      <alignment vertical="center"/>
    </xf>
    <xf numFmtId="43" fontId="184" fillId="0" borderId="0" xfId="55" applyFont="1"/>
    <xf numFmtId="0" fontId="184" fillId="0" borderId="0" xfId="110" applyFont="1"/>
    <xf numFmtId="0" fontId="185" fillId="0" borderId="0" xfId="110" applyFont="1"/>
    <xf numFmtId="165" fontId="187" fillId="0" borderId="3" xfId="317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0" fontId="141" fillId="0" borderId="0" xfId="110" applyFont="1" applyAlignment="1">
      <alignment horizontal="center" vertical="center"/>
    </xf>
    <xf numFmtId="43" fontId="188" fillId="0" borderId="0" xfId="55" applyFont="1" applyAlignment="1">
      <alignment horizontal="center" vertical="center"/>
    </xf>
    <xf numFmtId="43" fontId="188" fillId="0" borderId="0" xfId="55" applyFont="1"/>
    <xf numFmtId="0" fontId="188" fillId="0" borderId="0" xfId="110" applyFont="1" applyAlignment="1">
      <alignment horizontal="center" vertical="center"/>
    </xf>
    <xf numFmtId="43" fontId="186" fillId="24" borderId="3" xfId="110" applyNumberFormat="1" applyFont="1" applyFill="1" applyBorder="1" applyAlignment="1">
      <alignment vertical="center"/>
    </xf>
    <xf numFmtId="0" fontId="188" fillId="0" borderId="0" xfId="110" applyFont="1" applyAlignment="1">
      <alignment vertical="center"/>
    </xf>
    <xf numFmtId="43" fontId="188" fillId="0" borderId="0" xfId="55" applyFont="1" applyFill="1" applyAlignment="1">
      <alignment vertical="center"/>
    </xf>
    <xf numFmtId="43" fontId="186" fillId="8" borderId="3" xfId="55" applyFont="1" applyFill="1" applyBorder="1" applyAlignment="1">
      <alignment vertical="center"/>
    </xf>
    <xf numFmtId="43" fontId="186" fillId="0" borderId="3" xfId="55" applyFont="1" applyFill="1" applyBorder="1" applyAlignment="1">
      <alignment horizontal="center" vertical="center"/>
    </xf>
    <xf numFmtId="43" fontId="189" fillId="0" borderId="3" xfId="55" applyFont="1" applyFill="1" applyBorder="1" applyAlignment="1">
      <alignment vertical="center"/>
    </xf>
    <xf numFmtId="0" fontId="189" fillId="0" borderId="3" xfId="110" applyFont="1" applyBorder="1" applyAlignment="1">
      <alignment horizontal="center" vertical="center"/>
    </xf>
    <xf numFmtId="0" fontId="189" fillId="0" borderId="3" xfId="110" applyFont="1" applyBorder="1" applyAlignment="1">
      <alignment vertical="center" wrapText="1"/>
    </xf>
    <xf numFmtId="43" fontId="189" fillId="0" borderId="3" xfId="110" applyNumberFormat="1" applyFont="1" applyBorder="1" applyAlignment="1">
      <alignment vertical="center"/>
    </xf>
    <xf numFmtId="43" fontId="186" fillId="0" borderId="3" xfId="55" applyFont="1" applyFill="1" applyBorder="1" applyAlignment="1">
      <alignment vertical="center"/>
    </xf>
    <xf numFmtId="43" fontId="186" fillId="0" borderId="3" xfId="110" applyNumberFormat="1" applyFont="1" applyBorder="1" applyAlignment="1">
      <alignment vertical="center"/>
    </xf>
    <xf numFmtId="0" fontId="189" fillId="0" borderId="3" xfId="110" applyFont="1" applyBorder="1" applyAlignment="1">
      <alignment horizontal="center" vertical="center" wrapText="1"/>
    </xf>
    <xf numFmtId="0" fontId="189" fillId="0" borderId="3" xfId="110" applyFont="1" applyBorder="1" applyAlignment="1">
      <alignment horizontal="left" vertical="center" wrapText="1"/>
    </xf>
    <xf numFmtId="0" fontId="189" fillId="0" borderId="3" xfId="110" applyFont="1" applyBorder="1" applyAlignment="1">
      <alignment vertical="center"/>
    </xf>
    <xf numFmtId="0" fontId="160" fillId="0" borderId="0" xfId="0" applyFont="1" applyAlignment="1">
      <alignment vertical="center"/>
    </xf>
    <xf numFmtId="165" fontId="143" fillId="5" borderId="3" xfId="3" applyFont="1" applyFill="1" applyBorder="1" applyAlignment="1">
      <alignment horizontal="center" vertical="center"/>
    </xf>
    <xf numFmtId="43" fontId="145" fillId="0" borderId="0" xfId="0" applyNumberFormat="1" applyFont="1" applyAlignment="1">
      <alignment vertical="center"/>
    </xf>
    <xf numFmtId="0" fontId="143" fillId="0" borderId="3" xfId="0" applyFont="1" applyBorder="1" applyAlignment="1">
      <alignment horizontal="left" vertical="center"/>
    </xf>
    <xf numFmtId="165" fontId="143" fillId="0" borderId="3" xfId="3" applyFont="1" applyBorder="1" applyAlignment="1">
      <alignment horizontal="center" vertical="center"/>
    </xf>
    <xf numFmtId="0" fontId="148" fillId="0" borderId="0" xfId="0" applyFont="1" applyAlignment="1">
      <alignment vertical="center"/>
    </xf>
    <xf numFmtId="165" fontId="143" fillId="0" borderId="3" xfId="3" applyFont="1" applyFill="1" applyBorder="1" applyAlignment="1">
      <alignment vertical="center"/>
    </xf>
    <xf numFmtId="0" fontId="129" fillId="0" borderId="3" xfId="0" applyFont="1" applyBorder="1" applyAlignment="1">
      <alignment horizontal="left" vertical="center"/>
    </xf>
    <xf numFmtId="165" fontId="143" fillId="6" borderId="3" xfId="3" applyFont="1" applyFill="1" applyBorder="1" applyAlignment="1">
      <alignment horizontal="center" vertical="center"/>
    </xf>
    <xf numFmtId="0" fontId="145" fillId="0" borderId="16" xfId="0" applyFont="1" applyBorder="1" applyAlignment="1">
      <alignment vertical="center"/>
    </xf>
    <xf numFmtId="0" fontId="145" fillId="0" borderId="21" xfId="0" applyFont="1" applyBorder="1" applyAlignment="1">
      <alignment vertical="center"/>
    </xf>
    <xf numFmtId="0" fontId="145" fillId="0" borderId="29" xfId="0" applyFont="1" applyBorder="1" applyAlignment="1">
      <alignment vertical="center"/>
    </xf>
    <xf numFmtId="0" fontId="145" fillId="0" borderId="30" xfId="0" applyFont="1" applyBorder="1" applyAlignment="1">
      <alignment vertical="center"/>
    </xf>
    <xf numFmtId="165" fontId="143" fillId="0" borderId="2" xfId="3" applyFont="1" applyFill="1" applyBorder="1" applyAlignment="1">
      <alignment vertical="center"/>
    </xf>
    <xf numFmtId="0" fontId="129" fillId="0" borderId="14" xfId="0" applyFont="1" applyBorder="1" applyAlignment="1">
      <alignment horizontal="left" vertical="center"/>
    </xf>
    <xf numFmtId="165" fontId="143" fillId="0" borderId="14" xfId="3" applyFont="1" applyFill="1" applyBorder="1" applyAlignment="1">
      <alignment horizontal="center" vertical="center"/>
    </xf>
    <xf numFmtId="165" fontId="143" fillId="0" borderId="14" xfId="3" applyFont="1" applyFill="1" applyBorder="1" applyAlignment="1">
      <alignment vertical="center"/>
    </xf>
    <xf numFmtId="0" fontId="129" fillId="0" borderId="18" xfId="0" applyFont="1" applyBorder="1" applyAlignment="1">
      <alignment horizontal="left" vertical="center"/>
    </xf>
    <xf numFmtId="165" fontId="143" fillId="0" borderId="18" xfId="3" applyFont="1" applyFill="1" applyBorder="1" applyAlignment="1">
      <alignment horizontal="center" vertical="center"/>
    </xf>
    <xf numFmtId="165" fontId="143" fillId="0" borderId="18" xfId="3" applyFont="1" applyFill="1" applyBorder="1" applyAlignment="1">
      <alignment vertical="center"/>
    </xf>
    <xf numFmtId="0" fontId="143" fillId="0" borderId="11" xfId="0" applyFont="1" applyBorder="1" applyAlignment="1">
      <alignment horizontal="left" vertical="center"/>
    </xf>
    <xf numFmtId="165" fontId="143" fillId="0" borderId="11" xfId="3" applyFont="1" applyFill="1" applyBorder="1" applyAlignment="1">
      <alignment horizontal="center" vertical="center"/>
    </xf>
    <xf numFmtId="165" fontId="143" fillId="0" borderId="0" xfId="3" applyFont="1" applyFill="1" applyAlignment="1">
      <alignment vertical="center"/>
    </xf>
    <xf numFmtId="165" fontId="143" fillId="0" borderId="11" xfId="3" applyFont="1" applyFill="1" applyBorder="1" applyAlignment="1">
      <alignment vertical="center"/>
    </xf>
    <xf numFmtId="0" fontId="129" fillId="0" borderId="11" xfId="0" applyFont="1" applyBorder="1" applyAlignment="1">
      <alignment horizontal="left" vertical="center"/>
    </xf>
    <xf numFmtId="165" fontId="143" fillId="0" borderId="8" xfId="3" applyFont="1" applyFill="1" applyBorder="1" applyAlignment="1">
      <alignment horizontal="center" vertical="center"/>
    </xf>
    <xf numFmtId="0" fontId="129" fillId="0" borderId="9" xfId="0" applyFont="1" applyBorder="1" applyAlignment="1">
      <alignment horizontal="left" vertical="center"/>
    </xf>
    <xf numFmtId="165" fontId="143" fillId="0" borderId="9" xfId="3" applyFont="1" applyFill="1" applyBorder="1" applyAlignment="1">
      <alignment horizontal="center" vertical="center"/>
    </xf>
    <xf numFmtId="165" fontId="143" fillId="0" borderId="9" xfId="3" applyFont="1" applyFill="1" applyBorder="1" applyAlignment="1">
      <alignment vertical="center"/>
    </xf>
    <xf numFmtId="165" fontId="147" fillId="0" borderId="0" xfId="3" applyFont="1" applyFill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6" fillId="0" borderId="0" xfId="0" applyFont="1" applyAlignment="1">
      <alignment vertical="center"/>
    </xf>
    <xf numFmtId="165" fontId="146" fillId="0" borderId="0" xfId="0" applyNumberFormat="1" applyFont="1" applyAlignment="1">
      <alignment horizontal="center" vertical="center"/>
    </xf>
    <xf numFmtId="165" fontId="146" fillId="0" borderId="0" xfId="0" applyNumberFormat="1" applyFont="1" applyAlignment="1">
      <alignment vertical="center"/>
    </xf>
    <xf numFmtId="1" fontId="134" fillId="0" borderId="0" xfId="0" applyNumberFormat="1" applyFont="1" applyAlignment="1">
      <alignment horizontal="center" vertical="center"/>
    </xf>
    <xf numFmtId="165" fontId="134" fillId="0" borderId="0" xfId="0" applyNumberFormat="1" applyFont="1" applyAlignment="1">
      <alignment horizontal="left" vertical="center"/>
    </xf>
    <xf numFmtId="165" fontId="134" fillId="0" borderId="0" xfId="0" applyNumberFormat="1" applyFont="1" applyAlignment="1">
      <alignment horizontal="center" vertical="center"/>
    </xf>
    <xf numFmtId="0" fontId="134" fillId="6" borderId="0" xfId="0" applyFont="1" applyFill="1" applyAlignment="1">
      <alignment horizontal="center" vertical="center"/>
    </xf>
    <xf numFmtId="0" fontId="134" fillId="6" borderId="0" xfId="0" applyFont="1" applyFill="1" applyAlignment="1">
      <alignment vertical="center"/>
    </xf>
    <xf numFmtId="165" fontId="143" fillId="0" borderId="22" xfId="3" applyFont="1" applyFill="1" applyBorder="1" applyAlignment="1">
      <alignment horizontal="center" vertical="center"/>
    </xf>
    <xf numFmtId="167" fontId="96" fillId="7" borderId="40" xfId="55" applyNumberFormat="1" applyFont="1" applyFill="1" applyBorder="1" applyAlignment="1">
      <alignment horizontal="right" vertical="center" wrapText="1"/>
    </xf>
    <xf numFmtId="49" fontId="129" fillId="0" borderId="11" xfId="0" applyNumberFormat="1" applyFont="1" applyBorder="1" applyAlignment="1">
      <alignment horizontal="center"/>
    </xf>
    <xf numFmtId="43" fontId="98" fillId="0" borderId="4" xfId="37" applyFont="1" applyFill="1" applyBorder="1" applyAlignment="1">
      <alignment horizontal="center" vertical="center" wrapText="1"/>
    </xf>
    <xf numFmtId="0" fontId="112" fillId="0" borderId="3" xfId="110" applyFont="1" applyBorder="1" applyAlignment="1">
      <alignment horizontal="center" vertical="center"/>
    </xf>
    <xf numFmtId="43" fontId="112" fillId="0" borderId="3" xfId="55" applyFont="1" applyBorder="1" applyAlignment="1">
      <alignment vertical="center"/>
    </xf>
    <xf numFmtId="43" fontId="112" fillId="0" borderId="3" xfId="55" applyFont="1" applyFill="1" applyBorder="1" applyAlignment="1">
      <alignment vertical="center"/>
    </xf>
    <xf numFmtId="0" fontId="191" fillId="0" borderId="3" xfId="110" applyFont="1" applyBorder="1" applyAlignment="1">
      <alignment vertical="center" wrapText="1"/>
    </xf>
    <xf numFmtId="0" fontId="161" fillId="0" borderId="25" xfId="0" applyFont="1" applyBorder="1" applyAlignment="1">
      <alignment horizontal="center"/>
    </xf>
    <xf numFmtId="0" fontId="192" fillId="5" borderId="3" xfId="0" applyFont="1" applyFill="1" applyBorder="1" applyAlignment="1">
      <alignment horizontal="center" vertical="center"/>
    </xf>
    <xf numFmtId="165" fontId="192" fillId="5" borderId="3" xfId="3" applyFont="1" applyFill="1" applyBorder="1" applyAlignment="1">
      <alignment horizontal="center" vertical="center"/>
    </xf>
    <xf numFmtId="0" fontId="192" fillId="5" borderId="3" xfId="0" applyFont="1" applyFill="1" applyBorder="1" applyAlignment="1">
      <alignment horizontal="left" vertical="center"/>
    </xf>
    <xf numFmtId="0" fontId="192" fillId="24" borderId="3" xfId="0" applyFont="1" applyFill="1" applyBorder="1" applyAlignment="1">
      <alignment vertical="center"/>
    </xf>
    <xf numFmtId="165" fontId="192" fillId="24" borderId="3" xfId="3" applyFont="1" applyFill="1" applyBorder="1" applyAlignment="1">
      <alignment horizontal="center" vertical="center"/>
    </xf>
    <xf numFmtId="165" fontId="192" fillId="24" borderId="3" xfId="3" applyFont="1" applyFill="1" applyBorder="1" applyAlignment="1">
      <alignment vertical="center"/>
    </xf>
    <xf numFmtId="0" fontId="192" fillId="8" borderId="3" xfId="0" applyFont="1" applyFill="1" applyBorder="1" applyAlignment="1">
      <alignment vertical="center" wrapText="1"/>
    </xf>
    <xf numFmtId="165" fontId="192" fillId="8" borderId="3" xfId="3" applyFont="1" applyFill="1" applyBorder="1" applyAlignment="1">
      <alignment horizontal="center" vertical="center"/>
    </xf>
    <xf numFmtId="165" fontId="192" fillId="8" borderId="3" xfId="3" applyFont="1" applyFill="1" applyBorder="1" applyAlignment="1">
      <alignment vertical="center"/>
    </xf>
    <xf numFmtId="0" fontId="192" fillId="24" borderId="3" xfId="0" applyFont="1" applyFill="1" applyBorder="1" applyAlignment="1">
      <alignment vertical="center" wrapText="1"/>
    </xf>
    <xf numFmtId="0" fontId="146" fillId="0" borderId="0" xfId="0" applyFont="1"/>
    <xf numFmtId="165" fontId="129" fillId="0" borderId="0" xfId="3" applyFont="1" applyAlignment="1">
      <alignment horizontal="center" vertical="center"/>
    </xf>
    <xf numFmtId="0" fontId="147" fillId="0" borderId="0" xfId="0" applyFont="1" applyAlignment="1">
      <alignment horizontal="left" vertical="center" indent="4"/>
    </xf>
    <xf numFmtId="0" fontId="147" fillId="0" borderId="0" xfId="0" applyFont="1" applyAlignment="1">
      <alignment horizontal="left" vertical="center" indent="2"/>
    </xf>
    <xf numFmtId="0" fontId="147" fillId="0" borderId="0" xfId="0" applyFont="1" applyAlignment="1">
      <alignment horizontal="left" indent="2"/>
    </xf>
    <xf numFmtId="165" fontId="147" fillId="0" borderId="0" xfId="3" applyFont="1" applyAlignment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>
      <alignment horizontal="center" vertical="center"/>
    </xf>
    <xf numFmtId="165" fontId="131" fillId="5" borderId="6" xfId="211" applyFont="1" applyFill="1" applyBorder="1" applyAlignment="1"/>
    <xf numFmtId="165" fontId="130" fillId="5" borderId="6" xfId="211" applyFont="1" applyFill="1" applyBorder="1" applyAlignment="1" applyProtection="1">
      <alignment horizontal="center" shrinkToFit="1"/>
    </xf>
    <xf numFmtId="165" fontId="130" fillId="5" borderId="20" xfId="211" applyFont="1" applyFill="1" applyBorder="1" applyAlignment="1" applyProtection="1">
      <alignment horizontal="center" shrinkToFit="1"/>
    </xf>
    <xf numFmtId="0" fontId="132" fillId="6" borderId="10" xfId="0" applyFont="1" applyFill="1" applyBorder="1" applyAlignment="1">
      <alignment shrinkToFit="1"/>
    </xf>
    <xf numFmtId="165" fontId="132" fillId="0" borderId="10" xfId="211" applyFont="1" applyBorder="1" applyAlignment="1">
      <alignment wrapText="1"/>
    </xf>
    <xf numFmtId="165" fontId="132" fillId="0" borderId="37" xfId="211" applyFont="1" applyBorder="1" applyAlignment="1">
      <alignment horizontal="center" shrinkToFit="1"/>
    </xf>
    <xf numFmtId="165" fontId="132" fillId="6" borderId="10" xfId="211" applyFont="1" applyFill="1" applyBorder="1" applyAlignment="1" applyProtection="1">
      <alignment horizontal="center" shrinkToFit="1"/>
    </xf>
    <xf numFmtId="165" fontId="132" fillId="6" borderId="36" xfId="211" applyFont="1" applyFill="1" applyBorder="1" applyAlignment="1" applyProtection="1">
      <alignment horizontal="center" shrinkToFit="1"/>
    </xf>
    <xf numFmtId="165" fontId="132" fillId="6" borderId="10" xfId="211" applyFont="1" applyFill="1" applyBorder="1" applyAlignment="1"/>
    <xf numFmtId="165" fontId="132" fillId="0" borderId="11" xfId="211" applyFont="1" applyBorder="1" applyAlignment="1">
      <alignment wrapText="1"/>
    </xf>
    <xf numFmtId="165" fontId="132" fillId="0" borderId="28" xfId="211" applyFont="1" applyBorder="1" applyAlignment="1">
      <alignment horizontal="center" shrinkToFit="1"/>
    </xf>
    <xf numFmtId="165" fontId="132" fillId="6" borderId="14" xfId="211" applyFont="1" applyFill="1" applyBorder="1" applyAlignment="1" applyProtection="1">
      <alignment horizontal="center" shrinkToFit="1"/>
    </xf>
    <xf numFmtId="165" fontId="132" fillId="6" borderId="11" xfId="211" applyFont="1" applyFill="1" applyBorder="1" applyAlignment="1" applyProtection="1">
      <alignment horizontal="center" shrinkToFit="1"/>
    </xf>
    <xf numFmtId="165" fontId="132" fillId="6" borderId="15" xfId="211" applyFont="1" applyFill="1" applyBorder="1" applyAlignment="1" applyProtection="1">
      <alignment horizontal="center" shrinkToFit="1"/>
    </xf>
    <xf numFmtId="165" fontId="132" fillId="6" borderId="14" xfId="211" applyFont="1" applyFill="1" applyBorder="1" applyAlignment="1"/>
    <xf numFmtId="0" fontId="132" fillId="0" borderId="15" xfId="0" applyFont="1" applyBorder="1" applyAlignment="1">
      <alignment shrinkToFit="1"/>
    </xf>
    <xf numFmtId="165" fontId="129" fillId="6" borderId="11" xfId="211" applyFont="1" applyFill="1" applyBorder="1" applyAlignment="1" applyProtection="1">
      <alignment horizontal="center" shrinkToFit="1"/>
    </xf>
    <xf numFmtId="165" fontId="132" fillId="0" borderId="28" xfId="211" applyFont="1" applyBorder="1" applyAlignment="1"/>
    <xf numFmtId="0" fontId="129" fillId="6" borderId="9" xfId="0" applyFont="1" applyFill="1" applyBorder="1" applyAlignment="1">
      <alignment horizontal="center"/>
    </xf>
    <xf numFmtId="0" fontId="129" fillId="0" borderId="35" xfId="0" applyFont="1" applyBorder="1" applyAlignment="1">
      <alignment shrinkToFit="1"/>
    </xf>
    <xf numFmtId="165" fontId="129" fillId="6" borderId="9" xfId="211" applyFont="1" applyFill="1" applyBorder="1" applyAlignment="1" applyProtection="1">
      <alignment horizontal="center" shrinkToFit="1"/>
    </xf>
    <xf numFmtId="165" fontId="129" fillId="0" borderId="18" xfId="211" applyFont="1" applyFill="1" applyBorder="1" applyAlignment="1">
      <alignment horizontal="left"/>
    </xf>
    <xf numFmtId="165" fontId="129" fillId="6" borderId="18" xfId="211" applyFont="1" applyFill="1" applyBorder="1" applyAlignment="1">
      <alignment horizontal="left"/>
    </xf>
    <xf numFmtId="165" fontId="129" fillId="6" borderId="18" xfId="211" applyFont="1" applyFill="1" applyBorder="1"/>
    <xf numFmtId="165" fontId="130" fillId="6" borderId="18" xfId="211" applyFont="1" applyFill="1" applyBorder="1" applyAlignment="1" applyProtection="1">
      <alignment horizontal="center" shrinkToFit="1"/>
    </xf>
    <xf numFmtId="165" fontId="129" fillId="6" borderId="18" xfId="211" applyFont="1" applyFill="1" applyBorder="1" applyAlignment="1">
      <alignment horizontal="center"/>
    </xf>
    <xf numFmtId="165" fontId="129" fillId="0" borderId="0" xfId="211" applyFont="1" applyFill="1" applyBorder="1" applyAlignment="1">
      <alignment horizontal="left"/>
    </xf>
    <xf numFmtId="165" fontId="129" fillId="6" borderId="0" xfId="211" applyFont="1" applyFill="1" applyBorder="1" applyAlignment="1">
      <alignment horizontal="center"/>
    </xf>
    <xf numFmtId="165" fontId="129" fillId="0" borderId="0" xfId="211" applyFont="1"/>
    <xf numFmtId="165" fontId="72" fillId="6" borderId="0" xfId="211" applyFont="1" applyFill="1" applyAlignment="1">
      <alignment horizontal="left" vertical="top"/>
    </xf>
    <xf numFmtId="165" fontId="129" fillId="6" borderId="0" xfId="211" applyFont="1" applyFill="1" applyBorder="1" applyAlignment="1">
      <alignment horizontal="left"/>
    </xf>
    <xf numFmtId="165" fontId="129" fillId="6" borderId="0" xfId="211" applyFont="1" applyFill="1" applyBorder="1"/>
    <xf numFmtId="165" fontId="129" fillId="0" borderId="0" xfId="211" applyFont="1" applyFill="1" applyBorder="1"/>
    <xf numFmtId="165" fontId="130" fillId="0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 wrapText="1"/>
    </xf>
    <xf numFmtId="165" fontId="130" fillId="5" borderId="6" xfId="211" applyFont="1" applyFill="1" applyBorder="1" applyAlignment="1" applyProtection="1">
      <alignment horizontal="center"/>
    </xf>
    <xf numFmtId="165" fontId="130" fillId="5" borderId="6" xfId="211" applyFont="1" applyFill="1" applyBorder="1" applyAlignment="1" applyProtection="1">
      <alignment horizontal="center" wrapText="1"/>
    </xf>
    <xf numFmtId="165" fontId="132" fillId="0" borderId="10" xfId="211" applyFont="1" applyFill="1" applyBorder="1" applyAlignment="1"/>
    <xf numFmtId="165" fontId="132" fillId="0" borderId="37" xfId="211" applyFont="1" applyFill="1" applyBorder="1" applyAlignment="1"/>
    <xf numFmtId="165" fontId="129" fillId="0" borderId="10" xfId="211" applyFont="1" applyFill="1" applyBorder="1" applyAlignment="1" applyProtection="1">
      <alignment horizontal="center"/>
    </xf>
    <xf numFmtId="165" fontId="129" fillId="0" borderId="10" xfId="211" applyFont="1" applyFill="1" applyBorder="1" applyAlignment="1" applyProtection="1">
      <alignment horizontal="center" wrapText="1"/>
    </xf>
    <xf numFmtId="165" fontId="132" fillId="0" borderId="11" xfId="211" applyFont="1" applyFill="1" applyBorder="1" applyAlignment="1"/>
    <xf numFmtId="165" fontId="132" fillId="0" borderId="28" xfId="211" applyFont="1" applyFill="1" applyBorder="1" applyAlignment="1"/>
    <xf numFmtId="165" fontId="129" fillId="0" borderId="11" xfId="211" applyFont="1" applyFill="1" applyBorder="1" applyAlignment="1" applyProtection="1">
      <alignment horizontal="center"/>
    </xf>
    <xf numFmtId="165" fontId="129" fillId="0" borderId="11" xfId="211" applyFont="1" applyFill="1" applyBorder="1" applyAlignment="1" applyProtection="1">
      <alignment horizontal="center" wrapText="1"/>
    </xf>
    <xf numFmtId="165" fontId="129" fillId="0" borderId="14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/>
    <xf numFmtId="165" fontId="129" fillId="0" borderId="18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>
      <alignment horizontal="center"/>
    </xf>
    <xf numFmtId="165" fontId="103" fillId="0" borderId="0" xfId="211" applyFont="1" applyFill="1" applyBorder="1"/>
    <xf numFmtId="165" fontId="103" fillId="0" borderId="0" xfId="211" applyFont="1" applyFill="1" applyBorder="1" applyAlignment="1" applyProtection="1">
      <alignment horizontal="center"/>
    </xf>
    <xf numFmtId="165" fontId="103" fillId="0" borderId="0" xfId="211" applyFont="1" applyAlignment="1">
      <alignment horizontal="center"/>
    </xf>
    <xf numFmtId="165" fontId="105" fillId="6" borderId="0" xfId="211" applyFont="1" applyFill="1" applyBorder="1" applyAlignment="1">
      <alignment horizontal="left"/>
    </xf>
    <xf numFmtId="165" fontId="105" fillId="6" borderId="0" xfId="211" applyFont="1" applyFill="1" applyBorder="1"/>
    <xf numFmtId="165" fontId="105" fillId="6" borderId="0" xfId="211" applyFont="1" applyFill="1" applyBorder="1" applyAlignment="1">
      <alignment horizontal="center"/>
    </xf>
    <xf numFmtId="165" fontId="135" fillId="6" borderId="0" xfId="211" applyFont="1" applyFill="1" applyBorder="1"/>
    <xf numFmtId="165" fontId="105" fillId="6" borderId="0" xfId="211" applyFont="1" applyFill="1"/>
    <xf numFmtId="165" fontId="100" fillId="6" borderId="0" xfId="211" applyFont="1" applyFill="1" applyBorder="1"/>
    <xf numFmtId="165" fontId="136" fillId="6" borderId="0" xfId="211" applyFont="1" applyFill="1" applyBorder="1"/>
    <xf numFmtId="165" fontId="103" fillId="6" borderId="0" xfId="211" applyFont="1" applyFill="1" applyBorder="1"/>
    <xf numFmtId="165" fontId="103" fillId="6" borderId="0" xfId="211" applyFont="1" applyFill="1" applyBorder="1" applyAlignment="1">
      <alignment horizontal="center"/>
    </xf>
    <xf numFmtId="165" fontId="103" fillId="0" borderId="0" xfId="211" applyFont="1" applyFill="1" applyBorder="1" applyAlignment="1">
      <alignment horizontal="center"/>
    </xf>
    <xf numFmtId="165" fontId="103" fillId="0" borderId="0" xfId="211" applyFont="1" applyFill="1" applyProtection="1">
      <protection locked="0"/>
    </xf>
    <xf numFmtId="165" fontId="97" fillId="0" borderId="0" xfId="211" applyFont="1" applyFill="1" applyProtection="1">
      <protection locked="0"/>
    </xf>
    <xf numFmtId="165" fontId="97" fillId="0" borderId="0" xfId="211" applyFont="1" applyFill="1" applyBorder="1"/>
    <xf numFmtId="165" fontId="97" fillId="0" borderId="0" xfId="211" applyFont="1" applyFill="1" applyBorder="1" applyAlignment="1">
      <alignment horizontal="center"/>
    </xf>
    <xf numFmtId="165" fontId="130" fillId="0" borderId="26" xfId="211" applyFont="1" applyFill="1" applyBorder="1" applyAlignment="1" applyProtection="1">
      <alignment horizontal="center"/>
    </xf>
    <xf numFmtId="165" fontId="130" fillId="0" borderId="3" xfId="211" applyFont="1" applyFill="1" applyBorder="1" applyAlignment="1" applyProtection="1">
      <alignment horizontal="center" vertical="center" wrapText="1"/>
    </xf>
    <xf numFmtId="165" fontId="129" fillId="0" borderId="10" xfId="211" applyFont="1" applyFill="1" applyBorder="1" applyAlignment="1"/>
    <xf numFmtId="165" fontId="129" fillId="0" borderId="10" xfId="211" applyFont="1" applyFill="1" applyBorder="1" applyAlignment="1">
      <alignment horizontal="center"/>
    </xf>
    <xf numFmtId="165" fontId="129" fillId="0" borderId="10" xfId="211" applyFont="1" applyFill="1" applyBorder="1" applyAlignment="1" applyProtection="1"/>
    <xf numFmtId="165" fontId="129" fillId="0" borderId="11" xfId="211" applyFont="1" applyFill="1" applyBorder="1" applyAlignment="1"/>
    <xf numFmtId="165" fontId="129" fillId="0" borderId="11" xfId="211" applyFont="1" applyFill="1" applyBorder="1" applyAlignment="1">
      <alignment horizontal="center"/>
    </xf>
    <xf numFmtId="165" fontId="129" fillId="0" borderId="11" xfId="211" applyFont="1" applyFill="1" applyBorder="1" applyAlignment="1" applyProtection="1"/>
    <xf numFmtId="165" fontId="129" fillId="0" borderId="18" xfId="211" applyFont="1" applyBorder="1" applyAlignment="1">
      <alignment horizontal="center"/>
    </xf>
    <xf numFmtId="2" fontId="129" fillId="0" borderId="18" xfId="211" applyNumberFormat="1" applyFont="1" applyFill="1" applyBorder="1" applyAlignment="1"/>
    <xf numFmtId="165" fontId="97" fillId="0" borderId="0" xfId="211" applyFont="1" applyFill="1" applyBorder="1" applyAlignment="1" applyProtection="1">
      <alignment horizontal="center"/>
    </xf>
    <xf numFmtId="165" fontId="97" fillId="0" borderId="0" xfId="211" applyFont="1" applyFill="1" applyBorder="1" applyAlignment="1" applyProtection="1">
      <alignment horizontal="center" vertical="center"/>
    </xf>
    <xf numFmtId="165" fontId="97" fillId="0" borderId="0" xfId="211" applyFont="1" applyAlignment="1">
      <alignment horizontal="center" vertical="center"/>
    </xf>
    <xf numFmtId="2" fontId="97" fillId="0" borderId="0" xfId="211" applyNumberFormat="1" applyFont="1" applyFill="1" applyBorder="1"/>
    <xf numFmtId="165" fontId="97" fillId="0" borderId="0" xfId="211" applyFont="1" applyFill="1" applyBorder="1" applyAlignment="1"/>
    <xf numFmtId="165" fontId="97" fillId="0" borderId="0" xfId="211" applyFont="1" applyFill="1" applyBorder="1" applyAlignment="1">
      <alignment horizontal="center" vertical="center"/>
    </xf>
    <xf numFmtId="0" fontId="161" fillId="0" borderId="25" xfId="0" applyFont="1" applyBorder="1" applyAlignment="1">
      <alignment horizontal="center"/>
    </xf>
    <xf numFmtId="165" fontId="130" fillId="0" borderId="20" xfId="3" applyFont="1" applyBorder="1" applyAlignment="1">
      <alignment horizontal="center" vertical="center"/>
    </xf>
    <xf numFmtId="165" fontId="130" fillId="0" borderId="4" xfId="3" applyFont="1" applyBorder="1" applyAlignment="1">
      <alignment horizontal="center" vertical="center"/>
    </xf>
    <xf numFmtId="0" fontId="147" fillId="0" borderId="0" xfId="0" applyFont="1" applyAlignment="1">
      <alignment horizontal="left"/>
    </xf>
    <xf numFmtId="165" fontId="130" fillId="0" borderId="31" xfId="3" applyFont="1" applyBorder="1" applyAlignment="1">
      <alignment horizontal="center" vertical="center" wrapText="1"/>
    </xf>
    <xf numFmtId="165" fontId="130" fillId="0" borderId="24" xfId="3" applyFont="1" applyBorder="1" applyAlignment="1">
      <alignment horizontal="center" vertical="center"/>
    </xf>
    <xf numFmtId="165" fontId="130" fillId="0" borderId="31" xfId="3" applyFont="1" applyBorder="1" applyAlignment="1">
      <alignment horizontal="center" vertical="center"/>
    </xf>
    <xf numFmtId="165" fontId="130" fillId="0" borderId="24" xfId="3" applyFont="1" applyBorder="1" applyAlignment="1">
      <alignment horizontal="center" vertical="center" wrapText="1"/>
    </xf>
    <xf numFmtId="0" fontId="130" fillId="0" borderId="20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/>
    </xf>
    <xf numFmtId="165" fontId="130" fillId="0" borderId="20" xfId="3" applyFont="1" applyBorder="1" applyAlignment="1">
      <alignment horizontal="center" vertical="center" wrapText="1"/>
    </xf>
    <xf numFmtId="0" fontId="161" fillId="0" borderId="0" xfId="0" applyFont="1" applyAlignment="1">
      <alignment horizontal="center"/>
    </xf>
    <xf numFmtId="0" fontId="165" fillId="0" borderId="40" xfId="25" applyFont="1" applyBorder="1" applyAlignment="1">
      <alignment horizontal="center" vertical="center" wrapText="1" readingOrder="1"/>
    </xf>
    <xf numFmtId="0" fontId="165" fillId="0" borderId="40" xfId="25" applyFont="1" applyBorder="1" applyAlignment="1">
      <alignment horizontal="center" vertical="center" readingOrder="1"/>
    </xf>
    <xf numFmtId="0" fontId="165" fillId="25" borderId="41" xfId="25" applyFont="1" applyFill="1" applyBorder="1" applyAlignment="1">
      <alignment horizontal="center" vertical="center" wrapText="1" readingOrder="1"/>
    </xf>
    <xf numFmtId="0" fontId="165" fillId="25" borderId="42" xfId="25" applyFont="1" applyFill="1" applyBorder="1" applyAlignment="1">
      <alignment horizontal="center" vertical="center" wrapText="1" readingOrder="1"/>
    </xf>
    <xf numFmtId="0" fontId="165" fillId="25" borderId="43" xfId="25" applyFont="1" applyFill="1" applyBorder="1" applyAlignment="1">
      <alignment horizontal="center" vertical="center" wrapText="1" readingOrder="1"/>
    </xf>
    <xf numFmtId="0" fontId="157" fillId="0" borderId="0" xfId="0" applyFont="1" applyAlignment="1">
      <alignment horizontal="center"/>
    </xf>
    <xf numFmtId="0" fontId="165" fillId="26" borderId="41" xfId="25" applyFont="1" applyFill="1" applyBorder="1" applyAlignment="1">
      <alignment horizontal="center" vertical="center" wrapText="1" readingOrder="1"/>
    </xf>
    <xf numFmtId="0" fontId="165" fillId="26" borderId="42" xfId="25" applyFont="1" applyFill="1" applyBorder="1" applyAlignment="1">
      <alignment horizontal="center" vertical="center" wrapText="1" readingOrder="1"/>
    </xf>
    <xf numFmtId="0" fontId="165" fillId="26" borderId="43" xfId="25" applyFont="1" applyFill="1" applyBorder="1" applyAlignment="1">
      <alignment horizontal="center" vertical="center" wrapText="1" readingOrder="1"/>
    </xf>
    <xf numFmtId="0" fontId="165" fillId="5" borderId="41" xfId="25" applyFont="1" applyFill="1" applyBorder="1" applyAlignment="1">
      <alignment horizontal="center" vertical="center" wrapText="1" readingOrder="1"/>
    </xf>
    <xf numFmtId="0" fontId="165" fillId="5" borderId="42" xfId="25" applyFont="1" applyFill="1" applyBorder="1" applyAlignment="1">
      <alignment horizontal="center" vertical="center" wrapText="1" readingOrder="1"/>
    </xf>
    <xf numFmtId="0" fontId="165" fillId="5" borderId="43" xfId="25" applyFont="1" applyFill="1" applyBorder="1" applyAlignment="1">
      <alignment horizontal="center" vertical="center" wrapText="1" readingOrder="1"/>
    </xf>
    <xf numFmtId="0" fontId="130" fillId="6" borderId="2" xfId="0" applyFont="1" applyFill="1" applyBorder="1" applyAlignment="1">
      <alignment horizontal="center" vertical="center"/>
    </xf>
    <xf numFmtId="0" fontId="130" fillId="6" borderId="23" xfId="0" applyFont="1" applyFill="1" applyBorder="1" applyAlignment="1">
      <alignment horizontal="center" vertical="center"/>
    </xf>
    <xf numFmtId="0" fontId="130" fillId="6" borderId="3" xfId="0" applyFont="1" applyFill="1" applyBorder="1" applyAlignment="1">
      <alignment horizontal="center" vertical="center" wrapText="1"/>
    </xf>
    <xf numFmtId="0" fontId="161" fillId="6" borderId="0" xfId="0" applyFont="1" applyFill="1" applyAlignment="1">
      <alignment horizontal="center"/>
    </xf>
    <xf numFmtId="0" fontId="161" fillId="6" borderId="0" xfId="0" applyFont="1" applyFill="1" applyAlignment="1">
      <alignment horizontal="center" vertical="center"/>
    </xf>
    <xf numFmtId="165" fontId="130" fillId="0" borderId="20" xfId="211" applyFont="1" applyFill="1" applyBorder="1" applyAlignment="1" applyProtection="1">
      <alignment horizontal="center" vertical="center"/>
    </xf>
    <xf numFmtId="165" fontId="130" fillId="0" borderId="8" xfId="211" applyFont="1" applyFill="1" applyBorder="1" applyAlignment="1" applyProtection="1">
      <alignment horizontal="center" vertical="center"/>
    </xf>
    <xf numFmtId="165" fontId="130" fillId="0" borderId="4" xfId="21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 wrapText="1"/>
    </xf>
    <xf numFmtId="165" fontId="130" fillId="6" borderId="23" xfId="211" applyFont="1" applyFill="1" applyBorder="1" applyAlignment="1" applyProtection="1">
      <alignment horizontal="center" vertical="center" wrapText="1"/>
    </xf>
    <xf numFmtId="0" fontId="130" fillId="5" borderId="32" xfId="0" applyFont="1" applyFill="1" applyBorder="1" applyAlignment="1">
      <alignment horizontal="center"/>
    </xf>
    <xf numFmtId="0" fontId="130" fillId="5" borderId="33" xfId="0" applyFont="1" applyFill="1" applyBorder="1" applyAlignment="1">
      <alignment horizontal="center"/>
    </xf>
    <xf numFmtId="0" fontId="130" fillId="5" borderId="5" xfId="0" applyFont="1" applyFill="1" applyBorder="1" applyAlignment="1">
      <alignment horizontal="center"/>
    </xf>
    <xf numFmtId="0" fontId="130" fillId="6" borderId="20" xfId="0" applyFont="1" applyFill="1" applyBorder="1" applyAlignment="1">
      <alignment horizontal="center" vertical="center" wrapText="1"/>
    </xf>
    <xf numFmtId="0" fontId="130" fillId="6" borderId="8" xfId="0" applyFont="1" applyFill="1" applyBorder="1" applyAlignment="1">
      <alignment horizontal="center" vertical="center" wrapText="1"/>
    </xf>
    <xf numFmtId="0" fontId="130" fillId="0" borderId="3" xfId="0" applyFont="1" applyBorder="1" applyAlignment="1">
      <alignment horizontal="center" vertical="center"/>
    </xf>
    <xf numFmtId="0" fontId="130" fillId="6" borderId="20" xfId="0" applyFont="1" applyFill="1" applyBorder="1" applyAlignment="1">
      <alignment horizontal="center" vertical="center"/>
    </xf>
    <xf numFmtId="0" fontId="130" fillId="6" borderId="8" xfId="0" applyFont="1" applyFill="1" applyBorder="1" applyAlignment="1">
      <alignment horizontal="center" vertical="center"/>
    </xf>
    <xf numFmtId="165" fontId="130" fillId="0" borderId="24" xfId="211" applyFont="1" applyFill="1" applyBorder="1" applyAlignment="1" applyProtection="1">
      <alignment horizontal="center" vertical="center"/>
    </xf>
    <xf numFmtId="165" fontId="130" fillId="0" borderId="7" xfId="211" applyFont="1" applyFill="1" applyBorder="1" applyAlignment="1" applyProtection="1">
      <alignment horizontal="center" vertical="center"/>
    </xf>
    <xf numFmtId="0" fontId="161" fillId="0" borderId="0" xfId="0" applyFont="1" applyAlignment="1">
      <alignment horizontal="center" vertical="center"/>
    </xf>
    <xf numFmtId="0" fontId="161" fillId="6" borderId="25" xfId="0" applyFont="1" applyFill="1" applyBorder="1" applyAlignment="1">
      <alignment horizontal="center"/>
    </xf>
    <xf numFmtId="0" fontId="130" fillId="6" borderId="3" xfId="0" applyFont="1" applyFill="1" applyBorder="1" applyAlignment="1">
      <alignment horizontal="center" vertical="center"/>
    </xf>
    <xf numFmtId="0" fontId="130" fillId="6" borderId="26" xfId="0" applyFont="1" applyFill="1" applyBorder="1" applyAlignment="1">
      <alignment horizontal="center" vertical="center" wrapText="1"/>
    </xf>
    <xf numFmtId="0" fontId="130" fillId="6" borderId="23" xfId="0" applyFont="1" applyFill="1" applyBorder="1" applyAlignment="1">
      <alignment horizontal="center" vertical="center" wrapText="1"/>
    </xf>
    <xf numFmtId="0" fontId="130" fillId="0" borderId="27" xfId="0" applyFont="1" applyBorder="1" applyAlignment="1">
      <alignment horizontal="center" wrapText="1"/>
    </xf>
    <xf numFmtId="0" fontId="130" fillId="0" borderId="0" xfId="0" applyFont="1" applyAlignment="1">
      <alignment horizontal="center"/>
    </xf>
    <xf numFmtId="0" fontId="130" fillId="0" borderId="20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 wrapText="1"/>
    </xf>
    <xf numFmtId="2" fontId="130" fillId="0" borderId="20" xfId="211" applyNumberFormat="1" applyFont="1" applyFill="1" applyBorder="1" applyAlignment="1" applyProtection="1">
      <alignment horizontal="center" vertical="center" wrapText="1"/>
    </xf>
    <xf numFmtId="2" fontId="130" fillId="0" borderId="8" xfId="211" applyNumberFormat="1" applyFont="1" applyFill="1" applyBorder="1" applyAlignment="1" applyProtection="1">
      <alignment horizontal="center" vertical="center" wrapText="1"/>
    </xf>
    <xf numFmtId="2" fontId="130" fillId="0" borderId="4" xfId="211" applyNumberFormat="1" applyFont="1" applyFill="1" applyBorder="1" applyAlignment="1" applyProtection="1">
      <alignment horizontal="center" vertical="center" wrapText="1"/>
    </xf>
    <xf numFmtId="165" fontId="130" fillId="6" borderId="26" xfId="211" applyFont="1" applyFill="1" applyBorder="1" applyAlignment="1" applyProtection="1">
      <alignment horizontal="center" wrapText="1"/>
    </xf>
    <xf numFmtId="165" fontId="130" fillId="6" borderId="2" xfId="211" applyFont="1" applyFill="1" applyBorder="1" applyAlignment="1" applyProtection="1">
      <alignment horizontal="center" wrapText="1"/>
    </xf>
    <xf numFmtId="165" fontId="130" fillId="6" borderId="23" xfId="211" applyFont="1" applyFill="1" applyBorder="1" applyAlignment="1" applyProtection="1">
      <alignment horizontal="center" wrapText="1"/>
    </xf>
    <xf numFmtId="2" fontId="130" fillId="0" borderId="20" xfId="211" applyNumberFormat="1" applyFont="1" applyFill="1" applyBorder="1" applyAlignment="1" applyProtection="1">
      <alignment horizontal="center" vertical="center"/>
    </xf>
    <xf numFmtId="2" fontId="130" fillId="0" borderId="8" xfId="211" applyNumberFormat="1" applyFont="1" applyFill="1" applyBorder="1" applyAlignment="1" applyProtection="1">
      <alignment horizontal="center" vertical="center"/>
    </xf>
    <xf numFmtId="2" fontId="130" fillId="0" borderId="4" xfId="211" applyNumberFormat="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/>
    </xf>
    <xf numFmtId="165" fontId="130" fillId="6" borderId="23" xfId="211" applyFont="1" applyFill="1" applyBorder="1" applyAlignment="1" applyProtection="1">
      <alignment horizontal="center" vertical="center"/>
    </xf>
    <xf numFmtId="0" fontId="186" fillId="0" borderId="3" xfId="110" applyFont="1" applyBorder="1" applyAlignment="1">
      <alignment horizontal="left" vertical="center" wrapText="1"/>
    </xf>
    <xf numFmtId="0" fontId="186" fillId="8" borderId="3" xfId="110" applyFont="1" applyFill="1" applyBorder="1" applyAlignment="1">
      <alignment horizontal="left" vertical="center"/>
    </xf>
    <xf numFmtId="0" fontId="183" fillId="0" borderId="0" xfId="10" applyFont="1" applyAlignment="1">
      <alignment horizontal="center" vertical="center"/>
    </xf>
    <xf numFmtId="0" fontId="183" fillId="0" borderId="25" xfId="110" applyFont="1" applyBorder="1" applyAlignment="1">
      <alignment horizontal="center" vertical="center"/>
    </xf>
    <xf numFmtId="43" fontId="186" fillId="0" borderId="3" xfId="55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43" fontId="186" fillId="0" borderId="4" xfId="55" applyFont="1" applyFill="1" applyBorder="1" applyAlignment="1">
      <alignment horizontal="center" vertical="center"/>
    </xf>
    <xf numFmtId="0" fontId="186" fillId="0" borderId="26" xfId="110" applyFont="1" applyBorder="1" applyAlignment="1">
      <alignment horizontal="left" vertical="center"/>
    </xf>
    <xf numFmtId="0" fontId="186" fillId="0" borderId="23" xfId="110" applyFont="1" applyBorder="1" applyAlignment="1">
      <alignment horizontal="left" vertical="center"/>
    </xf>
    <xf numFmtId="0" fontId="186" fillId="0" borderId="31" xfId="110" applyFont="1" applyBorder="1" applyAlignment="1">
      <alignment horizontal="center" vertical="center"/>
    </xf>
    <xf numFmtId="0" fontId="186" fillId="0" borderId="24" xfId="110" applyFont="1" applyBorder="1" applyAlignment="1">
      <alignment horizontal="center" vertical="center"/>
    </xf>
    <xf numFmtId="0" fontId="186" fillId="0" borderId="12" xfId="110" applyFont="1" applyBorder="1" applyAlignment="1">
      <alignment horizontal="center" vertical="center"/>
    </xf>
    <xf numFmtId="0" fontId="186" fillId="0" borderId="19" xfId="110" applyFont="1" applyBorder="1" applyAlignment="1">
      <alignment horizontal="center" vertical="center"/>
    </xf>
    <xf numFmtId="0" fontId="186" fillId="24" borderId="3" xfId="110" applyFont="1" applyFill="1" applyBorder="1" applyAlignment="1">
      <alignment horizontal="center" vertical="center"/>
    </xf>
    <xf numFmtId="0" fontId="186" fillId="0" borderId="3" xfId="110" applyFont="1" applyBorder="1" applyAlignment="1">
      <alignment horizontal="left" vertical="center" wrapText="1" shrinkToFit="1"/>
    </xf>
    <xf numFmtId="0" fontId="186" fillId="0" borderId="3" xfId="110" applyFont="1" applyBorder="1" applyAlignment="1">
      <alignment horizontal="center" vertical="center"/>
    </xf>
    <xf numFmtId="43" fontId="101" fillId="0" borderId="26" xfId="55" applyFont="1" applyBorder="1" applyAlignment="1">
      <alignment horizontal="center" vertical="center" wrapText="1"/>
    </xf>
    <xf numFmtId="43" fontId="101" fillId="0" borderId="23" xfId="55" applyFont="1" applyBorder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95" fillId="0" borderId="25" xfId="0" applyFont="1" applyBorder="1" applyAlignment="1">
      <alignment horizontal="center"/>
    </xf>
    <xf numFmtId="43" fontId="101" fillId="0" borderId="3" xfId="55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171" fillId="0" borderId="0" xfId="10" applyFont="1" applyAlignment="1">
      <alignment horizontal="center" vertical="center"/>
    </xf>
    <xf numFmtId="43" fontId="98" fillId="0" borderId="31" xfId="37" applyFont="1" applyBorder="1" applyAlignment="1">
      <alignment horizontal="center" vertical="center" wrapText="1"/>
    </xf>
    <xf numFmtId="43" fontId="98" fillId="0" borderId="24" xfId="37" applyFont="1" applyBorder="1" applyAlignment="1">
      <alignment horizontal="center" vertical="center" wrapText="1"/>
    </xf>
    <xf numFmtId="43" fontId="98" fillId="0" borderId="12" xfId="37" applyFont="1" applyBorder="1" applyAlignment="1">
      <alignment horizontal="center" vertical="center" wrapText="1"/>
    </xf>
    <xf numFmtId="43" fontId="98" fillId="0" borderId="19" xfId="37" applyFont="1" applyBorder="1" applyAlignment="1">
      <alignment horizontal="center" vertical="center" wrapText="1"/>
    </xf>
    <xf numFmtId="0" fontId="98" fillId="0" borderId="20" xfId="10" applyFont="1" applyBorder="1" applyAlignment="1">
      <alignment horizontal="center" vertical="center"/>
    </xf>
    <xf numFmtId="0" fontId="98" fillId="0" borderId="8" xfId="10" applyFont="1" applyBorder="1" applyAlignment="1">
      <alignment horizontal="center" vertical="center"/>
    </xf>
    <xf numFmtId="0" fontId="98" fillId="0" borderId="4" xfId="10" applyFont="1" applyBorder="1" applyAlignment="1">
      <alignment horizontal="center" vertical="center"/>
    </xf>
    <xf numFmtId="0" fontId="102" fillId="0" borderId="20" xfId="10" applyFont="1" applyBorder="1" applyAlignment="1">
      <alignment horizontal="center" vertical="center" wrapText="1"/>
    </xf>
    <xf numFmtId="0" fontId="102" fillId="0" borderId="8" xfId="10" applyFont="1" applyBorder="1" applyAlignment="1">
      <alignment horizontal="center" vertical="center" wrapText="1"/>
    </xf>
    <xf numFmtId="0" fontId="102" fillId="0" borderId="4" xfId="10" applyFont="1" applyBorder="1" applyAlignment="1">
      <alignment horizontal="center" vertical="center" wrapText="1"/>
    </xf>
    <xf numFmtId="43" fontId="98" fillId="0" borderId="31" xfId="37" applyFont="1" applyFill="1" applyBorder="1" applyAlignment="1">
      <alignment horizontal="center" vertical="center"/>
    </xf>
    <xf numFmtId="43" fontId="98" fillId="0" borderId="24" xfId="37" applyFont="1" applyFill="1" applyBorder="1" applyAlignment="1">
      <alignment horizontal="center" vertical="center"/>
    </xf>
    <xf numFmtId="43" fontId="98" fillId="0" borderId="12" xfId="37" applyFont="1" applyFill="1" applyBorder="1" applyAlignment="1">
      <alignment horizontal="center" vertical="center"/>
    </xf>
    <xf numFmtId="43" fontId="98" fillId="0" borderId="19" xfId="37" applyFont="1" applyFill="1" applyBorder="1" applyAlignment="1">
      <alignment horizontal="center" vertical="center"/>
    </xf>
    <xf numFmtId="49" fontId="98" fillId="0" borderId="20" xfId="37" applyNumberFormat="1" applyFont="1" applyBorder="1" applyAlignment="1">
      <alignment horizontal="center" vertical="center" wrapText="1"/>
    </xf>
    <xf numFmtId="49" fontId="98" fillId="0" borderId="8" xfId="37" applyNumberFormat="1" applyFont="1" applyBorder="1" applyAlignment="1">
      <alignment horizontal="center" vertical="center" wrapText="1"/>
    </xf>
    <xf numFmtId="49" fontId="98" fillId="0" borderId="4" xfId="37" applyNumberFormat="1" applyFont="1" applyBorder="1" applyAlignment="1">
      <alignment horizontal="center" vertical="center" wrapText="1"/>
    </xf>
    <xf numFmtId="0" fontId="171" fillId="0" borderId="25" xfId="10" applyFont="1" applyBorder="1" applyAlignment="1">
      <alignment horizontal="center" vertical="center"/>
    </xf>
    <xf numFmtId="43" fontId="98" fillId="0" borderId="31" xfId="37" applyFont="1" applyFill="1" applyBorder="1" applyAlignment="1">
      <alignment horizontal="center" vertical="center" wrapText="1"/>
    </xf>
    <xf numFmtId="43" fontId="98" fillId="0" borderId="12" xfId="37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25" fillId="0" borderId="25" xfId="0" applyFont="1" applyBorder="1" applyAlignment="1">
      <alignment horizontal="center"/>
    </xf>
    <xf numFmtId="0" fontId="150" fillId="0" borderId="3" xfId="0" applyFont="1" applyBorder="1" applyAlignment="1">
      <alignment horizontal="center" vertical="center"/>
    </xf>
    <xf numFmtId="0" fontId="150" fillId="0" borderId="3" xfId="0" applyFont="1" applyBorder="1" applyAlignment="1">
      <alignment horizontal="center" vertical="center" wrapText="1"/>
    </xf>
    <xf numFmtId="0" fontId="150" fillId="0" borderId="20" xfId="0" applyFont="1" applyBorder="1" applyAlignment="1">
      <alignment horizontal="center" vertical="center" wrapText="1"/>
    </xf>
    <xf numFmtId="0" fontId="150" fillId="0" borderId="4" xfId="0" applyFont="1" applyBorder="1" applyAlignment="1">
      <alignment horizontal="center" vertical="center" wrapText="1"/>
    </xf>
    <xf numFmtId="0" fontId="163" fillId="0" borderId="3" xfId="0" applyFont="1" applyBorder="1" applyAlignment="1">
      <alignment horizontal="center" vertical="center"/>
    </xf>
    <xf numFmtId="0" fontId="163" fillId="0" borderId="20" xfId="0" applyFont="1" applyBorder="1" applyAlignment="1">
      <alignment horizontal="center" vertical="center"/>
    </xf>
    <xf numFmtId="0" fontId="163" fillId="0" borderId="4" xfId="0" applyFont="1" applyBorder="1" applyAlignment="1">
      <alignment horizontal="center" vertical="center"/>
    </xf>
    <xf numFmtId="43" fontId="186" fillId="0" borderId="20" xfId="37" applyFont="1" applyFill="1" applyBorder="1" applyAlignment="1">
      <alignment horizontal="center" vertical="center"/>
    </xf>
    <xf numFmtId="43" fontId="186" fillId="24" borderId="3" xfId="37" applyFont="1" applyFill="1" applyBorder="1" applyAlignment="1">
      <alignment horizontal="center" vertical="center"/>
    </xf>
    <xf numFmtId="43" fontId="186" fillId="8" borderId="3" xfId="37" applyFont="1" applyFill="1" applyBorder="1" applyAlignment="1">
      <alignment horizontal="center" vertical="center" wrapText="1"/>
    </xf>
    <xf numFmtId="43" fontId="186" fillId="8" borderId="3" xfId="37" applyFont="1" applyFill="1" applyBorder="1" applyAlignment="1">
      <alignment horizontal="center" vertical="center"/>
    </xf>
    <xf numFmtId="43" fontId="186" fillId="0" borderId="3" xfId="37" applyFont="1" applyFill="1" applyBorder="1" applyAlignment="1">
      <alignment horizontal="center" vertical="center"/>
    </xf>
    <xf numFmtId="43" fontId="189" fillId="0" borderId="3" xfId="37" applyFont="1" applyFill="1" applyBorder="1" applyAlignment="1">
      <alignment horizontal="center" vertical="center" readingOrder="1"/>
    </xf>
    <xf numFmtId="43" fontId="189" fillId="0" borderId="3" xfId="37" applyFont="1" applyFill="1" applyBorder="1" applyAlignment="1">
      <alignment vertical="center"/>
    </xf>
    <xf numFmtId="43" fontId="189" fillId="0" borderId="3" xfId="37" applyFont="1" applyFill="1" applyBorder="1" applyAlignment="1">
      <alignment horizontal="center" vertical="center"/>
    </xf>
    <xf numFmtId="43" fontId="190" fillId="0" borderId="3" xfId="37" applyFont="1" applyBorder="1" applyAlignment="1">
      <alignment vertical="center"/>
    </xf>
    <xf numFmtId="43" fontId="112" fillId="0" borderId="0" xfId="37" applyFont="1" applyFill="1" applyAlignment="1">
      <alignment horizontal="center" vertical="top"/>
    </xf>
    <xf numFmtId="43" fontId="112" fillId="0" borderId="0" xfId="37" applyFont="1" applyFill="1" applyAlignment="1">
      <alignment vertical="center"/>
    </xf>
    <xf numFmtId="43" fontId="112" fillId="0" borderId="0" xfId="37" applyFont="1" applyFill="1" applyAlignment="1">
      <alignment horizontal="center" vertical="center"/>
    </xf>
    <xf numFmtId="43" fontId="112" fillId="0" borderId="0" xfId="37" applyFont="1" applyAlignment="1">
      <alignment horizontal="center" vertical="top"/>
    </xf>
    <xf numFmtId="43" fontId="112" fillId="0" borderId="0" xfId="37" applyFont="1" applyAlignment="1">
      <alignment vertical="center"/>
    </xf>
    <xf numFmtId="43" fontId="112" fillId="0" borderId="0" xfId="37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1" fontId="95" fillId="0" borderId="0" xfId="0" applyNumberFormat="1" applyFont="1"/>
    <xf numFmtId="1" fontId="177" fillId="0" borderId="0" xfId="55" applyNumberFormat="1" applyFont="1" applyAlignment="1">
      <alignment horizontal="center"/>
    </xf>
    <xf numFmtId="43" fontId="177" fillId="0" borderId="0" xfId="55" applyFont="1"/>
    <xf numFmtId="43" fontId="95" fillId="0" borderId="0" xfId="55" applyFont="1" applyAlignment="1"/>
    <xf numFmtId="1" fontId="95" fillId="0" borderId="0" xfId="55" applyNumberFormat="1" applyFont="1" applyAlignment="1"/>
    <xf numFmtId="0" fontId="101" fillId="0" borderId="3" xfId="0" applyFont="1" applyBorder="1" applyAlignment="1">
      <alignment horizontal="center" vertical="center" wrapText="1"/>
    </xf>
    <xf numFmtId="169" fontId="101" fillId="0" borderId="3" xfId="37" applyNumberFormat="1" applyFont="1" applyBorder="1" applyAlignment="1">
      <alignment horizontal="center" vertical="center"/>
    </xf>
    <xf numFmtId="43" fontId="101" fillId="0" borderId="3" xfId="55" applyFont="1" applyFill="1" applyBorder="1" applyAlignment="1">
      <alignment horizontal="center" vertical="center"/>
    </xf>
    <xf numFmtId="43" fontId="101" fillId="0" borderId="0" xfId="55" applyFont="1" applyFill="1" applyBorder="1" applyAlignment="1">
      <alignment horizontal="center" vertical="center"/>
    </xf>
    <xf numFmtId="1" fontId="101" fillId="0" borderId="0" xfId="0" applyNumberFormat="1" applyFont="1" applyAlignment="1">
      <alignment vertical="center"/>
    </xf>
    <xf numFmtId="1" fontId="99" fillId="0" borderId="0" xfId="55" applyNumberFormat="1" applyFont="1" applyAlignment="1">
      <alignment horizontal="center" vertical="center"/>
    </xf>
    <xf numFmtId="1" fontId="99" fillId="0" borderId="0" xfId="55" applyNumberFormat="1" applyFont="1" applyAlignment="1">
      <alignment horizontal="center"/>
    </xf>
    <xf numFmtId="43" fontId="99" fillId="0" borderId="0" xfId="55" applyFont="1" applyAlignment="1">
      <alignment horizontal="center" vertical="center"/>
    </xf>
    <xf numFmtId="43" fontId="101" fillId="0" borderId="26" xfId="55" applyFont="1" applyBorder="1" applyAlignment="1">
      <alignment horizontal="center" vertical="center"/>
    </xf>
    <xf numFmtId="43" fontId="101" fillId="0" borderId="3" xfId="37" applyFont="1" applyBorder="1" applyAlignment="1">
      <alignment horizontal="center" vertical="center"/>
    </xf>
    <xf numFmtId="0" fontId="101" fillId="10" borderId="6" xfId="0" applyFont="1" applyFill="1" applyBorder="1" applyAlignment="1">
      <alignment horizontal="center" vertical="center"/>
    </xf>
    <xf numFmtId="0" fontId="101" fillId="10" borderId="6" xfId="0" applyFont="1" applyFill="1" applyBorder="1" applyAlignment="1">
      <alignment horizontal="left" vertical="center" wrapText="1"/>
    </xf>
    <xf numFmtId="43" fontId="101" fillId="10" borderId="6" xfId="55" applyFont="1" applyFill="1" applyBorder="1" applyAlignment="1">
      <alignment vertical="center"/>
    </xf>
    <xf numFmtId="43" fontId="101" fillId="10" borderId="6" xfId="37" applyFont="1" applyFill="1" applyBorder="1" applyAlignment="1">
      <alignment horizontal="center" vertical="center"/>
    </xf>
    <xf numFmtId="43" fontId="101" fillId="10" borderId="6" xfId="55" applyFont="1" applyFill="1" applyBorder="1" applyAlignment="1">
      <alignment horizontal="center" vertical="center"/>
    </xf>
    <xf numFmtId="1" fontId="101" fillId="0" borderId="0" xfId="55" applyNumberFormat="1" applyFont="1" applyFill="1" applyBorder="1" applyAlignment="1">
      <alignment horizontal="center" vertical="center"/>
    </xf>
    <xf numFmtId="1" fontId="99" fillId="0" borderId="0" xfId="55" applyNumberFormat="1" applyFont="1" applyFill="1" applyAlignment="1">
      <alignment horizontal="center" vertical="center"/>
    </xf>
    <xf numFmtId="43" fontId="99" fillId="0" borderId="0" xfId="55" applyFont="1" applyFill="1" applyAlignment="1">
      <alignment vertical="center"/>
    </xf>
    <xf numFmtId="0" fontId="101" fillId="27" borderId="13" xfId="0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left" vertical="center" wrapText="1"/>
    </xf>
    <xf numFmtId="43" fontId="101" fillId="27" borderId="13" xfId="55" applyFont="1" applyFill="1" applyBorder="1" applyAlignment="1">
      <alignment vertical="center"/>
    </xf>
    <xf numFmtId="43" fontId="101" fillId="27" borderId="13" xfId="37" applyFont="1" applyFill="1" applyBorder="1" applyAlignment="1">
      <alignment horizontal="center" vertical="center"/>
    </xf>
    <xf numFmtId="43" fontId="101" fillId="27" borderId="13" xfId="55" applyFont="1" applyFill="1" applyBorder="1" applyAlignment="1">
      <alignment horizontal="center" vertical="center"/>
    </xf>
    <xf numFmtId="43" fontId="99" fillId="0" borderId="3" xfId="37" applyFont="1" applyFill="1" applyBorder="1" applyAlignment="1">
      <alignment vertical="center"/>
    </xf>
    <xf numFmtId="169" fontId="99" fillId="0" borderId="3" xfId="37" applyNumberFormat="1" applyFont="1" applyFill="1" applyBorder="1" applyAlignment="1">
      <alignment vertical="center"/>
    </xf>
    <xf numFmtId="43" fontId="99" fillId="0" borderId="3" xfId="55" applyFont="1" applyFill="1" applyBorder="1" applyAlignment="1">
      <alignment horizontal="center" vertical="center"/>
    </xf>
    <xf numFmtId="1" fontId="99" fillId="0" borderId="0" xfId="55" applyNumberFormat="1" applyFont="1" applyFill="1" applyBorder="1" applyAlignment="1">
      <alignment horizontal="center" vertical="center"/>
    </xf>
    <xf numFmtId="49" fontId="99" fillId="6" borderId="0" xfId="0" applyNumberFormat="1" applyFont="1" applyFill="1" applyAlignment="1">
      <alignment vertical="center"/>
    </xf>
    <xf numFmtId="1" fontId="99" fillId="6" borderId="0" xfId="0" applyNumberFormat="1" applyFont="1" applyFill="1" applyAlignment="1">
      <alignment vertical="center"/>
    </xf>
    <xf numFmtId="0" fontId="99" fillId="6" borderId="4" xfId="0" applyFont="1" applyFill="1" applyBorder="1" applyAlignment="1">
      <alignment horizontal="center" vertical="center"/>
    </xf>
    <xf numFmtId="0" fontId="99" fillId="0" borderId="4" xfId="0" applyFont="1" applyBorder="1" applyAlignment="1">
      <alignment horizontal="left" vertical="center" wrapText="1"/>
    </xf>
    <xf numFmtId="43" fontId="99" fillId="6" borderId="4" xfId="55" applyFont="1" applyFill="1" applyBorder="1" applyAlignment="1">
      <alignment vertical="center"/>
    </xf>
    <xf numFmtId="43" fontId="99" fillId="0" borderId="4" xfId="55" applyFont="1" applyFill="1" applyBorder="1" applyAlignment="1">
      <alignment vertical="center"/>
    </xf>
    <xf numFmtId="43" fontId="99" fillId="0" borderId="4" xfId="37" applyFont="1" applyFill="1" applyBorder="1" applyAlignment="1">
      <alignment vertical="center"/>
    </xf>
    <xf numFmtId="169" fontId="99" fillId="0" borderId="4" xfId="37" applyNumberFormat="1" applyFont="1" applyFill="1" applyBorder="1" applyAlignment="1">
      <alignment vertical="center"/>
    </xf>
    <xf numFmtId="43" fontId="99" fillId="0" borderId="4" xfId="55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vertical="center" wrapText="1"/>
    </xf>
    <xf numFmtId="43" fontId="101" fillId="27" borderId="3" xfId="55" applyFont="1" applyFill="1" applyBorder="1" applyAlignment="1">
      <alignment vertical="center"/>
    </xf>
    <xf numFmtId="43" fontId="101" fillId="27" borderId="3" xfId="37" applyFont="1" applyFill="1" applyBorder="1" applyAlignment="1">
      <alignment vertical="center"/>
    </xf>
    <xf numFmtId="43" fontId="101" fillId="27" borderId="3" xfId="55" applyFont="1" applyFill="1" applyBorder="1" applyAlignment="1">
      <alignment horizontal="center" vertical="center"/>
    </xf>
    <xf numFmtId="49" fontId="101" fillId="6" borderId="0" xfId="0" applyNumberFormat="1" applyFont="1" applyFill="1" applyAlignment="1">
      <alignment vertical="center"/>
    </xf>
    <xf numFmtId="1" fontId="101" fillId="6" borderId="0" xfId="0" applyNumberFormat="1" applyFont="1" applyFill="1" applyAlignment="1">
      <alignment vertical="center"/>
    </xf>
    <xf numFmtId="1" fontId="101" fillId="6" borderId="0" xfId="55" applyNumberFormat="1" applyFont="1" applyFill="1" applyAlignment="1">
      <alignment horizontal="center" vertical="center"/>
    </xf>
    <xf numFmtId="43" fontId="101" fillId="6" borderId="0" xfId="55" applyFont="1" applyFill="1" applyAlignment="1">
      <alignment vertical="center"/>
    </xf>
    <xf numFmtId="1" fontId="99" fillId="6" borderId="0" xfId="55" applyNumberFormat="1" applyFont="1" applyFill="1" applyAlignment="1">
      <alignment horizontal="center" vertical="center"/>
    </xf>
    <xf numFmtId="43" fontId="99" fillId="6" borderId="0" xfId="55" applyFont="1" applyFill="1" applyAlignment="1">
      <alignment vertical="center"/>
    </xf>
    <xf numFmtId="43" fontId="99" fillId="0" borderId="3" xfId="37" applyFont="1" applyBorder="1" applyAlignment="1">
      <alignment vertical="center"/>
    </xf>
    <xf numFmtId="43" fontId="99" fillId="0" borderId="0" xfId="55" applyFont="1" applyAlignment="1">
      <alignment vertical="center"/>
    </xf>
    <xf numFmtId="169" fontId="99" fillId="0" borderId="3" xfId="37" applyNumberFormat="1" applyFont="1" applyFill="1" applyBorder="1" applyAlignment="1">
      <alignment vertical="center" wrapText="1"/>
    </xf>
    <xf numFmtId="49" fontId="99" fillId="6" borderId="0" xfId="0" applyNumberFormat="1" applyFont="1" applyFill="1" applyAlignment="1">
      <alignment vertical="center" wrapText="1"/>
    </xf>
    <xf numFmtId="1" fontId="99" fillId="6" borderId="0" xfId="55" applyNumberFormat="1" applyFont="1" applyFill="1" applyAlignment="1">
      <alignment horizontal="center" vertical="center" wrapText="1"/>
    </xf>
    <xf numFmtId="43" fontId="99" fillId="6" borderId="0" xfId="55" applyFont="1" applyFill="1" applyAlignment="1">
      <alignment vertical="center" wrapText="1"/>
    </xf>
    <xf numFmtId="0" fontId="99" fillId="0" borderId="0" xfId="0" applyFont="1" applyAlignment="1">
      <alignment wrapText="1"/>
    </xf>
    <xf numFmtId="43" fontId="99" fillId="0" borderId="0" xfId="37" applyFont="1"/>
    <xf numFmtId="169" fontId="99" fillId="0" borderId="0" xfId="37" applyNumberFormat="1" applyFont="1"/>
    <xf numFmtId="43" fontId="99" fillId="0" borderId="0" xfId="55" applyFont="1" applyFill="1" applyAlignment="1">
      <alignment horizontal="center" vertical="center"/>
    </xf>
    <xf numFmtId="1" fontId="99" fillId="0" borderId="0" xfId="0" applyNumberFormat="1" applyFont="1"/>
    <xf numFmtId="43" fontId="144" fillId="0" borderId="0" xfId="37" applyFont="1" applyAlignment="1">
      <alignment vertical="center"/>
    </xf>
    <xf numFmtId="165" fontId="98" fillId="6" borderId="31" xfId="106" applyFont="1" applyFill="1" applyBorder="1" applyAlignment="1" applyProtection="1">
      <alignment horizontal="center" vertical="center" wrapText="1"/>
    </xf>
    <xf numFmtId="165" fontId="98" fillId="6" borderId="24" xfId="106" applyFont="1" applyFill="1" applyBorder="1" applyAlignment="1" applyProtection="1">
      <alignment horizontal="center" vertical="center" wrapText="1"/>
    </xf>
    <xf numFmtId="43" fontId="74" fillId="0" borderId="0" xfId="37" applyFont="1" applyAlignment="1">
      <alignment vertical="center"/>
    </xf>
    <xf numFmtId="43" fontId="73" fillId="0" borderId="0" xfId="37" applyFont="1"/>
    <xf numFmtId="165" fontId="98" fillId="6" borderId="12" xfId="106" applyFont="1" applyFill="1" applyBorder="1" applyAlignment="1" applyProtection="1">
      <alignment horizontal="center" vertical="center" wrapText="1"/>
    </xf>
    <xf numFmtId="165" fontId="98" fillId="6" borderId="19" xfId="106" applyFont="1" applyFill="1" applyBorder="1" applyAlignment="1" applyProtection="1">
      <alignment horizontal="center" vertical="center" wrapText="1"/>
    </xf>
    <xf numFmtId="43" fontId="74" fillId="0" borderId="0" xfId="37" applyFont="1"/>
    <xf numFmtId="43" fontId="76" fillId="6" borderId="0" xfId="37" applyFont="1" applyFill="1" applyAlignment="1"/>
    <xf numFmtId="43" fontId="73" fillId="6" borderId="0" xfId="37" applyFont="1" applyFill="1" applyAlignment="1"/>
    <xf numFmtId="43" fontId="108" fillId="6" borderId="0" xfId="37" applyFont="1" applyFill="1"/>
    <xf numFmtId="43" fontId="79" fillId="6" borderId="0" xfId="37" applyFont="1" applyFill="1"/>
    <xf numFmtId="43" fontId="80" fillId="0" borderId="0" xfId="37" applyFont="1" applyFill="1"/>
    <xf numFmtId="43" fontId="80" fillId="0" borderId="0" xfId="37" applyFont="1"/>
    <xf numFmtId="43" fontId="79" fillId="0" borderId="0" xfId="37" applyFont="1"/>
    <xf numFmtId="43" fontId="77" fillId="0" borderId="0" xfId="37" applyFont="1"/>
    <xf numFmtId="43" fontId="71" fillId="0" borderId="0" xfId="37" applyFont="1" applyAlignment="1">
      <alignment vertical="center"/>
    </xf>
    <xf numFmtId="43" fontId="71" fillId="0" borderId="0" xfId="37" applyFont="1"/>
    <xf numFmtId="43" fontId="149" fillId="0" borderId="0" xfId="37" applyFont="1"/>
    <xf numFmtId="43" fontId="176" fillId="6" borderId="0" xfId="37" applyFont="1" applyFill="1"/>
    <xf numFmtId="43" fontId="98" fillId="0" borderId="24" xfId="37" applyFont="1" applyFill="1" applyBorder="1" applyAlignment="1">
      <alignment horizontal="center" vertical="center" wrapText="1"/>
    </xf>
    <xf numFmtId="43" fontId="179" fillId="0" borderId="0" xfId="37" applyFont="1" applyAlignment="1">
      <alignment vertical="center"/>
    </xf>
    <xf numFmtId="43" fontId="180" fillId="0" borderId="0" xfId="37" applyFont="1"/>
    <xf numFmtId="43" fontId="98" fillId="0" borderId="19" xfId="37" applyFont="1" applyFill="1" applyBorder="1" applyAlignment="1">
      <alignment horizontal="center" vertical="center" wrapText="1"/>
    </xf>
    <xf numFmtId="43" fontId="179" fillId="0" borderId="0" xfId="37" applyFont="1"/>
    <xf numFmtId="43" fontId="84" fillId="6" borderId="0" xfId="37" applyFont="1" applyFill="1" applyAlignment="1"/>
    <xf numFmtId="43" fontId="180" fillId="6" borderId="0" xfId="37" applyFont="1" applyFill="1" applyAlignment="1"/>
    <xf numFmtId="43" fontId="182" fillId="6" borderId="0" xfId="37" applyFont="1" applyFill="1"/>
    <xf numFmtId="43" fontId="180" fillId="6" borderId="0" xfId="37" applyFont="1" applyFill="1"/>
    <xf numFmtId="43" fontId="182" fillId="0" borderId="0" xfId="37" applyFont="1" applyFill="1"/>
    <xf numFmtId="43" fontId="182" fillId="0" borderId="0" xfId="37" applyFont="1"/>
    <xf numFmtId="43" fontId="181" fillId="0" borderId="0" xfId="37" applyFont="1"/>
    <xf numFmtId="43" fontId="181" fillId="0" borderId="0" xfId="37" applyFont="1" applyAlignment="1">
      <alignment vertical="center"/>
    </xf>
    <xf numFmtId="49" fontId="178" fillId="0" borderId="0" xfId="211" applyNumberFormat="1" applyFont="1" applyFill="1" applyBorder="1"/>
    <xf numFmtId="165" fontId="150" fillId="0" borderId="3" xfId="211" applyFont="1" applyFill="1" applyBorder="1" applyAlignment="1">
      <alignment horizontal="center" vertical="center"/>
    </xf>
    <xf numFmtId="43" fontId="150" fillId="0" borderId="26" xfId="211" applyNumberFormat="1" applyFont="1" applyFill="1" applyBorder="1" applyAlignment="1">
      <alignment horizontal="center" vertical="center" wrapText="1"/>
    </xf>
    <xf numFmtId="43" fontId="150" fillId="0" borderId="2" xfId="211" applyNumberFormat="1" applyFont="1" applyFill="1" applyBorder="1" applyAlignment="1">
      <alignment horizontal="center" vertical="center" wrapText="1"/>
    </xf>
    <xf numFmtId="43" fontId="150" fillId="0" borderId="23" xfId="211" applyNumberFormat="1" applyFont="1" applyFill="1" applyBorder="1" applyAlignment="1">
      <alignment horizontal="center" vertical="center" wrapText="1"/>
    </xf>
    <xf numFmtId="43" fontId="150" fillId="0" borderId="3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/>
    <xf numFmtId="43" fontId="150" fillId="0" borderId="26" xfId="211" applyNumberFormat="1" applyFont="1" applyFill="1" applyBorder="1" applyAlignment="1">
      <alignment horizontal="center" vertical="center" wrapText="1"/>
    </xf>
    <xf numFmtId="43" fontId="150" fillId="0" borderId="20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49" fontId="74" fillId="0" borderId="0" xfId="211" applyNumberFormat="1" applyFont="1" applyFill="1" applyBorder="1" applyAlignment="1">
      <alignment horizontal="center"/>
    </xf>
    <xf numFmtId="165" fontId="95" fillId="0" borderId="13" xfId="211" applyFont="1" applyFill="1" applyBorder="1" applyAlignment="1">
      <alignment horizontal="center" vertical="center"/>
    </xf>
    <xf numFmtId="165" fontId="150" fillId="0" borderId="3" xfId="211" applyFont="1" applyFill="1" applyBorder="1" applyAlignment="1">
      <alignment horizontal="left" vertical="center"/>
    </xf>
    <xf numFmtId="165" fontId="151" fillId="0" borderId="3" xfId="211" applyFont="1" applyFill="1" applyBorder="1" applyAlignment="1">
      <alignment horizontal="center" vertical="center"/>
    </xf>
    <xf numFmtId="49" fontId="153" fillId="0" borderId="0" xfId="211" applyNumberFormat="1" applyFont="1" applyFill="1" applyBorder="1" applyAlignment="1">
      <alignment vertical="center"/>
    </xf>
    <xf numFmtId="165" fontId="106" fillId="0" borderId="3" xfId="211" applyFont="1" applyFill="1" applyBorder="1" applyAlignment="1">
      <alignment horizontal="center" vertical="center"/>
    </xf>
    <xf numFmtId="43" fontId="106" fillId="0" borderId="3" xfId="211" applyNumberFormat="1" applyFont="1" applyFill="1" applyBorder="1" applyAlignment="1">
      <alignment vertical="center" shrinkToFit="1"/>
    </xf>
    <xf numFmtId="49" fontId="75" fillId="0" borderId="0" xfId="211" applyNumberFormat="1" applyFont="1" applyFill="1" applyBorder="1" applyAlignment="1">
      <alignment vertical="center"/>
    </xf>
    <xf numFmtId="165" fontId="154" fillId="0" borderId="0" xfId="21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top" shrinkToFit="1"/>
    </xf>
    <xf numFmtId="49" fontId="72" fillId="0" borderId="0" xfId="211" applyNumberFormat="1" applyFont="1" applyFill="1" applyBorder="1" applyAlignment="1">
      <alignment vertical="top"/>
    </xf>
    <xf numFmtId="165" fontId="154" fillId="6" borderId="0" xfId="21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top" shrinkToFit="1"/>
    </xf>
    <xf numFmtId="165" fontId="154" fillId="0" borderId="0" xfId="211" applyFont="1" applyFill="1" applyBorder="1" applyAlignment="1">
      <alignment vertical="center"/>
    </xf>
    <xf numFmtId="43" fontId="154" fillId="0" borderId="0" xfId="211" applyNumberFormat="1" applyFont="1" applyFill="1" applyBorder="1" applyAlignment="1">
      <alignment horizontal="center" shrinkToFit="1"/>
    </xf>
    <xf numFmtId="43" fontId="104" fillId="0" borderId="0" xfId="211" applyNumberFormat="1" applyFont="1" applyFill="1" applyBorder="1" applyAlignment="1">
      <alignment horizontal="center" shrinkToFit="1"/>
    </xf>
    <xf numFmtId="49" fontId="72" fillId="0" borderId="0" xfId="211" applyNumberFormat="1" applyFont="1" applyFill="1" applyBorder="1" applyAlignment="1">
      <alignment vertical="center"/>
    </xf>
    <xf numFmtId="165" fontId="157" fillId="0" borderId="0" xfId="211" applyFont="1" applyFill="1" applyBorder="1" applyAlignment="1">
      <alignment vertical="center"/>
    </xf>
    <xf numFmtId="165" fontId="157" fillId="0" borderId="0" xfId="211" applyFont="1" applyFill="1" applyBorder="1"/>
    <xf numFmtId="165" fontId="154" fillId="0" borderId="0" xfId="211" applyFont="1" applyFill="1" applyBorder="1" applyAlignment="1">
      <alignment vertical="top"/>
    </xf>
    <xf numFmtId="165" fontId="154" fillId="0" borderId="0" xfId="211" applyFont="1" applyFill="1" applyBorder="1"/>
    <xf numFmtId="49" fontId="72" fillId="0" borderId="0" xfId="211" applyNumberFormat="1" applyFont="1" applyFill="1" applyBorder="1"/>
    <xf numFmtId="165" fontId="156" fillId="0" borderId="0" xfId="211" applyFont="1" applyFill="1" applyBorder="1" applyAlignment="1">
      <alignment horizontal="center" vertical="center"/>
    </xf>
    <xf numFmtId="165" fontId="105" fillId="0" borderId="0" xfId="211" applyFont="1" applyFill="1" applyBorder="1" applyAlignment="1">
      <alignment vertical="center"/>
    </xf>
    <xf numFmtId="165" fontId="72" fillId="0" borderId="0" xfId="211" applyFont="1" applyFill="1" applyBorder="1"/>
    <xf numFmtId="165" fontId="155" fillId="0" borderId="0" xfId="211" applyFont="1" applyFill="1"/>
    <xf numFmtId="165" fontId="156" fillId="0" borderId="0" xfId="211" applyFont="1" applyFill="1" applyBorder="1" applyAlignment="1">
      <alignment vertical="center"/>
    </xf>
    <xf numFmtId="165" fontId="103" fillId="0" borderId="0" xfId="211" applyFont="1" applyFill="1" applyBorder="1" applyAlignment="1">
      <alignment vertical="center"/>
    </xf>
    <xf numFmtId="165" fontId="105" fillId="0" borderId="0" xfId="211" applyFont="1" applyFill="1" applyBorder="1"/>
    <xf numFmtId="165" fontId="159" fillId="0" borderId="0" xfId="211" applyFont="1" applyFill="1"/>
    <xf numFmtId="165" fontId="154" fillId="0" borderId="7" xfId="211" applyFont="1" applyFill="1" applyBorder="1" applyAlignment="1">
      <alignment vertical="center"/>
    </xf>
    <xf numFmtId="165" fontId="154" fillId="0" borderId="21" xfId="211" applyFont="1" applyFill="1" applyBorder="1" applyAlignment="1">
      <alignment vertical="center"/>
    </xf>
    <xf numFmtId="165" fontId="154" fillId="0" borderId="0" xfId="211" applyFont="1" applyFill="1"/>
    <xf numFmtId="0" fontId="160" fillId="0" borderId="0" xfId="211" applyNumberFormat="1" applyFont="1" applyFill="1" applyBorder="1"/>
    <xf numFmtId="43" fontId="160" fillId="0" borderId="0" xfId="211" applyNumberFormat="1" applyFont="1" applyFill="1" applyBorder="1"/>
    <xf numFmtId="165" fontId="163" fillId="0" borderId="20" xfId="211" applyFont="1" applyFill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wrapText="1"/>
    </xf>
    <xf numFmtId="165" fontId="163" fillId="0" borderId="2" xfId="211" applyFont="1" applyFill="1" applyBorder="1" applyAlignment="1">
      <alignment horizontal="center" wrapText="1"/>
    </xf>
    <xf numFmtId="165" fontId="163" fillId="0" borderId="3" xfId="211" applyFont="1" applyFill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 wrapText="1"/>
    </xf>
    <xf numFmtId="165" fontId="163" fillId="0" borderId="20" xfId="211" applyFont="1" applyBorder="1" applyAlignment="1">
      <alignment horizontal="center" vertical="center" wrapText="1"/>
    </xf>
    <xf numFmtId="0" fontId="162" fillId="0" borderId="0" xfId="211" applyNumberFormat="1" applyFont="1" applyFill="1" applyBorder="1"/>
    <xf numFmtId="165" fontId="163" fillId="0" borderId="4" xfId="211" applyFont="1" applyFill="1" applyBorder="1" applyAlignment="1">
      <alignment horizontal="center" vertical="center"/>
    </xf>
    <xf numFmtId="165" fontId="163" fillId="0" borderId="3" xfId="211" applyFont="1" applyFill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/>
    </xf>
    <xf numFmtId="165" fontId="163" fillId="0" borderId="4" xfId="211" applyFont="1" applyBorder="1" applyAlignment="1">
      <alignment horizontal="center" vertical="center" wrapText="1"/>
    </xf>
    <xf numFmtId="0" fontId="162" fillId="0" borderId="0" xfId="211" applyNumberFormat="1" applyFont="1" applyFill="1" applyBorder="1" applyAlignment="1">
      <alignment horizontal="center" vertical="center"/>
    </xf>
    <xf numFmtId="165" fontId="163" fillId="7" borderId="6" xfId="211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center" vertical="center"/>
    </xf>
    <xf numFmtId="165" fontId="164" fillId="5" borderId="13" xfId="211" applyFont="1" applyFill="1" applyBorder="1" applyAlignment="1">
      <alignment horizontal="left" vertical="center"/>
    </xf>
    <xf numFmtId="165" fontId="164" fillId="5" borderId="17" xfId="211" applyFont="1" applyFill="1" applyBorder="1" applyAlignment="1">
      <alignment horizontal="left" vertical="center"/>
    </xf>
    <xf numFmtId="49" fontId="134" fillId="6" borderId="22" xfId="0" applyNumberFormat="1" applyFont="1" applyFill="1" applyBorder="1" applyAlignment="1">
      <alignment horizontal="left" vertical="center" wrapText="1"/>
    </xf>
    <xf numFmtId="165" fontId="134" fillId="6" borderId="22" xfId="211" applyFont="1" applyFill="1" applyBorder="1" applyAlignment="1">
      <alignment horizontal="center" vertical="center"/>
    </xf>
    <xf numFmtId="165" fontId="134" fillId="6" borderId="39" xfId="211" applyFont="1" applyFill="1" applyBorder="1" applyAlignment="1">
      <alignment horizontal="center" vertical="center" shrinkToFit="1"/>
    </xf>
    <xf numFmtId="165" fontId="134" fillId="6" borderId="22" xfId="211" applyFont="1" applyFill="1" applyBorder="1" applyAlignment="1">
      <alignment horizontal="center" vertical="center" shrinkToFit="1"/>
    </xf>
    <xf numFmtId="0" fontId="138" fillId="6" borderId="0" xfId="211" applyNumberFormat="1" applyFont="1" applyFill="1" applyBorder="1" applyAlignment="1">
      <alignment vertical="center"/>
    </xf>
    <xf numFmtId="165" fontId="134" fillId="6" borderId="11" xfId="211" applyFont="1" applyFill="1" applyBorder="1" applyAlignment="1">
      <alignment horizontal="center" vertical="center"/>
    </xf>
    <xf numFmtId="165" fontId="134" fillId="6" borderId="29" xfId="211" applyFont="1" applyFill="1" applyBorder="1" applyAlignment="1">
      <alignment horizontal="center" vertical="center" shrinkToFit="1"/>
    </xf>
    <xf numFmtId="165" fontId="134" fillId="6" borderId="11" xfId="211" applyFont="1" applyFill="1" applyBorder="1" applyAlignment="1">
      <alignment horizontal="center" vertical="center" shrinkToFit="1"/>
    </xf>
    <xf numFmtId="165" fontId="134" fillId="6" borderId="18" xfId="211" applyFont="1" applyFill="1" applyBorder="1" applyAlignment="1">
      <alignment horizontal="center" vertical="center"/>
    </xf>
    <xf numFmtId="165" fontId="134" fillId="6" borderId="18" xfId="211" applyFont="1" applyFill="1" applyBorder="1" applyAlignment="1">
      <alignment horizontal="center" vertical="center" shrinkToFit="1"/>
    </xf>
    <xf numFmtId="49" fontId="101" fillId="5" borderId="20" xfId="0" applyNumberFormat="1" applyFont="1" applyFill="1" applyBorder="1" applyAlignment="1">
      <alignment horizontal="center" vertical="center" wrapText="1"/>
    </xf>
    <xf numFmtId="165" fontId="163" fillId="5" borderId="3" xfId="211" applyFont="1" applyFill="1" applyBorder="1" applyAlignment="1">
      <alignment horizontal="center" vertical="center"/>
    </xf>
    <xf numFmtId="0" fontId="162" fillId="0" borderId="0" xfId="211" applyNumberFormat="1" applyFont="1" applyFill="1" applyBorder="1" applyAlignment="1">
      <alignment vertical="center"/>
    </xf>
    <xf numFmtId="165" fontId="134" fillId="0" borderId="11" xfId="211" applyFont="1" applyFill="1" applyBorder="1" applyAlignment="1">
      <alignment vertical="center"/>
    </xf>
    <xf numFmtId="165" fontId="134" fillId="0" borderId="11" xfId="211" applyFont="1" applyFill="1" applyBorder="1" applyAlignment="1">
      <alignment horizontal="center" vertical="center" shrinkToFit="1"/>
    </xf>
    <xf numFmtId="165" fontId="134" fillId="0" borderId="11" xfId="211" applyFont="1" applyFill="1" applyBorder="1" applyAlignment="1">
      <alignment horizontal="center" vertical="center"/>
    </xf>
    <xf numFmtId="165" fontId="134" fillId="6" borderId="11" xfId="211" applyFont="1" applyFill="1" applyBorder="1" applyAlignment="1">
      <alignment vertical="center"/>
    </xf>
    <xf numFmtId="0" fontId="138" fillId="0" borderId="0" xfId="211" applyNumberFormat="1" applyFont="1" applyFill="1" applyBorder="1" applyAlignment="1">
      <alignment vertical="center"/>
    </xf>
    <xf numFmtId="165" fontId="134" fillId="0" borderId="11" xfId="211" applyFont="1" applyBorder="1" applyAlignment="1">
      <alignment vertical="center"/>
    </xf>
    <xf numFmtId="165" fontId="134" fillId="0" borderId="18" xfId="211" applyFont="1" applyFill="1" applyBorder="1" applyAlignment="1">
      <alignment horizontal="center" vertical="center"/>
    </xf>
    <xf numFmtId="165" fontId="134" fillId="0" borderId="18" xfId="211" applyFont="1" applyFill="1" applyBorder="1" applyAlignment="1">
      <alignment horizontal="center" vertical="center" shrinkToFit="1"/>
    </xf>
    <xf numFmtId="165" fontId="163" fillId="5" borderId="3" xfId="211" applyFont="1" applyFill="1" applyBorder="1" applyAlignment="1">
      <alignment vertical="center"/>
    </xf>
    <xf numFmtId="0" fontId="163" fillId="0" borderId="0" xfId="211" applyNumberFormat="1" applyFont="1" applyFill="1" applyBorder="1" applyAlignment="1">
      <alignment vertical="center"/>
    </xf>
    <xf numFmtId="165" fontId="134" fillId="0" borderId="22" xfId="211" applyFont="1" applyFill="1" applyBorder="1" applyAlignment="1">
      <alignment vertical="center"/>
    </xf>
    <xf numFmtId="0" fontId="134" fillId="0" borderId="0" xfId="211" applyNumberFormat="1" applyFont="1" applyFill="1" applyBorder="1" applyAlignment="1">
      <alignment vertical="center"/>
    </xf>
    <xf numFmtId="165" fontId="134" fillId="0" borderId="18" xfId="211" applyFont="1" applyFill="1" applyBorder="1" applyAlignment="1">
      <alignment vertical="center"/>
    </xf>
    <xf numFmtId="165" fontId="134" fillId="0" borderId="0" xfId="211" applyFont="1" applyFill="1" applyBorder="1" applyAlignment="1">
      <alignment vertical="center"/>
    </xf>
    <xf numFmtId="165" fontId="134" fillId="0" borderId="0" xfId="211" applyFont="1" applyFill="1" applyAlignment="1">
      <alignment vertical="center"/>
    </xf>
    <xf numFmtId="165" fontId="134" fillId="0" borderId="0" xfId="211" applyFont="1" applyFill="1"/>
    <xf numFmtId="0" fontId="138" fillId="0" borderId="0" xfId="211" applyNumberFormat="1" applyFont="1" applyFill="1" applyBorder="1"/>
    <xf numFmtId="165" fontId="134" fillId="0" borderId="0" xfId="211" applyFont="1" applyFill="1" applyBorder="1"/>
    <xf numFmtId="165" fontId="129" fillId="0" borderId="0" xfId="211" applyFont="1" applyFill="1" applyBorder="1" applyAlignment="1">
      <alignment vertical="center"/>
    </xf>
    <xf numFmtId="0" fontId="144" fillId="0" borderId="0" xfId="211" applyNumberFormat="1" applyFont="1" applyFill="1" applyBorder="1"/>
    <xf numFmtId="165" fontId="129" fillId="0" borderId="7" xfId="211" applyFont="1" applyFill="1" applyBorder="1" applyAlignment="1">
      <alignment vertical="center"/>
    </xf>
    <xf numFmtId="165" fontId="129" fillId="0" borderId="21" xfId="211" applyFont="1" applyFill="1" applyBorder="1" applyAlignment="1">
      <alignment vertical="center"/>
    </xf>
    <xf numFmtId="165" fontId="129" fillId="0" borderId="0" xfId="211" applyFont="1" applyFill="1"/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1.%20&#3605;.&#3588;.68\31.10.68\1.%20&#3616;&#3634;&#3614;&#3619;&#3623;&#3617;%2031.10.68.xlsx" TargetMode="External"/><Relationship Id="rId1" Type="http://schemas.openxmlformats.org/officeDocument/2006/relationships/externalLinkPath" Target="1.%20&#3616;&#3634;&#3614;&#3619;&#3623;&#3617;%2031.10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1.%20&#3605;.&#3588;.68\31.10.68\3.%20&#3619;&#3634;&#3618;&#3627;&#3609;&#3656;&#3623;&#3618;%2031.10.68.xlsx" TargetMode="External"/><Relationship Id="rId1" Type="http://schemas.openxmlformats.org/officeDocument/2006/relationships/externalLinkPath" Target="3.%20&#3619;&#3634;&#3618;&#3627;&#3609;&#3656;&#3623;&#3618;%2031.10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3">
          <cell r="A3" t="str">
            <v>ข้อมูลสะสมตั้งแต่วันที่ 1 ตุลาคม 2568 ถึงวันที่ 31 ตุลาคม 2568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</row>
        <row r="86">
          <cell r="C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 refreshError="1"/>
      <sheetData sheetId="17" refreshError="1"/>
      <sheetData sheetId="18">
        <row r="3">
          <cell r="A3" t="str">
            <v xml:space="preserve">ข้อมูลสะสมตั้งแต่วันที่ 1 ตุลาคม 2568 ถึงวันที่ 31 ตุลาคม 2568 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U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A3" sqref="A3:I3"/>
    </sheetView>
  </sheetViews>
  <sheetFormatPr defaultRowHeight="23.25"/>
  <cols>
    <col min="1" max="1" width="64.85546875" style="71" customWidth="1"/>
    <col min="2" max="2" width="28.85546875" style="64" bestFit="1" customWidth="1"/>
    <col min="3" max="3" width="22.85546875" style="64" bestFit="1" customWidth="1"/>
    <col min="4" max="4" width="11.28515625" style="72" customWidth="1"/>
    <col min="5" max="5" width="22.28515625" style="64" customWidth="1"/>
    <col min="6" max="6" width="11.28515625" style="63" customWidth="1"/>
    <col min="7" max="7" width="22.85546875" style="64" customWidth="1"/>
    <col min="8" max="8" width="11.28515625" style="361" customWidth="1"/>
    <col min="9" max="9" width="24.5703125" style="64" customWidth="1"/>
    <col min="10" max="11" width="10.140625" style="69" customWidth="1"/>
    <col min="12" max="12" width="27.28515625" style="69" customWidth="1"/>
    <col min="13" max="14" width="10.140625" style="69" customWidth="1"/>
    <col min="15" max="16384" width="9.140625" style="69"/>
  </cols>
  <sheetData>
    <row r="1" spans="1:12" s="302" customFormat="1" ht="33.75" customHeight="1">
      <c r="A1" s="461" t="s">
        <v>230</v>
      </c>
      <c r="B1" s="461"/>
      <c r="C1" s="461"/>
      <c r="D1" s="461"/>
      <c r="E1" s="461"/>
      <c r="F1" s="461"/>
      <c r="G1" s="461"/>
      <c r="H1" s="461"/>
      <c r="I1" s="461"/>
    </row>
    <row r="2" spans="1:12" s="302" customFormat="1" ht="31.5" customHeight="1">
      <c r="A2" s="461" t="s">
        <v>13</v>
      </c>
      <c r="B2" s="461"/>
      <c r="C2" s="461"/>
      <c r="D2" s="461"/>
      <c r="E2" s="461"/>
      <c r="F2" s="461"/>
      <c r="G2" s="461"/>
      <c r="H2" s="461"/>
      <c r="I2" s="461"/>
    </row>
    <row r="3" spans="1:12" s="302" customFormat="1" ht="33.75" customHeight="1">
      <c r="A3" s="450" t="s">
        <v>258</v>
      </c>
      <c r="B3" s="450"/>
      <c r="C3" s="450"/>
      <c r="D3" s="450"/>
      <c r="E3" s="450"/>
      <c r="F3" s="450"/>
      <c r="G3" s="450"/>
      <c r="H3" s="450"/>
      <c r="I3" s="450"/>
    </row>
    <row r="4" spans="1:12" s="65" customFormat="1" ht="41.25" customHeight="1">
      <c r="A4" s="458" t="s">
        <v>3</v>
      </c>
      <c r="B4" s="460" t="s">
        <v>231</v>
      </c>
      <c r="C4" s="456" t="s">
        <v>9</v>
      </c>
      <c r="D4" s="455"/>
      <c r="E4" s="454" t="s">
        <v>150</v>
      </c>
      <c r="F4" s="457"/>
      <c r="G4" s="454" t="s">
        <v>148</v>
      </c>
      <c r="H4" s="455"/>
      <c r="I4" s="451" t="s">
        <v>4</v>
      </c>
    </row>
    <row r="5" spans="1:12" s="60" customFormat="1" ht="33" customHeight="1">
      <c r="A5" s="459"/>
      <c r="B5" s="452"/>
      <c r="C5" s="76" t="s">
        <v>107</v>
      </c>
      <c r="D5" s="77" t="s">
        <v>7</v>
      </c>
      <c r="E5" s="76" t="s">
        <v>107</v>
      </c>
      <c r="F5" s="77" t="s">
        <v>7</v>
      </c>
      <c r="G5" s="76" t="s">
        <v>107</v>
      </c>
      <c r="H5" s="76" t="s">
        <v>7</v>
      </c>
      <c r="I5" s="452"/>
    </row>
    <row r="6" spans="1:12" s="60" customFormat="1" ht="33" customHeight="1">
      <c r="A6" s="350" t="s">
        <v>12</v>
      </c>
      <c r="B6" s="351">
        <v>5702594900</v>
      </c>
      <c r="C6" s="351">
        <v>265879841.81</v>
      </c>
      <c r="D6" s="351">
        <v>4.6624360746719002</v>
      </c>
      <c r="E6" s="351">
        <v>22405204</v>
      </c>
      <c r="F6" s="351">
        <v>0.39289489071019229</v>
      </c>
      <c r="G6" s="351">
        <v>288285045.81</v>
      </c>
      <c r="H6" s="351">
        <v>5.055330965382093</v>
      </c>
      <c r="I6" s="351">
        <v>5414309854.1900005</v>
      </c>
    </row>
    <row r="7" spans="1:12" s="60" customFormat="1" ht="33" customHeight="1">
      <c r="A7" s="352" t="s">
        <v>232</v>
      </c>
      <c r="B7" s="351">
        <v>5025007600</v>
      </c>
      <c r="C7" s="351">
        <v>264929893.15000001</v>
      </c>
      <c r="D7" s="351">
        <v>5.2722287056839479</v>
      </c>
      <c r="E7" s="351">
        <v>22207204</v>
      </c>
      <c r="F7" s="351">
        <v>0.44193373956290138</v>
      </c>
      <c r="G7" s="351">
        <v>287137097.14999998</v>
      </c>
      <c r="H7" s="351">
        <v>5.7141624452468482</v>
      </c>
      <c r="I7" s="351">
        <v>4737870502.8500004</v>
      </c>
      <c r="L7" s="304"/>
    </row>
    <row r="8" spans="1:12" s="307" customFormat="1" ht="33" customHeight="1">
      <c r="A8" s="305" t="s">
        <v>0</v>
      </c>
      <c r="B8" s="306">
        <v>2746197000</v>
      </c>
      <c r="C8" s="306">
        <v>245457897.12</v>
      </c>
      <c r="D8" s="306">
        <v>8.9381022963756784</v>
      </c>
      <c r="E8" s="306">
        <v>0</v>
      </c>
      <c r="F8" s="28">
        <v>0</v>
      </c>
      <c r="G8" s="306">
        <v>245457897.12</v>
      </c>
      <c r="H8" s="306">
        <v>8.9381022963756784</v>
      </c>
      <c r="I8" s="28">
        <v>2500739102.8800001</v>
      </c>
    </row>
    <row r="9" spans="1:12" s="307" customFormat="1" ht="33" customHeight="1">
      <c r="A9" s="305" t="s">
        <v>1</v>
      </c>
      <c r="B9" s="306">
        <v>2278810600</v>
      </c>
      <c r="C9" s="306">
        <v>19471996.030000001</v>
      </c>
      <c r="D9" s="306">
        <v>0.85448066767813002</v>
      </c>
      <c r="E9" s="306">
        <v>22207204</v>
      </c>
      <c r="F9" s="28">
        <v>0.97450854406241572</v>
      </c>
      <c r="G9" s="306">
        <v>41679200.030000001</v>
      </c>
      <c r="H9" s="306">
        <v>1.828989211740546</v>
      </c>
      <c r="I9" s="28">
        <v>2237131399.9699998</v>
      </c>
    </row>
    <row r="10" spans="1:12" s="307" customFormat="1" ht="33" hidden="1" customHeight="1">
      <c r="A10" s="305" t="s">
        <v>5</v>
      </c>
      <c r="B10" s="306">
        <v>0</v>
      </c>
      <c r="C10" s="306">
        <v>0</v>
      </c>
      <c r="D10" s="306" t="e">
        <v>#DIV/0!</v>
      </c>
      <c r="E10" s="306">
        <v>0</v>
      </c>
      <c r="F10" s="28" t="e">
        <v>#DIV/0!</v>
      </c>
      <c r="G10" s="306">
        <v>0</v>
      </c>
      <c r="H10" s="306" t="e">
        <v>#DIV/0!</v>
      </c>
      <c r="I10" s="28">
        <v>0</v>
      </c>
    </row>
    <row r="11" spans="1:12" s="60" customFormat="1" ht="33" customHeight="1">
      <c r="A11" s="352" t="s">
        <v>233</v>
      </c>
      <c r="B11" s="351">
        <v>677587300</v>
      </c>
      <c r="C11" s="351">
        <v>949948.66</v>
      </c>
      <c r="D11" s="351">
        <v>0.14019575927707029</v>
      </c>
      <c r="E11" s="351">
        <v>198000</v>
      </c>
      <c r="F11" s="351">
        <v>2.9221326905034969E-2</v>
      </c>
      <c r="G11" s="351">
        <v>1147948.6600000001</v>
      </c>
      <c r="H11" s="351">
        <v>0.16941708618210527</v>
      </c>
      <c r="I11" s="351">
        <v>676439351.33999991</v>
      </c>
    </row>
    <row r="12" spans="1:12" s="307" customFormat="1" ht="33" customHeight="1">
      <c r="A12" s="305" t="s">
        <v>1</v>
      </c>
      <c r="B12" s="306">
        <v>489595200</v>
      </c>
      <c r="C12" s="306">
        <v>949948.66</v>
      </c>
      <c r="D12" s="306">
        <v>0.19402736383036437</v>
      </c>
      <c r="E12" s="306">
        <v>198000</v>
      </c>
      <c r="F12" s="28">
        <v>4.0441572956597616E-2</v>
      </c>
      <c r="G12" s="306">
        <v>1147948.6600000001</v>
      </c>
      <c r="H12" s="306">
        <v>0.23446893678696198</v>
      </c>
      <c r="I12" s="28">
        <v>488447251.33999997</v>
      </c>
    </row>
    <row r="13" spans="1:12" s="307" customFormat="1" ht="33" customHeight="1">
      <c r="A13" s="305" t="s">
        <v>6</v>
      </c>
      <c r="B13" s="28">
        <v>187992100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187992100</v>
      </c>
      <c r="L13" s="307" t="s">
        <v>206</v>
      </c>
    </row>
    <row r="14" spans="1:12" s="307" customFormat="1" ht="33" hidden="1" customHeight="1">
      <c r="A14" s="305" t="s">
        <v>5</v>
      </c>
      <c r="B14" s="28">
        <v>0</v>
      </c>
      <c r="C14" s="28">
        <v>0</v>
      </c>
      <c r="D14" s="28" t="e">
        <v>#DIV/0!</v>
      </c>
      <c r="E14" s="28">
        <v>0</v>
      </c>
      <c r="F14" s="28" t="e">
        <v>#DIV/0!</v>
      </c>
      <c r="G14" s="28">
        <v>0</v>
      </c>
      <c r="H14" s="28" t="e">
        <v>#DIV/0!</v>
      </c>
      <c r="I14" s="28">
        <v>0</v>
      </c>
    </row>
    <row r="15" spans="1:12" s="302" customFormat="1" ht="33" customHeight="1">
      <c r="A15" s="353" t="s">
        <v>139</v>
      </c>
      <c r="B15" s="354">
        <v>3028086400</v>
      </c>
      <c r="C15" s="355">
        <v>258170371.17000002</v>
      </c>
      <c r="D15" s="354">
        <v>8.5258588120206884</v>
      </c>
      <c r="E15" s="355">
        <v>0</v>
      </c>
      <c r="F15" s="354">
        <v>0</v>
      </c>
      <c r="G15" s="355">
        <v>258170371.17000002</v>
      </c>
      <c r="H15" s="354">
        <v>8.5258588120206884</v>
      </c>
      <c r="I15" s="354">
        <v>2769916028.8299999</v>
      </c>
    </row>
    <row r="16" spans="1:12" s="60" customFormat="1" ht="47.25" customHeight="1">
      <c r="A16" s="356" t="str">
        <f>'[2]โอนเปลี่ยนแปลง '!B7</f>
        <v>รายการค่าใช้จ่ายบุคลากรภาครัฐ (15004140002001000000, 15004142002002000000)</v>
      </c>
      <c r="B16" s="357">
        <v>3028086400</v>
      </c>
      <c r="C16" s="358">
        <v>258170371.17000002</v>
      </c>
      <c r="D16" s="357">
        <v>8.5258588120206884</v>
      </c>
      <c r="E16" s="358">
        <v>0</v>
      </c>
      <c r="F16" s="357">
        <v>0</v>
      </c>
      <c r="G16" s="358">
        <v>258170371.17000002</v>
      </c>
      <c r="H16" s="357">
        <v>8.5258588120206884</v>
      </c>
      <c r="I16" s="357">
        <v>2769916028.8299999</v>
      </c>
    </row>
    <row r="17" spans="1:73" s="60" customFormat="1" ht="33" customHeight="1">
      <c r="A17" s="305" t="s">
        <v>0</v>
      </c>
      <c r="B17" s="28">
        <v>2746197000</v>
      </c>
      <c r="C17" s="308">
        <v>245457897.12</v>
      </c>
      <c r="D17" s="28">
        <v>8.9381022963756784</v>
      </c>
      <c r="E17" s="308">
        <v>0</v>
      </c>
      <c r="F17" s="28">
        <v>0</v>
      </c>
      <c r="G17" s="308">
        <v>245457897.12</v>
      </c>
      <c r="H17" s="28">
        <v>8.9381022963756784</v>
      </c>
      <c r="I17" s="28">
        <v>2500739102.8800001</v>
      </c>
    </row>
    <row r="18" spans="1:73" s="60" customFormat="1" ht="33" customHeight="1">
      <c r="A18" s="305" t="s">
        <v>1</v>
      </c>
      <c r="B18" s="28">
        <v>281889400</v>
      </c>
      <c r="C18" s="308">
        <v>12712474.050000001</v>
      </c>
      <c r="D18" s="28">
        <v>4.5097382342152628</v>
      </c>
      <c r="E18" s="308">
        <v>0</v>
      </c>
      <c r="F18" s="28">
        <v>0</v>
      </c>
      <c r="G18" s="308">
        <v>12712474.050000001</v>
      </c>
      <c r="H18" s="28">
        <v>4.5097382342152628</v>
      </c>
      <c r="I18" s="28">
        <v>269176925.94999999</v>
      </c>
    </row>
    <row r="19" spans="1:73" s="60" customFormat="1" ht="30" hidden="1" customHeight="1">
      <c r="A19" s="309" t="s">
        <v>6</v>
      </c>
      <c r="B19" s="28">
        <v>0</v>
      </c>
      <c r="C19" s="308">
        <v>0</v>
      </c>
      <c r="D19" s="28">
        <v>0</v>
      </c>
      <c r="E19" s="308">
        <v>0</v>
      </c>
      <c r="F19" s="28">
        <v>0</v>
      </c>
      <c r="G19" s="308">
        <v>0</v>
      </c>
      <c r="H19" s="28">
        <v>0</v>
      </c>
      <c r="I19" s="310" t="e">
        <v>#REF!</v>
      </c>
    </row>
    <row r="20" spans="1:73" s="60" customFormat="1" ht="30" hidden="1" customHeight="1">
      <c r="A20" s="309" t="s">
        <v>5</v>
      </c>
      <c r="B20" s="28">
        <v>0</v>
      </c>
      <c r="C20" s="308">
        <v>0</v>
      </c>
      <c r="D20" s="28">
        <v>0</v>
      </c>
      <c r="E20" s="308">
        <v>0</v>
      </c>
      <c r="F20" s="28">
        <v>0</v>
      </c>
      <c r="G20" s="308">
        <v>0</v>
      </c>
      <c r="H20" s="28">
        <v>0</v>
      </c>
      <c r="I20" s="310" t="e">
        <v>#REF!</v>
      </c>
    </row>
    <row r="21" spans="1:73" s="302" customFormat="1" ht="33" customHeight="1">
      <c r="A21" s="359" t="s">
        <v>149</v>
      </c>
      <c r="B21" s="354">
        <v>1477013500</v>
      </c>
      <c r="C21" s="355">
        <v>7258470.6400000006</v>
      </c>
      <c r="D21" s="354">
        <v>0.49142886236314021</v>
      </c>
      <c r="E21" s="355">
        <v>455204</v>
      </c>
      <c r="F21" s="354">
        <v>3.0819217292191305E-2</v>
      </c>
      <c r="G21" s="355">
        <v>7713674.6400000006</v>
      </c>
      <c r="H21" s="354">
        <v>0.52224807965533149</v>
      </c>
      <c r="I21" s="354">
        <v>1469299825.3599999</v>
      </c>
    </row>
    <row r="22" spans="1:73" s="60" customFormat="1" ht="47.25" customHeight="1">
      <c r="A22" s="356" t="str">
        <f>'[2]โอนเปลี่ยนแปลง '!B17</f>
        <v>ผลผลิตการจัดการฐานข้อมูลเพื่อการพัฒนาชุมชน (15004381004002000000)</v>
      </c>
      <c r="B22" s="357">
        <v>467056700</v>
      </c>
      <c r="C22" s="358">
        <v>949948.66</v>
      </c>
      <c r="D22" s="357">
        <v>0.20339043632175707</v>
      </c>
      <c r="E22" s="358">
        <v>198000</v>
      </c>
      <c r="F22" s="357">
        <v>4.2393139847902835E-2</v>
      </c>
      <c r="G22" s="358">
        <v>1147948.6600000001</v>
      </c>
      <c r="H22" s="357">
        <v>0.24578357616965996</v>
      </c>
      <c r="I22" s="357">
        <v>465908751.33999997</v>
      </c>
    </row>
    <row r="23" spans="1:73" s="60" customFormat="1" ht="33" customHeight="1">
      <c r="A23" s="305" t="s">
        <v>159</v>
      </c>
      <c r="B23" s="28">
        <v>467056700</v>
      </c>
      <c r="C23" s="308">
        <v>949948.66</v>
      </c>
      <c r="D23" s="28">
        <v>0.2033904363217571</v>
      </c>
      <c r="E23" s="308">
        <v>198000</v>
      </c>
      <c r="F23" s="28">
        <v>4.2393139847902835E-2</v>
      </c>
      <c r="G23" s="308">
        <v>1147948.6600000001</v>
      </c>
      <c r="H23" s="28">
        <v>0.24578357616965996</v>
      </c>
      <c r="I23" s="28">
        <v>465908751.33999997</v>
      </c>
    </row>
    <row r="24" spans="1:73" s="60" customFormat="1" ht="33" hidden="1" customHeight="1">
      <c r="A24" s="305" t="s">
        <v>169</v>
      </c>
      <c r="B24" s="28">
        <v>0</v>
      </c>
      <c r="C24" s="308">
        <v>0</v>
      </c>
      <c r="D24" s="28" t="e">
        <v>#DIV/0!</v>
      </c>
      <c r="E24" s="308">
        <v>0</v>
      </c>
      <c r="F24" s="28" t="e">
        <v>#DIV/0!</v>
      </c>
      <c r="G24" s="308">
        <v>0</v>
      </c>
      <c r="H24" s="28" t="e">
        <v>#DIV/0!</v>
      </c>
      <c r="I24" s="28">
        <v>0</v>
      </c>
    </row>
    <row r="25" spans="1:73" s="60" customFormat="1" ht="33" hidden="1" customHeight="1">
      <c r="A25" s="305" t="s">
        <v>213</v>
      </c>
      <c r="B25" s="28">
        <v>0</v>
      </c>
      <c r="C25" s="308">
        <v>0</v>
      </c>
      <c r="D25" s="28" t="e">
        <v>#DIV/0!</v>
      </c>
      <c r="E25" s="308">
        <v>0</v>
      </c>
      <c r="F25" s="28" t="e">
        <v>#DIV/0!</v>
      </c>
      <c r="G25" s="308">
        <v>0</v>
      </c>
      <c r="H25" s="28" t="e">
        <v>#DIV/0!</v>
      </c>
      <c r="I25" s="28">
        <v>0</v>
      </c>
    </row>
    <row r="26" spans="1:73" s="311" customFormat="1" ht="47.25" customHeight="1">
      <c r="A26" s="356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357">
        <v>552349100</v>
      </c>
      <c r="C26" s="358">
        <v>4914161.9800000004</v>
      </c>
      <c r="D26" s="357">
        <v>0.88968407479979605</v>
      </c>
      <c r="E26" s="358">
        <v>141250</v>
      </c>
      <c r="F26" s="357">
        <v>2.5572595302499817E-2</v>
      </c>
      <c r="G26" s="358">
        <v>5055411.9800000004</v>
      </c>
      <c r="H26" s="357">
        <v>0.91525667010229594</v>
      </c>
      <c r="I26" s="357">
        <v>547293688.01999998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</row>
    <row r="27" spans="1:73" s="311" customFormat="1" ht="33" customHeight="1">
      <c r="A27" s="305" t="s">
        <v>1</v>
      </c>
      <c r="B27" s="28">
        <v>341818500</v>
      </c>
      <c r="C27" s="308">
        <v>4914161.9800000004</v>
      </c>
      <c r="D27" s="28">
        <v>1.4376524325043847</v>
      </c>
      <c r="E27" s="308">
        <v>141250</v>
      </c>
      <c r="F27" s="28">
        <v>4.1323099832220905E-2</v>
      </c>
      <c r="G27" s="308">
        <v>5055411.9800000004</v>
      </c>
      <c r="H27" s="28">
        <v>1.4789755323366056</v>
      </c>
      <c r="I27" s="28">
        <v>336763088.01999998</v>
      </c>
      <c r="J27" s="312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</row>
    <row r="28" spans="1:73" s="311" customFormat="1" ht="33" customHeight="1">
      <c r="A28" s="305" t="s">
        <v>159</v>
      </c>
      <c r="B28" s="28">
        <v>22538500</v>
      </c>
      <c r="C28" s="308">
        <v>0</v>
      </c>
      <c r="D28" s="28">
        <v>0</v>
      </c>
      <c r="E28" s="308">
        <v>0</v>
      </c>
      <c r="F28" s="28">
        <v>0</v>
      </c>
      <c r="G28" s="308">
        <v>0</v>
      </c>
      <c r="H28" s="28">
        <v>0</v>
      </c>
      <c r="I28" s="28">
        <v>22538500</v>
      </c>
      <c r="J28" s="312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</row>
    <row r="29" spans="1:73" s="313" customFormat="1" ht="33" customHeight="1">
      <c r="A29" s="305" t="s">
        <v>169</v>
      </c>
      <c r="B29" s="28">
        <v>187992100</v>
      </c>
      <c r="C29" s="308">
        <v>0</v>
      </c>
      <c r="D29" s="28">
        <v>0</v>
      </c>
      <c r="E29" s="308">
        <v>0</v>
      </c>
      <c r="F29" s="28">
        <v>0</v>
      </c>
      <c r="G29" s="308">
        <v>0</v>
      </c>
      <c r="H29" s="28">
        <v>0</v>
      </c>
      <c r="I29" s="28">
        <v>187992100</v>
      </c>
      <c r="J29" s="312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</row>
    <row r="30" spans="1:73" s="314" customFormat="1" ht="29.25" hidden="1" customHeight="1">
      <c r="A30" s="309" t="s">
        <v>5</v>
      </c>
      <c r="B30" s="28"/>
      <c r="C30" s="308">
        <v>0</v>
      </c>
      <c r="D30" s="28" t="e">
        <v>#DIV/0!</v>
      </c>
      <c r="E30" s="308">
        <v>0</v>
      </c>
      <c r="F30" s="28" t="e">
        <v>#DIV/0!</v>
      </c>
      <c r="G30" s="308">
        <v>0</v>
      </c>
      <c r="H30" s="28" t="e">
        <v>#DIV/0!</v>
      </c>
      <c r="I30" s="28">
        <v>0</v>
      </c>
      <c r="J30" s="312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</row>
    <row r="31" spans="1:73" s="311" customFormat="1" ht="47.25" customHeight="1">
      <c r="A31" s="356" t="str">
        <f>'[2]โอนเปลี่ยนแปลง '!B38</f>
        <v>ผลผลิตสร้างความมั่นคงทางอาชีพและรายได้ 
(15004382005002000000)</v>
      </c>
      <c r="B31" s="357">
        <v>457607700</v>
      </c>
      <c r="C31" s="358">
        <v>1394360</v>
      </c>
      <c r="D31" s="357">
        <v>0.30470641119019631</v>
      </c>
      <c r="E31" s="358">
        <v>115954</v>
      </c>
      <c r="F31" s="357">
        <v>2.5339171521807872E-2</v>
      </c>
      <c r="G31" s="358">
        <v>1510314</v>
      </c>
      <c r="H31" s="357">
        <v>0.33004558271200418</v>
      </c>
      <c r="I31" s="357">
        <v>456097386</v>
      </c>
      <c r="J31" s="312"/>
      <c r="K31" s="60"/>
      <c r="L31" s="304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</row>
    <row r="32" spans="1:73" s="311" customFormat="1" ht="33" customHeight="1">
      <c r="A32" s="305" t="s">
        <v>1</v>
      </c>
      <c r="B32" s="28">
        <v>457607700</v>
      </c>
      <c r="C32" s="315">
        <v>1394360</v>
      </c>
      <c r="D32" s="28">
        <v>0.30470641119019631</v>
      </c>
      <c r="E32" s="308">
        <v>115954</v>
      </c>
      <c r="F32" s="28">
        <v>2.5339171521807872E-2</v>
      </c>
      <c r="G32" s="308">
        <v>1510314</v>
      </c>
      <c r="H32" s="28">
        <v>0.33004558271200418</v>
      </c>
      <c r="I32" s="28">
        <v>456097386</v>
      </c>
      <c r="J32" s="312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</row>
    <row r="33" spans="1:73" s="313" customFormat="1" ht="33" hidden="1" customHeight="1">
      <c r="A33" s="305" t="s">
        <v>169</v>
      </c>
      <c r="B33" s="28">
        <v>0</v>
      </c>
      <c r="C33" s="315">
        <v>0</v>
      </c>
      <c r="D33" s="28" t="e">
        <v>#DIV/0!</v>
      </c>
      <c r="E33" s="308">
        <v>0</v>
      </c>
      <c r="F33" s="28" t="e">
        <v>#DIV/0!</v>
      </c>
      <c r="G33" s="308">
        <v>0</v>
      </c>
      <c r="H33" s="28" t="e">
        <v>#DIV/0!</v>
      </c>
      <c r="I33" s="28">
        <v>0</v>
      </c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</row>
    <row r="34" spans="1:73" s="314" customFormat="1" ht="33" hidden="1" customHeight="1">
      <c r="A34" s="305" t="s">
        <v>5</v>
      </c>
      <c r="B34" s="28">
        <v>0</v>
      </c>
      <c r="C34" s="308">
        <v>0</v>
      </c>
      <c r="D34" s="28" t="e">
        <v>#DIV/0!</v>
      </c>
      <c r="E34" s="308">
        <v>0</v>
      </c>
      <c r="F34" s="28" t="e">
        <v>#DIV/0!</v>
      </c>
      <c r="G34" s="308">
        <v>0</v>
      </c>
      <c r="H34" s="28" t="e">
        <v>#DIV/0!</v>
      </c>
      <c r="I34" s="28">
        <v>0</v>
      </c>
    </row>
    <row r="35" spans="1:73" s="60" customFormat="1" ht="33" customHeight="1">
      <c r="A35" s="359" t="str">
        <f>[2]คีย์ข้อมูล!B48</f>
        <v>แผนงานยุทธศาสตร์พัฒนาและส่งเสริมเศรษฐกิจฐานราก</v>
      </c>
      <c r="B35" s="354">
        <v>1050716100</v>
      </c>
      <c r="C35" s="355">
        <v>451000</v>
      </c>
      <c r="D35" s="354">
        <v>4.2923107393138829E-2</v>
      </c>
      <c r="E35" s="355">
        <v>21950000</v>
      </c>
      <c r="F35" s="354">
        <v>2.0890514573822556</v>
      </c>
      <c r="G35" s="355">
        <v>22401000</v>
      </c>
      <c r="H35" s="354">
        <v>2.1319745647753945</v>
      </c>
      <c r="I35" s="354">
        <v>1028315100</v>
      </c>
    </row>
    <row r="36" spans="1:73" s="60" customFormat="1" ht="47.25" customHeight="1">
      <c r="A36" s="356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357">
        <v>1050716100</v>
      </c>
      <c r="C36" s="358">
        <v>451000</v>
      </c>
      <c r="D36" s="357">
        <v>4.2923107393138829E-2</v>
      </c>
      <c r="E36" s="358">
        <v>21950000</v>
      </c>
      <c r="F36" s="357">
        <v>2.0890514573822556</v>
      </c>
      <c r="G36" s="358">
        <v>22401000</v>
      </c>
      <c r="H36" s="357">
        <v>2.1319745647753945</v>
      </c>
      <c r="I36" s="357">
        <v>1028315100</v>
      </c>
    </row>
    <row r="37" spans="1:73" s="60" customFormat="1" ht="33" customHeight="1">
      <c r="A37" s="305" t="s">
        <v>1</v>
      </c>
      <c r="B37" s="28">
        <v>1050716100</v>
      </c>
      <c r="C37" s="308">
        <v>451000</v>
      </c>
      <c r="D37" s="28">
        <v>4.2923107393138829E-2</v>
      </c>
      <c r="E37" s="308">
        <v>21950000</v>
      </c>
      <c r="F37" s="28">
        <v>2.0890514573822556</v>
      </c>
      <c r="G37" s="308">
        <v>22401000</v>
      </c>
      <c r="H37" s="28">
        <v>2.1319745647753945</v>
      </c>
      <c r="I37" s="28">
        <v>1028315100</v>
      </c>
    </row>
    <row r="38" spans="1:73" s="60" customFormat="1" ht="33" hidden="1" customHeight="1">
      <c r="A38" s="305" t="s">
        <v>169</v>
      </c>
      <c r="B38" s="28">
        <v>0</v>
      </c>
      <c r="C38" s="308">
        <v>0</v>
      </c>
      <c r="D38" s="28" t="e">
        <v>#DIV/0!</v>
      </c>
      <c r="E38" s="308">
        <v>0</v>
      </c>
      <c r="F38" s="28" t="e">
        <v>#DIV/0!</v>
      </c>
      <c r="G38" s="308">
        <v>0</v>
      </c>
      <c r="H38" s="28" t="e">
        <v>#DIV/0!</v>
      </c>
      <c r="I38" s="28">
        <v>0</v>
      </c>
    </row>
    <row r="39" spans="1:73" s="60" customFormat="1" ht="33" hidden="1" customHeight="1">
      <c r="A39" s="305" t="s">
        <v>5</v>
      </c>
      <c r="B39" s="28">
        <v>0</v>
      </c>
      <c r="C39" s="308">
        <v>0</v>
      </c>
      <c r="D39" s="28" t="e">
        <v>#DIV/0!</v>
      </c>
      <c r="E39" s="308">
        <v>0</v>
      </c>
      <c r="F39" s="28" t="e">
        <v>#DIV/0!</v>
      </c>
      <c r="G39" s="308"/>
      <c r="H39" s="28"/>
      <c r="I39" s="28">
        <v>0</v>
      </c>
    </row>
    <row r="40" spans="1:73" s="302" customFormat="1" ht="33" customHeight="1">
      <c r="A40" s="359" t="str">
        <f>[2]คีย์ข้อมูล!B58</f>
        <v>แผนงานบูรณาการป้องกัน ปราบปราม และแก้ไขปัญหายาเสพติด</v>
      </c>
      <c r="B40" s="354">
        <v>38492300</v>
      </c>
      <c r="C40" s="355">
        <v>0</v>
      </c>
      <c r="D40" s="354">
        <v>0</v>
      </c>
      <c r="E40" s="355">
        <v>0</v>
      </c>
      <c r="F40" s="354">
        <v>0</v>
      </c>
      <c r="G40" s="355">
        <v>0</v>
      </c>
      <c r="H40" s="354">
        <v>0</v>
      </c>
      <c r="I40" s="354">
        <v>38492300</v>
      </c>
    </row>
    <row r="41" spans="1:73" s="60" customFormat="1" ht="47.25" customHeight="1">
      <c r="A41" s="356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357">
        <v>38492300</v>
      </c>
      <c r="C41" s="358">
        <v>0</v>
      </c>
      <c r="D41" s="357">
        <v>0</v>
      </c>
      <c r="E41" s="358">
        <v>0</v>
      </c>
      <c r="F41" s="357">
        <v>0</v>
      </c>
      <c r="G41" s="358">
        <v>0</v>
      </c>
      <c r="H41" s="357">
        <v>0</v>
      </c>
      <c r="I41" s="357">
        <v>38492300</v>
      </c>
    </row>
    <row r="42" spans="1:73" s="60" customFormat="1" ht="33" customHeight="1">
      <c r="A42" s="305" t="s">
        <v>1</v>
      </c>
      <c r="B42" s="28">
        <v>38492300</v>
      </c>
      <c r="C42" s="315">
        <v>0</v>
      </c>
      <c r="D42" s="28">
        <v>0</v>
      </c>
      <c r="E42" s="308">
        <v>0</v>
      </c>
      <c r="F42" s="28">
        <v>0</v>
      </c>
      <c r="G42" s="308">
        <v>0</v>
      </c>
      <c r="H42" s="28">
        <v>0</v>
      </c>
      <c r="I42" s="28">
        <v>38492300</v>
      </c>
    </row>
    <row r="43" spans="1:73" s="60" customFormat="1" ht="27" hidden="1" customHeight="1">
      <c r="A43" s="316" t="s">
        <v>6</v>
      </c>
      <c r="B43" s="317">
        <v>0</v>
      </c>
      <c r="C43" s="318">
        <v>0</v>
      </c>
      <c r="D43" s="318">
        <v>0</v>
      </c>
      <c r="E43" s="318">
        <v>0</v>
      </c>
      <c r="F43" s="317">
        <v>0</v>
      </c>
      <c r="G43" s="318">
        <v>0</v>
      </c>
      <c r="H43" s="317">
        <v>0</v>
      </c>
      <c r="I43" s="317" t="e">
        <v>#REF!</v>
      </c>
    </row>
    <row r="44" spans="1:73" s="60" customFormat="1" ht="26.25" hidden="1" customHeight="1">
      <c r="A44" s="319" t="s">
        <v>5</v>
      </c>
      <c r="B44" s="320">
        <v>0</v>
      </c>
      <c r="C44" s="321">
        <v>0</v>
      </c>
      <c r="D44" s="321">
        <v>0</v>
      </c>
      <c r="E44" s="321">
        <v>0</v>
      </c>
      <c r="F44" s="320">
        <v>0</v>
      </c>
      <c r="G44" s="321">
        <v>0</v>
      </c>
      <c r="H44" s="320">
        <v>0</v>
      </c>
      <c r="I44" s="320" t="e">
        <v>#REF!</v>
      </c>
    </row>
    <row r="45" spans="1:73" s="302" customFormat="1" ht="33" customHeight="1">
      <c r="A45" s="359" t="s">
        <v>140</v>
      </c>
      <c r="B45" s="354">
        <v>38500000</v>
      </c>
      <c r="C45" s="355">
        <v>0</v>
      </c>
      <c r="D45" s="354">
        <v>0</v>
      </c>
      <c r="E45" s="355">
        <v>0</v>
      </c>
      <c r="F45" s="354">
        <v>0</v>
      </c>
      <c r="G45" s="355">
        <v>0</v>
      </c>
      <c r="H45" s="354">
        <v>0</v>
      </c>
      <c r="I45" s="354">
        <v>38500000</v>
      </c>
    </row>
    <row r="46" spans="1:73" s="60" customFormat="1" ht="47.25" customHeight="1">
      <c r="A46" s="356" t="str">
        <f>'[2]โอนเปลี่ยนแปลง '!B68</f>
        <v>โครงการส่งเสริมการท่องเที่ยวชุมชน 
(15004182024002000000)</v>
      </c>
      <c r="B46" s="357">
        <v>38500000</v>
      </c>
      <c r="C46" s="358">
        <v>0</v>
      </c>
      <c r="D46" s="357">
        <v>0</v>
      </c>
      <c r="E46" s="358">
        <v>0</v>
      </c>
      <c r="F46" s="357">
        <v>0</v>
      </c>
      <c r="G46" s="358">
        <v>0</v>
      </c>
      <c r="H46" s="357">
        <v>0</v>
      </c>
      <c r="I46" s="357">
        <v>38500000</v>
      </c>
    </row>
    <row r="47" spans="1:73" s="60" customFormat="1" ht="33" customHeight="1">
      <c r="A47" s="322" t="s">
        <v>1</v>
      </c>
      <c r="B47" s="323">
        <v>38500000</v>
      </c>
      <c r="C47" s="324">
        <v>0</v>
      </c>
      <c r="D47" s="323">
        <v>0</v>
      </c>
      <c r="E47" s="325">
        <v>0</v>
      </c>
      <c r="F47" s="341">
        <v>0</v>
      </c>
      <c r="G47" s="325">
        <v>0</v>
      </c>
      <c r="H47" s="323">
        <v>0</v>
      </c>
      <c r="I47" s="28">
        <v>38500000</v>
      </c>
    </row>
    <row r="48" spans="1:73" s="60" customFormat="1" ht="30.75" hidden="1" customHeight="1">
      <c r="A48" s="326" t="s">
        <v>6</v>
      </c>
      <c r="B48" s="323">
        <v>0</v>
      </c>
      <c r="C48" s="325">
        <v>0</v>
      </c>
      <c r="D48" s="325">
        <v>0</v>
      </c>
      <c r="E48" s="325">
        <v>0</v>
      </c>
      <c r="F48" s="327">
        <v>0</v>
      </c>
      <c r="G48" s="325">
        <v>0</v>
      </c>
      <c r="H48" s="323">
        <v>0</v>
      </c>
      <c r="I48" s="323" t="e">
        <v>#REF!</v>
      </c>
    </row>
    <row r="49" spans="1:9" s="60" customFormat="1" ht="30.75" hidden="1" customHeight="1">
      <c r="A49" s="328" t="s">
        <v>5</v>
      </c>
      <c r="B49" s="329">
        <v>0</v>
      </c>
      <c r="C49" s="324">
        <v>0</v>
      </c>
      <c r="D49" s="330">
        <v>0</v>
      </c>
      <c r="E49" s="330">
        <v>0</v>
      </c>
      <c r="F49" s="329">
        <v>0</v>
      </c>
      <c r="G49" s="330">
        <v>0</v>
      </c>
      <c r="H49" s="329">
        <v>0</v>
      </c>
      <c r="I49" s="320" t="e">
        <v>#REF!</v>
      </c>
    </row>
    <row r="50" spans="1:9" s="60" customFormat="1" ht="25.5" hidden="1" customHeight="1">
      <c r="A50" s="328" t="s">
        <v>5</v>
      </c>
      <c r="B50" s="329">
        <v>0</v>
      </c>
      <c r="C50" s="324">
        <v>0</v>
      </c>
      <c r="D50" s="330">
        <v>0</v>
      </c>
      <c r="E50" s="330">
        <v>0</v>
      </c>
      <c r="F50" s="320">
        <v>0</v>
      </c>
      <c r="G50" s="330">
        <v>0</v>
      </c>
      <c r="H50" s="329"/>
      <c r="I50" s="303" t="e">
        <v>#REF!</v>
      </c>
    </row>
    <row r="51" spans="1:9" s="302" customFormat="1" ht="33" customHeight="1">
      <c r="A51" s="359" t="s">
        <v>141</v>
      </c>
      <c r="B51" s="354">
        <v>69786600</v>
      </c>
      <c r="C51" s="355">
        <v>0</v>
      </c>
      <c r="D51" s="354">
        <v>0</v>
      </c>
      <c r="E51" s="355">
        <v>0</v>
      </c>
      <c r="F51" s="354">
        <v>0</v>
      </c>
      <c r="G51" s="355">
        <v>0</v>
      </c>
      <c r="H51" s="354">
        <v>0</v>
      </c>
      <c r="I51" s="354">
        <v>69786600</v>
      </c>
    </row>
    <row r="52" spans="1:9" s="60" customFormat="1" ht="47.25" customHeight="1">
      <c r="A52" s="356" t="str">
        <f>'[2]โอนเปลี่ยนแปลง '!B78</f>
        <v>โครงการส่งเสริมการพัฒนาชุมชนธรรมาภิบาล 
(15004602011002000000)</v>
      </c>
      <c r="B52" s="357">
        <v>69786600</v>
      </c>
      <c r="C52" s="358">
        <v>0</v>
      </c>
      <c r="D52" s="357">
        <v>0</v>
      </c>
      <c r="E52" s="358">
        <v>0</v>
      </c>
      <c r="F52" s="357">
        <v>0</v>
      </c>
      <c r="G52" s="358">
        <v>0</v>
      </c>
      <c r="H52" s="357">
        <v>0</v>
      </c>
      <c r="I52" s="357">
        <v>69786600</v>
      </c>
    </row>
    <row r="53" spans="1:9" s="60" customFormat="1" ht="33" customHeight="1">
      <c r="A53" s="305" t="s">
        <v>1</v>
      </c>
      <c r="B53" s="28">
        <v>69786600</v>
      </c>
      <c r="C53" s="308">
        <v>0</v>
      </c>
      <c r="D53" s="28">
        <v>0</v>
      </c>
      <c r="E53" s="308">
        <v>0</v>
      </c>
      <c r="F53" s="28">
        <v>0</v>
      </c>
      <c r="G53" s="308">
        <v>0</v>
      </c>
      <c r="H53" s="28">
        <v>0</v>
      </c>
      <c r="I53" s="28">
        <v>69786600</v>
      </c>
    </row>
    <row r="54" spans="1:9" s="60" customFormat="1" ht="30" hidden="1" customHeight="1">
      <c r="A54" s="316" t="s">
        <v>6</v>
      </c>
      <c r="B54" s="317">
        <f>+'[2]โอนเปลี่ยนแปลง '!C83</f>
        <v>0</v>
      </c>
      <c r="C54" s="318">
        <f>[2]คีย์ข้อมูล!H84</f>
        <v>0</v>
      </c>
      <c r="D54" s="318">
        <v>0</v>
      </c>
      <c r="E54" s="318">
        <f>[2]คีย์ข้อมูล!G84</f>
        <v>0</v>
      </c>
      <c r="F54" s="317">
        <v>0</v>
      </c>
      <c r="G54" s="318">
        <f>E54+C54</f>
        <v>0</v>
      </c>
      <c r="H54" s="317">
        <v>0</v>
      </c>
      <c r="I54" s="317" t="e">
        <f>#REF!-#REF!</f>
        <v>#REF!</v>
      </c>
    </row>
    <row r="55" spans="1:9" s="60" customFormat="1" ht="30" hidden="1" customHeight="1">
      <c r="A55" s="319" t="s">
        <v>5</v>
      </c>
      <c r="B55" s="320">
        <f>+'[2]โอนเปลี่ยนแปลง '!C86</f>
        <v>0</v>
      </c>
      <c r="C55" s="321">
        <f>[2]คีย์ข้อมูล!H87</f>
        <v>0</v>
      </c>
      <c r="D55" s="321">
        <v>0</v>
      </c>
      <c r="E55" s="321">
        <f>[2]คีย์ข้อมูล!G87</f>
        <v>0</v>
      </c>
      <c r="F55" s="320">
        <v>0</v>
      </c>
      <c r="G55" s="321">
        <f>E55+C55</f>
        <v>0</v>
      </c>
      <c r="H55" s="320">
        <v>0</v>
      </c>
      <c r="I55" s="320" t="e">
        <f>#REF!-#REF!</f>
        <v>#REF!</v>
      </c>
    </row>
    <row r="56" spans="1:9" s="60" customFormat="1" ht="21" customHeight="1">
      <c r="A56" s="56"/>
      <c r="B56" s="57"/>
      <c r="C56" s="58"/>
      <c r="D56" s="58"/>
      <c r="E56" s="58"/>
      <c r="F56" s="57"/>
      <c r="G56" s="58"/>
      <c r="H56" s="57"/>
      <c r="I56" s="59"/>
    </row>
    <row r="57" spans="1:9" s="65" customFormat="1" ht="33" customHeight="1">
      <c r="A57" s="360" t="s">
        <v>234</v>
      </c>
      <c r="B57" s="360"/>
      <c r="C57" s="360"/>
      <c r="D57" s="61"/>
      <c r="E57" s="62"/>
      <c r="F57" s="63"/>
      <c r="G57" s="64"/>
      <c r="H57" s="361"/>
      <c r="I57" s="64"/>
    </row>
    <row r="58" spans="1:9" s="65" customFormat="1" ht="30" customHeight="1">
      <c r="A58" s="66" t="s">
        <v>235</v>
      </c>
      <c r="B58" s="248" t="s">
        <v>236</v>
      </c>
      <c r="C58" s="362" t="s">
        <v>160</v>
      </c>
      <c r="E58" s="363" t="s">
        <v>170</v>
      </c>
      <c r="F58" s="63"/>
      <c r="G58" s="64"/>
      <c r="H58" s="361"/>
      <c r="I58" s="64"/>
    </row>
    <row r="59" spans="1:9" ht="30.75" customHeight="1">
      <c r="A59" s="67" t="s">
        <v>237</v>
      </c>
      <c r="B59" s="68" t="s">
        <v>238</v>
      </c>
      <c r="C59" s="364" t="s">
        <v>239</v>
      </c>
      <c r="D59" s="69"/>
      <c r="E59" s="68" t="s">
        <v>240</v>
      </c>
    </row>
    <row r="60" spans="1:9" ht="30.75" customHeight="1">
      <c r="A60" s="67" t="s">
        <v>241</v>
      </c>
      <c r="B60" s="68" t="s">
        <v>242</v>
      </c>
      <c r="C60" s="364" t="s">
        <v>243</v>
      </c>
      <c r="D60" s="69"/>
      <c r="E60" s="68" t="s">
        <v>211</v>
      </c>
      <c r="G60" s="70"/>
    </row>
    <row r="61" spans="1:9" ht="30.75" customHeight="1">
      <c r="A61" s="67" t="s">
        <v>244</v>
      </c>
      <c r="B61" s="68" t="s">
        <v>245</v>
      </c>
      <c r="C61" s="364" t="s">
        <v>246</v>
      </c>
      <c r="D61" s="69"/>
      <c r="E61" s="68" t="s">
        <v>247</v>
      </c>
    </row>
    <row r="62" spans="1:9" ht="24" customHeight="1"/>
    <row r="63" spans="1:9" ht="26.25" customHeight="1">
      <c r="A63" s="453"/>
      <c r="B63" s="453"/>
      <c r="C63" s="453"/>
      <c r="D63" s="453"/>
      <c r="E63" s="453"/>
      <c r="F63" s="453"/>
      <c r="G63" s="453"/>
      <c r="H63" s="453"/>
      <c r="I63" s="453"/>
    </row>
    <row r="64" spans="1:9" ht="24" customHeight="1">
      <c r="A64" s="453"/>
      <c r="B64" s="453"/>
      <c r="C64" s="453"/>
      <c r="D64" s="453"/>
      <c r="E64" s="453"/>
      <c r="F64" s="331"/>
      <c r="G64" s="70"/>
      <c r="H64" s="365"/>
      <c r="I64" s="70"/>
    </row>
    <row r="65" spans="1:73" ht="24" customHeight="1">
      <c r="A65" s="453"/>
      <c r="B65" s="453"/>
      <c r="C65" s="453"/>
      <c r="D65" s="453"/>
      <c r="E65" s="453"/>
      <c r="F65" s="453"/>
      <c r="G65" s="453"/>
      <c r="H65" s="453"/>
      <c r="I65" s="453"/>
    </row>
    <row r="66" spans="1:73" ht="24" customHeight="1">
      <c r="A66" s="453"/>
      <c r="B66" s="453"/>
      <c r="C66" s="453"/>
      <c r="D66" s="453"/>
      <c r="E66" s="453"/>
      <c r="F66" s="453"/>
      <c r="G66" s="453"/>
      <c r="H66" s="453"/>
      <c r="I66" s="453"/>
    </row>
    <row r="67" spans="1:73" ht="24" customHeight="1">
      <c r="A67" s="453"/>
      <c r="B67" s="453"/>
      <c r="C67" s="453"/>
      <c r="D67" s="453"/>
      <c r="E67" s="453"/>
      <c r="F67" s="453"/>
      <c r="G67" s="453"/>
      <c r="H67" s="453"/>
      <c r="I67" s="453"/>
    </row>
    <row r="68" spans="1:73" ht="24" customHeight="1">
      <c r="A68" s="453"/>
      <c r="B68" s="453"/>
      <c r="C68" s="453"/>
      <c r="D68" s="453"/>
      <c r="E68" s="453"/>
      <c r="F68" s="453"/>
      <c r="G68" s="453"/>
      <c r="H68" s="453"/>
      <c r="I68" s="453"/>
    </row>
    <row r="69" spans="1:73" ht="24" customHeight="1">
      <c r="A69" s="453"/>
      <c r="B69" s="453"/>
      <c r="C69" s="453"/>
    </row>
    <row r="75" spans="1:73" s="64" customFormat="1">
      <c r="A75" s="71"/>
      <c r="D75" s="72"/>
      <c r="F75" s="63"/>
      <c r="H75" s="361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</row>
  </sheetData>
  <mergeCells count="16">
    <mergeCell ref="A1:I1"/>
    <mergeCell ref="A2:I2"/>
    <mergeCell ref="A69:C69"/>
    <mergeCell ref="A64:E64"/>
    <mergeCell ref="A67:I67"/>
    <mergeCell ref="A68:I68"/>
    <mergeCell ref="A3:I3"/>
    <mergeCell ref="I4:I5"/>
    <mergeCell ref="A63:I63"/>
    <mergeCell ref="A65:I65"/>
    <mergeCell ref="A66:I66"/>
    <mergeCell ref="G4:H4"/>
    <mergeCell ref="C4:D4"/>
    <mergeCell ref="E4:F4"/>
    <mergeCell ref="A4:A5"/>
    <mergeCell ref="B4:B5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V64"/>
  <sheetViews>
    <sheetView zoomScale="80" zoomScaleNormal="80" workbookViewId="0">
      <selection activeCell="A3" sqref="A3:K3"/>
    </sheetView>
  </sheetViews>
  <sheetFormatPr defaultRowHeight="27.75"/>
  <cols>
    <col min="1" max="1" width="7.140625" style="15" customWidth="1"/>
    <col min="2" max="2" width="19.28515625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1.7109375" style="27" customWidth="1"/>
    <col min="11" max="11" width="19.85546875" style="15" bestFit="1" customWidth="1"/>
    <col min="12" max="12" width="22.7109375" style="271" customWidth="1"/>
    <col min="13" max="13" width="19.140625" style="271" customWidth="1"/>
    <col min="14" max="14" width="20.7109375" style="678" customWidth="1"/>
    <col min="15" max="15" width="22.5703125" style="271" customWidth="1"/>
    <col min="16" max="16" width="9.140625" style="271"/>
    <col min="17" max="17" width="9.140625" style="271" customWidth="1"/>
    <col min="18" max="18" width="14.140625" style="271" bestFit="1" customWidth="1"/>
    <col min="19" max="19" width="19.28515625" style="670" customWidth="1"/>
    <col min="20" max="20" width="22.5703125" style="271" customWidth="1"/>
    <col min="21" max="21" width="13.5703125" style="9" customWidth="1"/>
    <col min="22" max="22" width="19.5703125" style="9" customWidth="1"/>
    <col min="23" max="16384" width="9.140625" style="9"/>
  </cols>
  <sheetData>
    <row r="1" spans="1:22" s="203" customFormat="1" ht="33" customHeight="1">
      <c r="A1" s="538" t="s">
        <v>343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261"/>
      <c r="M1" s="261"/>
      <c r="N1" s="262"/>
      <c r="O1" s="262"/>
      <c r="P1" s="262"/>
      <c r="Q1" s="263"/>
      <c r="R1" s="261"/>
      <c r="S1" s="262"/>
      <c r="T1" s="261"/>
    </row>
    <row r="2" spans="1:22" s="203" customFormat="1" ht="33" customHeight="1">
      <c r="A2" s="538" t="s">
        <v>161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261"/>
      <c r="M2" s="261"/>
      <c r="N2" s="262"/>
      <c r="O2" s="262"/>
      <c r="P2" s="262"/>
      <c r="Q2" s="263"/>
      <c r="R2" s="261"/>
      <c r="S2" s="262"/>
      <c r="T2" s="261"/>
    </row>
    <row r="3" spans="1:22" s="203" customFormat="1" ht="33" customHeight="1">
      <c r="A3" s="538" t="s">
        <v>258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261"/>
      <c r="M3" s="261"/>
      <c r="N3" s="262"/>
      <c r="O3" s="262"/>
      <c r="P3" s="262"/>
      <c r="Q3" s="263"/>
      <c r="R3" s="261"/>
      <c r="S3" s="262"/>
      <c r="T3" s="261"/>
    </row>
    <row r="4" spans="1:22" s="6" customFormat="1" ht="27" customHeight="1">
      <c r="A4" s="543" t="s">
        <v>21</v>
      </c>
      <c r="B4" s="546" t="s">
        <v>72</v>
      </c>
      <c r="C4" s="543" t="s">
        <v>3</v>
      </c>
      <c r="D4" s="553" t="s">
        <v>122</v>
      </c>
      <c r="E4" s="549" t="s">
        <v>9</v>
      </c>
      <c r="F4" s="550"/>
      <c r="G4" s="557" t="s">
        <v>131</v>
      </c>
      <c r="H4" s="668"/>
      <c r="I4" s="539" t="s">
        <v>146</v>
      </c>
      <c r="J4" s="540"/>
      <c r="K4" s="543" t="s">
        <v>4</v>
      </c>
      <c r="L4" s="261"/>
      <c r="M4" s="669"/>
      <c r="N4" s="669"/>
      <c r="O4" s="261"/>
      <c r="P4" s="261"/>
      <c r="Q4" s="261"/>
      <c r="R4" s="261"/>
      <c r="S4" s="670"/>
      <c r="T4" s="261"/>
    </row>
    <row r="5" spans="1:22" s="6" customFormat="1" ht="27" customHeight="1">
      <c r="A5" s="544"/>
      <c r="B5" s="547"/>
      <c r="C5" s="544"/>
      <c r="D5" s="554"/>
      <c r="E5" s="551"/>
      <c r="F5" s="552"/>
      <c r="G5" s="558"/>
      <c r="H5" s="671"/>
      <c r="I5" s="541"/>
      <c r="J5" s="542"/>
      <c r="K5" s="544"/>
      <c r="L5" s="261"/>
      <c r="M5" s="261"/>
      <c r="N5" s="669"/>
      <c r="O5" s="261"/>
      <c r="P5" s="261"/>
      <c r="Q5" s="261"/>
      <c r="R5" s="261"/>
      <c r="S5" s="670"/>
      <c r="T5" s="261"/>
    </row>
    <row r="6" spans="1:22" s="6" customFormat="1" ht="27" customHeight="1">
      <c r="A6" s="544"/>
      <c r="B6" s="548"/>
      <c r="C6" s="545"/>
      <c r="D6" s="555"/>
      <c r="E6" s="22" t="s">
        <v>107</v>
      </c>
      <c r="F6" s="22" t="s">
        <v>7</v>
      </c>
      <c r="G6" s="344" t="s">
        <v>107</v>
      </c>
      <c r="H6" s="22" t="s">
        <v>7</v>
      </c>
      <c r="I6" s="17" t="s">
        <v>107</v>
      </c>
      <c r="J6" s="17" t="s">
        <v>7</v>
      </c>
      <c r="K6" s="545"/>
      <c r="L6" s="261"/>
      <c r="M6" s="261"/>
      <c r="N6" s="669"/>
      <c r="O6" s="261"/>
      <c r="P6" s="261"/>
      <c r="Q6" s="261"/>
      <c r="R6" s="261"/>
      <c r="S6" s="670"/>
      <c r="T6" s="261"/>
    </row>
    <row r="7" spans="1:22" s="7" customFormat="1" ht="27" customHeight="1" thickBot="1">
      <c r="A7" s="23"/>
      <c r="B7" s="12"/>
      <c r="C7" s="96">
        <v>32</v>
      </c>
      <c r="D7" s="24">
        <v>26694900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26694900</v>
      </c>
      <c r="L7" s="264"/>
      <c r="M7" s="265"/>
      <c r="N7" s="672"/>
      <c r="O7" s="266"/>
      <c r="P7" s="266"/>
      <c r="Q7" s="266"/>
      <c r="R7" s="266"/>
      <c r="S7" s="670"/>
      <c r="T7" s="266"/>
    </row>
    <row r="8" spans="1:22" s="103" customFormat="1" ht="27" customHeight="1" thickTop="1">
      <c r="A8" s="254">
        <v>1</v>
      </c>
      <c r="B8" s="105" t="s">
        <v>33</v>
      </c>
      <c r="C8" s="104">
        <v>1</v>
      </c>
      <c r="D8" s="255">
        <v>2567000</v>
      </c>
      <c r="E8" s="255">
        <v>0</v>
      </c>
      <c r="F8" s="20">
        <v>0</v>
      </c>
      <c r="G8" s="255">
        <v>0</v>
      </c>
      <c r="H8" s="255">
        <v>0</v>
      </c>
      <c r="I8" s="20">
        <v>0</v>
      </c>
      <c r="J8" s="20">
        <v>0</v>
      </c>
      <c r="K8" s="206">
        <v>2567000</v>
      </c>
      <c r="L8" s="267"/>
      <c r="M8" s="268"/>
      <c r="N8" s="673"/>
      <c r="O8" s="267"/>
      <c r="P8" s="269"/>
      <c r="Q8" s="269"/>
      <c r="R8" s="267"/>
      <c r="S8" s="674"/>
      <c r="T8" s="267"/>
      <c r="U8" s="101"/>
      <c r="V8" s="101"/>
    </row>
    <row r="9" spans="1:22" s="103" customFormat="1" ht="27" customHeight="1">
      <c r="A9" s="254">
        <v>2</v>
      </c>
      <c r="B9" s="105" t="s">
        <v>214</v>
      </c>
      <c r="C9" s="104">
        <v>2</v>
      </c>
      <c r="D9" s="255">
        <v>1505000</v>
      </c>
      <c r="E9" s="255">
        <v>0</v>
      </c>
      <c r="F9" s="20">
        <v>0</v>
      </c>
      <c r="G9" s="255">
        <v>0</v>
      </c>
      <c r="H9" s="255">
        <v>0</v>
      </c>
      <c r="I9" s="20">
        <v>0</v>
      </c>
      <c r="J9" s="20">
        <v>0</v>
      </c>
      <c r="K9" s="206">
        <v>1505000</v>
      </c>
      <c r="L9" s="267"/>
      <c r="M9" s="268"/>
      <c r="N9" s="673"/>
      <c r="O9" s="267"/>
      <c r="P9" s="269"/>
      <c r="Q9" s="269"/>
      <c r="R9" s="267"/>
      <c r="S9" s="674"/>
      <c r="T9" s="267"/>
      <c r="U9" s="101"/>
      <c r="V9" s="101"/>
    </row>
    <row r="10" spans="1:22" s="103" customFormat="1" ht="27" customHeight="1">
      <c r="A10" s="254">
        <v>3</v>
      </c>
      <c r="B10" s="105" t="s">
        <v>36</v>
      </c>
      <c r="C10" s="104">
        <v>2</v>
      </c>
      <c r="D10" s="255">
        <v>661000</v>
      </c>
      <c r="E10" s="255">
        <v>0</v>
      </c>
      <c r="F10" s="20">
        <v>0</v>
      </c>
      <c r="G10" s="255">
        <v>0</v>
      </c>
      <c r="H10" s="255">
        <v>0</v>
      </c>
      <c r="I10" s="20">
        <v>0</v>
      </c>
      <c r="J10" s="20">
        <v>0</v>
      </c>
      <c r="K10" s="206">
        <v>661000</v>
      </c>
      <c r="L10" s="267"/>
      <c r="M10" s="268"/>
      <c r="N10" s="673"/>
      <c r="O10" s="267"/>
      <c r="P10" s="269"/>
      <c r="Q10" s="269"/>
      <c r="R10" s="267"/>
      <c r="S10" s="674"/>
      <c r="T10" s="267"/>
      <c r="U10" s="101"/>
      <c r="V10" s="101"/>
    </row>
    <row r="11" spans="1:22" s="103" customFormat="1" ht="27" customHeight="1">
      <c r="A11" s="254">
        <v>4</v>
      </c>
      <c r="B11" s="105" t="s">
        <v>37</v>
      </c>
      <c r="C11" s="104">
        <v>1</v>
      </c>
      <c r="D11" s="255">
        <v>2299000</v>
      </c>
      <c r="E11" s="255">
        <v>0</v>
      </c>
      <c r="F11" s="20">
        <v>0</v>
      </c>
      <c r="G11" s="255">
        <v>0</v>
      </c>
      <c r="H11" s="255">
        <v>0</v>
      </c>
      <c r="I11" s="20">
        <v>0</v>
      </c>
      <c r="J11" s="20">
        <v>0</v>
      </c>
      <c r="K11" s="206">
        <v>2299000</v>
      </c>
      <c r="L11" s="267"/>
      <c r="M11" s="268"/>
      <c r="N11" s="673"/>
      <c r="O11" s="267"/>
      <c r="P11" s="269"/>
      <c r="Q11" s="269"/>
      <c r="R11" s="267"/>
      <c r="S11" s="674"/>
      <c r="T11" s="267"/>
      <c r="U11" s="101"/>
      <c r="V11" s="101"/>
    </row>
    <row r="12" spans="1:22" s="103" customFormat="1" ht="27" customHeight="1">
      <c r="A12" s="254">
        <v>5</v>
      </c>
      <c r="B12" s="105" t="s">
        <v>143</v>
      </c>
      <c r="C12" s="104">
        <v>2</v>
      </c>
      <c r="D12" s="255">
        <v>5912900</v>
      </c>
      <c r="E12" s="255">
        <v>0</v>
      </c>
      <c r="F12" s="20">
        <v>0</v>
      </c>
      <c r="G12" s="255">
        <v>0</v>
      </c>
      <c r="H12" s="255">
        <v>0</v>
      </c>
      <c r="I12" s="20">
        <v>0</v>
      </c>
      <c r="J12" s="20">
        <v>0</v>
      </c>
      <c r="K12" s="206">
        <v>5912900</v>
      </c>
      <c r="L12" s="267"/>
      <c r="M12" s="268"/>
      <c r="N12" s="673"/>
      <c r="O12" s="267"/>
      <c r="P12" s="269"/>
      <c r="Q12" s="269"/>
      <c r="R12" s="267"/>
      <c r="S12" s="674"/>
      <c r="T12" s="267"/>
      <c r="U12" s="101"/>
      <c r="V12" s="101"/>
    </row>
    <row r="13" spans="1:22" s="103" customFormat="1" ht="27" customHeight="1">
      <c r="A13" s="254">
        <v>6</v>
      </c>
      <c r="B13" s="105" t="s">
        <v>41</v>
      </c>
      <c r="C13" s="104">
        <v>1</v>
      </c>
      <c r="D13" s="255">
        <v>1676500</v>
      </c>
      <c r="E13" s="255">
        <v>0</v>
      </c>
      <c r="F13" s="20">
        <v>0</v>
      </c>
      <c r="G13" s="255">
        <v>0</v>
      </c>
      <c r="H13" s="255">
        <v>0</v>
      </c>
      <c r="I13" s="20">
        <v>0</v>
      </c>
      <c r="J13" s="20">
        <v>0</v>
      </c>
      <c r="K13" s="206">
        <v>1676500</v>
      </c>
      <c r="L13" s="267"/>
      <c r="M13" s="268"/>
      <c r="N13" s="673"/>
      <c r="O13" s="267"/>
      <c r="P13" s="269"/>
      <c r="Q13" s="269"/>
      <c r="R13" s="267"/>
      <c r="S13" s="674"/>
      <c r="T13" s="267"/>
      <c r="U13" s="101"/>
      <c r="V13" s="101"/>
    </row>
    <row r="14" spans="1:22" s="103" customFormat="1" ht="27" customHeight="1">
      <c r="A14" s="254">
        <v>7</v>
      </c>
      <c r="B14" s="105" t="s">
        <v>17</v>
      </c>
      <c r="C14" s="104">
        <v>1</v>
      </c>
      <c r="D14" s="255">
        <v>257300</v>
      </c>
      <c r="E14" s="255">
        <v>0</v>
      </c>
      <c r="F14" s="20">
        <v>0</v>
      </c>
      <c r="G14" s="255">
        <v>0</v>
      </c>
      <c r="H14" s="255">
        <v>0</v>
      </c>
      <c r="I14" s="20">
        <v>0</v>
      </c>
      <c r="J14" s="20">
        <v>0</v>
      </c>
      <c r="K14" s="206">
        <v>257300</v>
      </c>
      <c r="L14" s="267"/>
      <c r="M14" s="268"/>
      <c r="N14" s="673"/>
      <c r="O14" s="267"/>
      <c r="P14" s="269"/>
      <c r="Q14" s="269"/>
      <c r="R14" s="267"/>
      <c r="S14" s="674"/>
      <c r="T14" s="267"/>
      <c r="U14" s="101"/>
      <c r="V14" s="101"/>
    </row>
    <row r="15" spans="1:22" s="103" customFormat="1" ht="27" customHeight="1">
      <c r="A15" s="254">
        <v>8</v>
      </c>
      <c r="B15" s="105" t="s">
        <v>19</v>
      </c>
      <c r="C15" s="104">
        <v>1</v>
      </c>
      <c r="D15" s="255">
        <v>191500</v>
      </c>
      <c r="E15" s="255">
        <v>0</v>
      </c>
      <c r="F15" s="20">
        <v>0</v>
      </c>
      <c r="G15" s="255">
        <v>0</v>
      </c>
      <c r="H15" s="255">
        <v>0</v>
      </c>
      <c r="I15" s="20">
        <v>0</v>
      </c>
      <c r="J15" s="20">
        <v>0</v>
      </c>
      <c r="K15" s="206">
        <v>191500</v>
      </c>
      <c r="L15" s="267"/>
      <c r="M15" s="268"/>
      <c r="N15" s="673"/>
      <c r="O15" s="267"/>
      <c r="P15" s="269"/>
      <c r="Q15" s="269"/>
      <c r="R15" s="267"/>
      <c r="S15" s="674"/>
      <c r="T15" s="267"/>
      <c r="U15" s="101"/>
      <c r="V15" s="101"/>
    </row>
    <row r="16" spans="1:22" s="103" customFormat="1" ht="27" customHeight="1">
      <c r="A16" s="254">
        <v>9</v>
      </c>
      <c r="B16" s="105" t="s">
        <v>144</v>
      </c>
      <c r="C16" s="104">
        <v>1</v>
      </c>
      <c r="D16" s="255">
        <v>608600</v>
      </c>
      <c r="E16" s="255">
        <v>0</v>
      </c>
      <c r="F16" s="20">
        <v>0</v>
      </c>
      <c r="G16" s="255">
        <v>0</v>
      </c>
      <c r="H16" s="255">
        <v>0</v>
      </c>
      <c r="I16" s="20">
        <v>0</v>
      </c>
      <c r="J16" s="20">
        <v>0</v>
      </c>
      <c r="K16" s="206">
        <v>608600</v>
      </c>
      <c r="L16" s="267"/>
      <c r="M16" s="268"/>
      <c r="N16" s="673"/>
      <c r="O16" s="267"/>
      <c r="P16" s="269"/>
      <c r="Q16" s="269"/>
      <c r="R16" s="267"/>
      <c r="S16" s="674"/>
      <c r="T16" s="267"/>
      <c r="U16" s="101"/>
      <c r="V16" s="101"/>
    </row>
    <row r="17" spans="1:22" s="103" customFormat="1" ht="27" customHeight="1">
      <c r="A17" s="254">
        <v>10</v>
      </c>
      <c r="B17" s="105" t="s">
        <v>55</v>
      </c>
      <c r="C17" s="104">
        <v>3</v>
      </c>
      <c r="D17" s="255">
        <v>1209000</v>
      </c>
      <c r="E17" s="255">
        <v>0</v>
      </c>
      <c r="F17" s="20">
        <v>0</v>
      </c>
      <c r="G17" s="255">
        <v>0</v>
      </c>
      <c r="H17" s="255">
        <v>0</v>
      </c>
      <c r="I17" s="20">
        <v>0</v>
      </c>
      <c r="J17" s="20">
        <v>0</v>
      </c>
      <c r="K17" s="206">
        <v>1209000</v>
      </c>
      <c r="L17" s="267"/>
      <c r="M17" s="268"/>
      <c r="N17" s="673"/>
      <c r="O17" s="267"/>
      <c r="P17" s="269"/>
      <c r="Q17" s="269"/>
      <c r="R17" s="267"/>
      <c r="S17" s="674"/>
      <c r="T17" s="267"/>
      <c r="U17" s="101"/>
      <c r="V17" s="101"/>
    </row>
    <row r="18" spans="1:22" s="103" customFormat="1" ht="27" customHeight="1">
      <c r="A18" s="254">
        <v>11</v>
      </c>
      <c r="B18" s="105" t="s">
        <v>344</v>
      </c>
      <c r="C18" s="104">
        <v>1</v>
      </c>
      <c r="D18" s="255">
        <v>28500</v>
      </c>
      <c r="E18" s="255">
        <v>0</v>
      </c>
      <c r="F18" s="20">
        <v>0</v>
      </c>
      <c r="G18" s="255">
        <v>0</v>
      </c>
      <c r="H18" s="255">
        <v>0</v>
      </c>
      <c r="I18" s="20">
        <v>0</v>
      </c>
      <c r="J18" s="20">
        <v>0</v>
      </c>
      <c r="K18" s="206">
        <v>28500</v>
      </c>
      <c r="L18" s="267"/>
      <c r="M18" s="268"/>
      <c r="N18" s="673"/>
      <c r="O18" s="267"/>
      <c r="P18" s="269"/>
      <c r="Q18" s="269"/>
      <c r="R18" s="267"/>
      <c r="S18" s="674"/>
      <c r="T18" s="267"/>
      <c r="U18" s="101"/>
      <c r="V18" s="101"/>
    </row>
    <row r="19" spans="1:22" s="103" customFormat="1" ht="27" customHeight="1">
      <c r="A19" s="254">
        <v>12</v>
      </c>
      <c r="B19" s="105" t="s">
        <v>151</v>
      </c>
      <c r="C19" s="104">
        <v>6</v>
      </c>
      <c r="D19" s="255">
        <v>3006200</v>
      </c>
      <c r="E19" s="255">
        <v>0</v>
      </c>
      <c r="F19" s="20">
        <v>0</v>
      </c>
      <c r="G19" s="255">
        <v>0</v>
      </c>
      <c r="H19" s="255">
        <v>0</v>
      </c>
      <c r="I19" s="20">
        <v>0</v>
      </c>
      <c r="J19" s="20">
        <v>0</v>
      </c>
      <c r="K19" s="206">
        <v>3006200</v>
      </c>
      <c r="L19" s="267"/>
      <c r="M19" s="268"/>
      <c r="N19" s="673"/>
      <c r="O19" s="267"/>
      <c r="P19" s="269"/>
      <c r="Q19" s="269"/>
      <c r="R19" s="267"/>
      <c r="S19" s="674"/>
      <c r="T19" s="267"/>
      <c r="U19" s="101"/>
      <c r="V19" s="101"/>
    </row>
    <row r="20" spans="1:22" s="103" customFormat="1" ht="27" customHeight="1">
      <c r="A20" s="254">
        <v>13</v>
      </c>
      <c r="B20" s="105" t="s">
        <v>60</v>
      </c>
      <c r="C20" s="104">
        <v>1</v>
      </c>
      <c r="D20" s="255">
        <v>237000</v>
      </c>
      <c r="E20" s="255">
        <v>0</v>
      </c>
      <c r="F20" s="20">
        <v>0</v>
      </c>
      <c r="G20" s="255">
        <v>0</v>
      </c>
      <c r="H20" s="255">
        <v>0</v>
      </c>
      <c r="I20" s="20">
        <v>0</v>
      </c>
      <c r="J20" s="20">
        <v>0</v>
      </c>
      <c r="K20" s="206">
        <v>237000</v>
      </c>
      <c r="L20" s="267"/>
      <c r="M20" s="268"/>
      <c r="N20" s="673"/>
      <c r="O20" s="267"/>
      <c r="P20" s="269"/>
      <c r="Q20" s="269"/>
      <c r="R20" s="267"/>
      <c r="S20" s="674"/>
      <c r="T20" s="267"/>
      <c r="U20" s="101"/>
      <c r="V20" s="101"/>
    </row>
    <row r="21" spans="1:22" s="103" customFormat="1" ht="27" customHeight="1">
      <c r="A21" s="254">
        <v>14</v>
      </c>
      <c r="B21" s="105" t="s">
        <v>61</v>
      </c>
      <c r="C21" s="104">
        <v>3</v>
      </c>
      <c r="D21" s="255">
        <v>3791400</v>
      </c>
      <c r="E21" s="255">
        <v>0</v>
      </c>
      <c r="F21" s="20">
        <v>0</v>
      </c>
      <c r="G21" s="255">
        <v>0</v>
      </c>
      <c r="H21" s="255">
        <v>0</v>
      </c>
      <c r="I21" s="20">
        <v>0</v>
      </c>
      <c r="J21" s="20">
        <v>0</v>
      </c>
      <c r="K21" s="206">
        <v>3791400</v>
      </c>
      <c r="L21" s="267"/>
      <c r="M21" s="268"/>
      <c r="N21" s="673"/>
      <c r="O21" s="267"/>
      <c r="P21" s="269"/>
      <c r="Q21" s="269"/>
      <c r="R21" s="267"/>
      <c r="S21" s="674"/>
      <c r="T21" s="267"/>
      <c r="U21" s="101"/>
      <c r="V21" s="101"/>
    </row>
    <row r="22" spans="1:22" s="103" customFormat="1" ht="27" customHeight="1">
      <c r="A22" s="254">
        <v>15</v>
      </c>
      <c r="B22" s="105" t="s">
        <v>64</v>
      </c>
      <c r="C22" s="104">
        <v>1</v>
      </c>
      <c r="D22" s="255">
        <v>619200</v>
      </c>
      <c r="E22" s="255">
        <v>0</v>
      </c>
      <c r="F22" s="20">
        <v>0</v>
      </c>
      <c r="G22" s="255">
        <v>0</v>
      </c>
      <c r="H22" s="255">
        <v>0</v>
      </c>
      <c r="I22" s="20">
        <v>0</v>
      </c>
      <c r="J22" s="20">
        <v>0</v>
      </c>
      <c r="K22" s="206">
        <v>619200</v>
      </c>
      <c r="L22" s="267"/>
      <c r="M22" s="268"/>
      <c r="N22" s="673"/>
      <c r="O22" s="267"/>
      <c r="P22" s="269"/>
      <c r="Q22" s="269"/>
      <c r="R22" s="267"/>
      <c r="S22" s="674"/>
      <c r="T22" s="267"/>
      <c r="U22" s="101"/>
      <c r="V22" s="101"/>
    </row>
    <row r="23" spans="1:22" s="103" customFormat="1" ht="27" customHeight="1">
      <c r="A23" s="254">
        <v>16</v>
      </c>
      <c r="B23" s="105" t="s">
        <v>66</v>
      </c>
      <c r="C23" s="104">
        <v>2</v>
      </c>
      <c r="D23" s="255">
        <v>872100</v>
      </c>
      <c r="E23" s="255">
        <v>0</v>
      </c>
      <c r="F23" s="20">
        <v>0</v>
      </c>
      <c r="G23" s="255">
        <v>0</v>
      </c>
      <c r="H23" s="255">
        <v>0</v>
      </c>
      <c r="I23" s="20">
        <v>0</v>
      </c>
      <c r="J23" s="20">
        <v>0</v>
      </c>
      <c r="K23" s="206">
        <v>872100</v>
      </c>
      <c r="L23" s="267"/>
      <c r="M23" s="268"/>
      <c r="N23" s="673"/>
      <c r="O23" s="267"/>
      <c r="P23" s="269"/>
      <c r="Q23" s="269"/>
      <c r="R23" s="267"/>
      <c r="S23" s="674"/>
      <c r="T23" s="267"/>
      <c r="U23" s="101"/>
      <c r="V23" s="101"/>
    </row>
    <row r="24" spans="1:22" s="103" customFormat="1" ht="27" customHeight="1">
      <c r="A24" s="254">
        <v>17</v>
      </c>
      <c r="B24" s="105" t="s">
        <v>145</v>
      </c>
      <c r="C24" s="104">
        <v>2</v>
      </c>
      <c r="D24" s="255">
        <v>632700</v>
      </c>
      <c r="E24" s="255">
        <v>0</v>
      </c>
      <c r="F24" s="20">
        <v>0</v>
      </c>
      <c r="G24" s="255">
        <v>0</v>
      </c>
      <c r="H24" s="255">
        <v>0</v>
      </c>
      <c r="I24" s="20">
        <v>0</v>
      </c>
      <c r="J24" s="20">
        <v>0</v>
      </c>
      <c r="K24" s="206">
        <v>632700</v>
      </c>
      <c r="L24" s="267"/>
      <c r="M24" s="268"/>
      <c r="N24" s="673"/>
      <c r="O24" s="267"/>
      <c r="P24" s="269"/>
      <c r="Q24" s="269"/>
      <c r="R24" s="267"/>
      <c r="S24" s="674"/>
      <c r="T24" s="267"/>
      <c r="U24" s="101"/>
      <c r="V24" s="101"/>
    </row>
    <row r="25" spans="1:22" s="103" customFormat="1" ht="27" customHeight="1">
      <c r="A25" s="254">
        <v>18</v>
      </c>
      <c r="B25" s="105" t="s">
        <v>68</v>
      </c>
      <c r="C25" s="104">
        <v>1</v>
      </c>
      <c r="D25" s="255">
        <v>620000</v>
      </c>
      <c r="E25" s="255">
        <v>0</v>
      </c>
      <c r="F25" s="20">
        <v>0</v>
      </c>
      <c r="G25" s="255">
        <v>0</v>
      </c>
      <c r="H25" s="255">
        <v>0</v>
      </c>
      <c r="I25" s="20">
        <v>0</v>
      </c>
      <c r="J25" s="20">
        <v>0</v>
      </c>
      <c r="K25" s="206">
        <v>620000</v>
      </c>
      <c r="L25" s="267"/>
      <c r="M25" s="268"/>
      <c r="N25" s="673"/>
      <c r="O25" s="267"/>
      <c r="P25" s="269"/>
      <c r="Q25" s="269"/>
      <c r="R25" s="267"/>
      <c r="S25" s="674"/>
      <c r="T25" s="267"/>
      <c r="U25" s="101"/>
      <c r="V25" s="101"/>
    </row>
    <row r="26" spans="1:22" s="108" customFormat="1" ht="27" customHeight="1">
      <c r="A26" s="106"/>
      <c r="B26" s="107"/>
      <c r="C26" s="106"/>
      <c r="D26" s="29"/>
      <c r="E26" s="29"/>
      <c r="F26" s="29"/>
      <c r="G26" s="29"/>
      <c r="H26" s="29"/>
      <c r="I26" s="29"/>
      <c r="J26" s="29"/>
      <c r="K26" s="207"/>
      <c r="L26" s="270"/>
      <c r="M26" s="270"/>
      <c r="N26" s="675"/>
      <c r="O26" s="270"/>
      <c r="P26" s="270"/>
      <c r="Q26" s="270"/>
      <c r="R26" s="270"/>
      <c r="S26" s="676"/>
      <c r="T26" s="270"/>
    </row>
    <row r="27" spans="1:22">
      <c r="A27" s="13"/>
      <c r="B27" s="14"/>
      <c r="C27" s="13"/>
      <c r="D27" s="25"/>
      <c r="E27" s="25"/>
      <c r="F27" s="25"/>
      <c r="G27" s="25"/>
      <c r="H27" s="25"/>
      <c r="I27" s="25"/>
      <c r="J27" s="25"/>
      <c r="K27" s="13"/>
      <c r="N27" s="677"/>
    </row>
    <row r="57" spans="5:19">
      <c r="E57" s="26" t="s">
        <v>152</v>
      </c>
    </row>
    <row r="61" spans="5:19">
      <c r="S61" s="679"/>
    </row>
    <row r="62" spans="5:19">
      <c r="S62" s="679"/>
    </row>
    <row r="63" spans="5:19">
      <c r="S63" s="680"/>
    </row>
    <row r="64" spans="5:19">
      <c r="S64" s="679"/>
    </row>
  </sheetData>
  <mergeCells count="11">
    <mergeCell ref="I4:J5"/>
    <mergeCell ref="K4:K6"/>
    <mergeCell ref="E4:F5"/>
    <mergeCell ref="A4:A6"/>
    <mergeCell ref="B4:B6"/>
    <mergeCell ref="D4:D6"/>
    <mergeCell ref="C4:C6"/>
    <mergeCell ref="A1:K1"/>
    <mergeCell ref="A2:K2"/>
    <mergeCell ref="A3:K3"/>
    <mergeCell ref="G4:H5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A3" sqref="A3:J3"/>
    </sheetView>
  </sheetViews>
  <sheetFormatPr defaultColWidth="9.140625" defaultRowHeight="24"/>
  <cols>
    <col min="1" max="1" width="6.42578125" style="136" customWidth="1"/>
    <col min="2" max="2" width="51.85546875" style="134" customWidth="1"/>
    <col min="3" max="3" width="29" style="724" bestFit="1" customWidth="1"/>
    <col min="4" max="4" width="29" style="725" bestFit="1" customWidth="1"/>
    <col min="5" max="5" width="27.28515625" style="726" bestFit="1" customWidth="1"/>
    <col min="6" max="6" width="29" style="726" bestFit="1" customWidth="1"/>
    <col min="7" max="7" width="29" style="726" customWidth="1"/>
    <col min="8" max="8" width="24.42578125" style="726" customWidth="1"/>
    <col min="9" max="9" width="12.7109375" style="726" customWidth="1"/>
    <col min="10" max="10" width="29" style="726" customWidth="1"/>
    <col min="11" max="11" width="21.85546875" style="125" bestFit="1" customWidth="1"/>
    <col min="12" max="12" width="22.42578125" style="715" customWidth="1"/>
    <col min="13" max="13" width="11.28515625" style="135" bestFit="1" customWidth="1"/>
    <col min="14" max="16384" width="9.140625" style="135"/>
  </cols>
  <sheetData>
    <row r="1" spans="1:12" s="109" customFormat="1" ht="39.950000000000003" customHeight="1">
      <c r="A1" s="559" t="s">
        <v>351</v>
      </c>
      <c r="B1" s="559"/>
      <c r="C1" s="559"/>
      <c r="D1" s="559"/>
      <c r="E1" s="559"/>
      <c r="F1" s="559"/>
      <c r="G1" s="559"/>
      <c r="H1" s="559"/>
      <c r="I1" s="559"/>
      <c r="J1" s="559"/>
      <c r="K1" s="256"/>
      <c r="L1" s="681"/>
    </row>
    <row r="2" spans="1:12" s="109" customFormat="1" ht="39.950000000000003" customHeight="1">
      <c r="A2" s="559" t="s">
        <v>13</v>
      </c>
      <c r="B2" s="559"/>
      <c r="C2" s="559"/>
      <c r="D2" s="559"/>
      <c r="E2" s="559"/>
      <c r="F2" s="559"/>
      <c r="G2" s="559"/>
      <c r="H2" s="559"/>
      <c r="I2" s="559"/>
      <c r="J2" s="559"/>
      <c r="K2" s="257"/>
      <c r="L2" s="681"/>
    </row>
    <row r="3" spans="1:12" s="109" customFormat="1" ht="39.950000000000003" customHeight="1">
      <c r="A3" s="560" t="s">
        <v>352</v>
      </c>
      <c r="B3" s="560"/>
      <c r="C3" s="560"/>
      <c r="D3" s="560"/>
      <c r="E3" s="560"/>
      <c r="F3" s="560"/>
      <c r="G3" s="560"/>
      <c r="H3" s="560"/>
      <c r="I3" s="560"/>
      <c r="J3" s="560"/>
      <c r="K3" s="257"/>
      <c r="L3" s="681"/>
    </row>
    <row r="4" spans="1:12" s="109" customFormat="1" ht="39.950000000000003" customHeight="1">
      <c r="A4" s="561"/>
      <c r="B4" s="561"/>
      <c r="C4" s="561"/>
      <c r="D4" s="561"/>
      <c r="E4" s="561"/>
      <c r="F4" s="561"/>
      <c r="G4" s="561"/>
      <c r="H4" s="561"/>
      <c r="I4" s="561"/>
      <c r="J4" s="561"/>
      <c r="K4" s="256"/>
      <c r="L4" s="681"/>
    </row>
    <row r="5" spans="1:12" s="5" customFormat="1" ht="39.950000000000003" customHeight="1">
      <c r="A5" s="562" t="s">
        <v>21</v>
      </c>
      <c r="B5" s="562" t="s">
        <v>3</v>
      </c>
      <c r="C5" s="682" t="s">
        <v>23</v>
      </c>
      <c r="D5" s="683" t="s">
        <v>84</v>
      </c>
      <c r="E5" s="684"/>
      <c r="F5" s="685"/>
      <c r="G5" s="686" t="s">
        <v>2</v>
      </c>
      <c r="H5" s="686" t="s">
        <v>10</v>
      </c>
      <c r="I5" s="563" t="s">
        <v>173</v>
      </c>
      <c r="J5" s="564" t="s">
        <v>4</v>
      </c>
      <c r="K5" s="256"/>
      <c r="L5" s="687"/>
    </row>
    <row r="6" spans="1:12" s="111" customFormat="1" ht="39.950000000000003" customHeight="1">
      <c r="A6" s="562"/>
      <c r="B6" s="562"/>
      <c r="C6" s="682"/>
      <c r="D6" s="110" t="s">
        <v>1</v>
      </c>
      <c r="E6" s="688" t="s">
        <v>6</v>
      </c>
      <c r="F6" s="689" t="s">
        <v>164</v>
      </c>
      <c r="G6" s="686"/>
      <c r="H6" s="686"/>
      <c r="I6" s="562"/>
      <c r="J6" s="565"/>
      <c r="K6" s="258"/>
      <c r="L6" s="690"/>
    </row>
    <row r="7" spans="1:12" s="55" customFormat="1" ht="54" customHeight="1" thickBot="1">
      <c r="A7" s="112"/>
      <c r="B7" s="113" t="s">
        <v>345</v>
      </c>
      <c r="C7" s="691">
        <v>46409598.18</v>
      </c>
      <c r="D7" s="691">
        <v>321481911.46000004</v>
      </c>
      <c r="E7" s="691">
        <v>32706790.210000001</v>
      </c>
      <c r="F7" s="691">
        <v>354188701.67000002</v>
      </c>
      <c r="G7" s="691">
        <v>400598299.85000002</v>
      </c>
      <c r="H7" s="691">
        <v>73591428.75999999</v>
      </c>
      <c r="I7" s="691">
        <v>18.370379701450446</v>
      </c>
      <c r="J7" s="691">
        <v>327006871.09000003</v>
      </c>
      <c r="K7" s="259">
        <f>H7/F7*100</f>
        <v>20.777463655112754</v>
      </c>
      <c r="L7" s="692"/>
    </row>
    <row r="8" spans="1:12" s="55" customFormat="1" ht="54" customHeight="1" thickTop="1">
      <c r="A8" s="114">
        <v>1</v>
      </c>
      <c r="B8" s="115" t="s">
        <v>346</v>
      </c>
      <c r="C8" s="693">
        <v>46409598.18</v>
      </c>
      <c r="D8" s="693">
        <v>166011911.46000004</v>
      </c>
      <c r="E8" s="693">
        <v>32706790.210000001</v>
      </c>
      <c r="F8" s="693">
        <v>198718701.67000002</v>
      </c>
      <c r="G8" s="693">
        <v>245128299.85000002</v>
      </c>
      <c r="H8" s="693">
        <v>73591428.75999999</v>
      </c>
      <c r="I8" s="693">
        <v>30.021596366079468</v>
      </c>
      <c r="J8" s="693">
        <v>171536871.09000003</v>
      </c>
      <c r="K8" s="259"/>
      <c r="L8" s="692"/>
    </row>
    <row r="9" spans="1:12" s="111" customFormat="1" ht="54" customHeight="1">
      <c r="A9" s="110"/>
      <c r="B9" s="116" t="s">
        <v>347</v>
      </c>
      <c r="C9" s="694">
        <v>20091395.039999999</v>
      </c>
      <c r="D9" s="694">
        <v>135455314.65000004</v>
      </c>
      <c r="E9" s="694">
        <v>14356000</v>
      </c>
      <c r="F9" s="117">
        <v>149811314.65000004</v>
      </c>
      <c r="G9" s="117">
        <v>169902709.69000003</v>
      </c>
      <c r="H9" s="117">
        <v>49581960.509999998</v>
      </c>
      <c r="I9" s="117">
        <v>29.182560184276007</v>
      </c>
      <c r="J9" s="117">
        <v>120320749.18000004</v>
      </c>
      <c r="K9" s="259">
        <f>H9/F9*100</f>
        <v>33.096272218047709</v>
      </c>
      <c r="L9" s="690"/>
    </row>
    <row r="10" spans="1:12" s="120" customFormat="1" ht="54" customHeight="1">
      <c r="A10" s="118"/>
      <c r="B10" s="119" t="s">
        <v>348</v>
      </c>
      <c r="C10" s="695">
        <v>20922503.140000001</v>
      </c>
      <c r="D10" s="695">
        <v>30424346.809999999</v>
      </c>
      <c r="E10" s="695">
        <v>12464601.210000001</v>
      </c>
      <c r="F10" s="117">
        <v>42888948.019999996</v>
      </c>
      <c r="G10" s="117">
        <v>63811451.159999996</v>
      </c>
      <c r="H10" s="695">
        <v>23496818.25</v>
      </c>
      <c r="I10" s="117">
        <v>36.822259677317767</v>
      </c>
      <c r="J10" s="117">
        <v>40314632.909999996</v>
      </c>
      <c r="K10" s="259">
        <f>H10/F10*100</f>
        <v>54.785251993224335</v>
      </c>
      <c r="L10" s="696"/>
    </row>
    <row r="11" spans="1:12" s="122" customFormat="1" ht="54" customHeight="1">
      <c r="A11" s="121"/>
      <c r="B11" s="116" t="s">
        <v>349</v>
      </c>
      <c r="C11" s="697">
        <v>5395700</v>
      </c>
      <c r="D11" s="697">
        <v>132250</v>
      </c>
      <c r="E11" s="697">
        <v>5886189</v>
      </c>
      <c r="F11" s="117">
        <v>6018439</v>
      </c>
      <c r="G11" s="117">
        <v>11414139</v>
      </c>
      <c r="H11" s="698">
        <v>512650</v>
      </c>
      <c r="I11" s="117">
        <v>4.4913593570220236</v>
      </c>
      <c r="J11" s="117">
        <v>10901489</v>
      </c>
      <c r="K11" s="259">
        <f>H11/F11*100</f>
        <v>8.5179894653746597</v>
      </c>
      <c r="L11" s="699"/>
    </row>
    <row r="12" spans="1:12" s="122" customFormat="1" ht="54" customHeight="1">
      <c r="A12" s="121">
        <v>2</v>
      </c>
      <c r="B12" s="116" t="s">
        <v>350</v>
      </c>
      <c r="C12" s="697">
        <v>0</v>
      </c>
      <c r="D12" s="697">
        <v>155470000</v>
      </c>
      <c r="E12" s="697">
        <v>0</v>
      </c>
      <c r="F12" s="117">
        <v>155470000</v>
      </c>
      <c r="G12" s="117">
        <v>155470000</v>
      </c>
      <c r="H12" s="698">
        <v>0</v>
      </c>
      <c r="I12" s="117">
        <v>0</v>
      </c>
      <c r="J12" s="117">
        <v>155470000</v>
      </c>
      <c r="K12" s="259">
        <f t="shared" ref="K12" si="0">H12/F12*100</f>
        <v>0</v>
      </c>
      <c r="L12" s="699"/>
    </row>
    <row r="13" spans="1:12" s="126" customFormat="1">
      <c r="A13" s="123"/>
      <c r="B13" s="124"/>
      <c r="C13" s="700"/>
      <c r="D13" s="701"/>
      <c r="E13" s="702"/>
      <c r="F13" s="702"/>
      <c r="G13" s="702"/>
      <c r="H13" s="702"/>
      <c r="I13" s="702"/>
      <c r="J13" s="702"/>
      <c r="K13" s="125"/>
      <c r="L13" s="703"/>
    </row>
    <row r="14" spans="1:12" s="126" customFormat="1">
      <c r="A14" s="127"/>
      <c r="B14" s="124"/>
      <c r="C14" s="700"/>
      <c r="D14" s="701"/>
      <c r="E14" s="702"/>
      <c r="F14" s="702"/>
      <c r="G14" s="702"/>
      <c r="H14" s="702"/>
      <c r="I14" s="702"/>
      <c r="J14" s="702"/>
      <c r="K14" s="125"/>
      <c r="L14" s="703"/>
    </row>
    <row r="15" spans="1:12" s="126" customFormat="1">
      <c r="A15" s="123"/>
      <c r="B15" s="124"/>
      <c r="C15" s="700"/>
      <c r="D15" s="701"/>
      <c r="E15" s="702"/>
      <c r="F15" s="702"/>
      <c r="G15" s="702"/>
      <c r="H15" s="702"/>
      <c r="I15" s="702"/>
      <c r="J15" s="702"/>
      <c r="K15" s="125"/>
      <c r="L15" s="703"/>
    </row>
    <row r="16" spans="1:12" s="126" customFormat="1">
      <c r="A16" s="127"/>
      <c r="B16" s="124"/>
      <c r="C16" s="700"/>
      <c r="D16" s="701"/>
      <c r="E16" s="702"/>
      <c r="F16" s="702"/>
      <c r="G16" s="702"/>
      <c r="H16" s="702"/>
      <c r="I16" s="702"/>
      <c r="J16" s="702"/>
      <c r="K16" s="125"/>
      <c r="L16" s="703"/>
    </row>
    <row r="17" spans="1:12" s="126" customFormat="1">
      <c r="A17" s="123"/>
      <c r="B17" s="124"/>
      <c r="C17" s="700"/>
      <c r="D17" s="701"/>
      <c r="E17" s="702"/>
      <c r="F17" s="702"/>
      <c r="G17" s="702"/>
      <c r="H17" s="702"/>
      <c r="I17" s="702"/>
      <c r="J17" s="702"/>
      <c r="K17" s="125"/>
      <c r="L17" s="703"/>
    </row>
    <row r="18" spans="1:12" s="126" customFormat="1">
      <c r="A18" s="127"/>
      <c r="B18" s="124"/>
      <c r="C18" s="700"/>
      <c r="D18" s="701"/>
      <c r="E18" s="702"/>
      <c r="F18" s="702"/>
      <c r="G18" s="702"/>
      <c r="H18" s="702"/>
      <c r="I18" s="702"/>
      <c r="J18" s="702"/>
      <c r="K18" s="125"/>
      <c r="L18" s="703"/>
    </row>
    <row r="19" spans="1:12" s="126" customFormat="1">
      <c r="A19" s="123"/>
      <c r="B19" s="124"/>
      <c r="C19" s="700"/>
      <c r="D19" s="701"/>
      <c r="E19" s="702"/>
      <c r="F19" s="702"/>
      <c r="G19" s="702"/>
      <c r="H19" s="702"/>
      <c r="I19" s="702"/>
      <c r="J19" s="702"/>
      <c r="K19" s="125"/>
      <c r="L19" s="703"/>
    </row>
    <row r="20" spans="1:12" s="126" customFormat="1">
      <c r="A20" s="127"/>
      <c r="B20" s="124"/>
      <c r="C20" s="700"/>
      <c r="D20" s="701"/>
      <c r="E20" s="702"/>
      <c r="F20" s="702"/>
      <c r="G20" s="702"/>
      <c r="H20" s="702"/>
      <c r="I20" s="702"/>
      <c r="J20" s="702"/>
      <c r="K20" s="125"/>
      <c r="L20" s="703"/>
    </row>
    <row r="21" spans="1:12" s="126" customFormat="1">
      <c r="A21" s="123"/>
      <c r="B21" s="124"/>
      <c r="C21" s="700"/>
      <c r="D21" s="701"/>
      <c r="E21" s="702"/>
      <c r="F21" s="702"/>
      <c r="G21" s="702"/>
      <c r="H21" s="702"/>
      <c r="I21" s="702"/>
      <c r="J21" s="702"/>
      <c r="K21" s="125"/>
      <c r="L21" s="703"/>
    </row>
    <row r="22" spans="1:12" s="126" customFormat="1">
      <c r="A22" s="127"/>
      <c r="B22" s="124"/>
      <c r="C22" s="700"/>
      <c r="D22" s="701"/>
      <c r="E22" s="702"/>
      <c r="F22" s="702"/>
      <c r="G22" s="702"/>
      <c r="H22" s="702"/>
      <c r="I22" s="702"/>
      <c r="J22" s="702"/>
      <c r="K22" s="125"/>
      <c r="L22" s="703"/>
    </row>
    <row r="23" spans="1:12" s="126" customFormat="1">
      <c r="A23" s="123"/>
      <c r="B23" s="124"/>
      <c r="C23" s="700"/>
      <c r="D23" s="701"/>
      <c r="E23" s="702"/>
      <c r="F23" s="702"/>
      <c r="G23" s="702"/>
      <c r="H23" s="702"/>
      <c r="I23" s="702"/>
      <c r="J23" s="702"/>
      <c r="K23" s="125"/>
      <c r="L23" s="703"/>
    </row>
    <row r="24" spans="1:12" s="126" customFormat="1">
      <c r="A24" s="127"/>
      <c r="B24" s="124"/>
      <c r="C24" s="700"/>
      <c r="D24" s="701"/>
      <c r="E24" s="702"/>
      <c r="F24" s="702"/>
      <c r="G24" s="702"/>
      <c r="H24" s="702"/>
      <c r="I24" s="702"/>
      <c r="J24" s="702"/>
      <c r="K24" s="125"/>
      <c r="L24" s="703"/>
    </row>
    <row r="25" spans="1:12" s="126" customFormat="1">
      <c r="A25" s="123"/>
      <c r="B25" s="124"/>
      <c r="C25" s="700"/>
      <c r="D25" s="701"/>
      <c r="E25" s="702"/>
      <c r="F25" s="702"/>
      <c r="G25" s="702"/>
      <c r="H25" s="702"/>
      <c r="I25" s="702"/>
      <c r="J25" s="702"/>
      <c r="K25" s="125"/>
      <c r="L25" s="703"/>
    </row>
    <row r="26" spans="1:12" s="126" customFormat="1">
      <c r="A26" s="127"/>
      <c r="B26" s="124"/>
      <c r="C26" s="700"/>
      <c r="D26" s="701"/>
      <c r="E26" s="702"/>
      <c r="F26" s="702"/>
      <c r="G26" s="702"/>
      <c r="H26" s="702"/>
      <c r="I26" s="702"/>
      <c r="J26" s="702"/>
      <c r="K26" s="125"/>
      <c r="L26" s="703"/>
    </row>
    <row r="27" spans="1:12" s="126" customFormat="1">
      <c r="A27" s="123"/>
      <c r="B27" s="124"/>
      <c r="C27" s="700"/>
      <c r="D27" s="701"/>
      <c r="E27" s="702"/>
      <c r="F27" s="702"/>
      <c r="G27" s="702"/>
      <c r="H27" s="702"/>
      <c r="I27" s="702"/>
      <c r="J27" s="702"/>
      <c r="K27" s="125"/>
      <c r="L27" s="703"/>
    </row>
    <row r="28" spans="1:12" s="126" customFormat="1">
      <c r="A28" s="127"/>
      <c r="B28" s="124"/>
      <c r="C28" s="700"/>
      <c r="D28" s="701"/>
      <c r="E28" s="702"/>
      <c r="F28" s="702"/>
      <c r="G28" s="702"/>
      <c r="H28" s="702"/>
      <c r="I28" s="702"/>
      <c r="J28" s="702"/>
      <c r="K28" s="125"/>
      <c r="L28" s="703"/>
    </row>
    <row r="29" spans="1:12" s="126" customFormat="1">
      <c r="A29" s="123"/>
      <c r="B29" s="124"/>
      <c r="C29" s="700"/>
      <c r="D29" s="701"/>
      <c r="E29" s="702"/>
      <c r="F29" s="702"/>
      <c r="G29" s="702"/>
      <c r="H29" s="702"/>
      <c r="I29" s="702"/>
      <c r="J29" s="702"/>
      <c r="K29" s="125"/>
      <c r="L29" s="703"/>
    </row>
    <row r="30" spans="1:12" s="126" customFormat="1">
      <c r="A30" s="127"/>
      <c r="B30" s="124"/>
      <c r="C30" s="700"/>
      <c r="D30" s="701"/>
      <c r="E30" s="702"/>
      <c r="F30" s="702"/>
      <c r="G30" s="702"/>
      <c r="H30" s="702"/>
      <c r="I30" s="702"/>
      <c r="J30" s="702"/>
      <c r="K30" s="125"/>
      <c r="L30" s="703"/>
    </row>
    <row r="31" spans="1:12" s="126" customFormat="1">
      <c r="A31" s="123"/>
      <c r="B31" s="124"/>
      <c r="C31" s="700"/>
      <c r="D31" s="701"/>
      <c r="E31" s="702"/>
      <c r="F31" s="702"/>
      <c r="G31" s="702"/>
      <c r="H31" s="702"/>
      <c r="I31" s="702"/>
      <c r="J31" s="702"/>
      <c r="K31" s="125"/>
      <c r="L31" s="703"/>
    </row>
    <row r="32" spans="1:12" s="126" customFormat="1">
      <c r="A32" s="127"/>
      <c r="B32" s="124"/>
      <c r="C32" s="700"/>
      <c r="D32" s="701"/>
      <c r="E32" s="702"/>
      <c r="F32" s="702"/>
      <c r="G32" s="702"/>
      <c r="H32" s="702"/>
      <c r="I32" s="702"/>
      <c r="J32" s="702"/>
      <c r="K32" s="125"/>
      <c r="L32" s="703"/>
    </row>
    <row r="33" spans="1:12" s="126" customFormat="1">
      <c r="A33" s="123"/>
      <c r="B33" s="124"/>
      <c r="C33" s="700"/>
      <c r="D33" s="701"/>
      <c r="E33" s="702"/>
      <c r="F33" s="702"/>
      <c r="G33" s="702"/>
      <c r="H33" s="702"/>
      <c r="I33" s="702"/>
      <c r="J33" s="702"/>
      <c r="K33" s="125"/>
      <c r="L33" s="703"/>
    </row>
    <row r="34" spans="1:12" s="126" customFormat="1">
      <c r="A34" s="127"/>
      <c r="B34" s="124"/>
      <c r="C34" s="700"/>
      <c r="D34" s="701"/>
      <c r="E34" s="702"/>
      <c r="F34" s="702"/>
      <c r="G34" s="702"/>
      <c r="H34" s="702"/>
      <c r="I34" s="702"/>
      <c r="J34" s="702"/>
      <c r="K34" s="125"/>
      <c r="L34" s="703"/>
    </row>
    <row r="35" spans="1:12" s="126" customFormat="1">
      <c r="A35" s="123"/>
      <c r="B35" s="124"/>
      <c r="C35" s="700"/>
      <c r="D35" s="701"/>
      <c r="E35" s="702"/>
      <c r="F35" s="702"/>
      <c r="G35" s="702"/>
      <c r="H35" s="702"/>
      <c r="I35" s="702"/>
      <c r="J35" s="702"/>
      <c r="K35" s="125"/>
      <c r="L35" s="703"/>
    </row>
    <row r="36" spans="1:12" s="126" customFormat="1" ht="73.5" customHeight="1">
      <c r="A36" s="127"/>
      <c r="B36" s="124"/>
      <c r="C36" s="700"/>
      <c r="D36" s="701"/>
      <c r="E36" s="702"/>
      <c r="F36" s="702"/>
      <c r="G36" s="702"/>
      <c r="H36" s="702"/>
      <c r="I36" s="702"/>
      <c r="J36" s="702"/>
      <c r="K36" s="125"/>
      <c r="L36" s="703"/>
    </row>
    <row r="37" spans="1:12" s="126" customFormat="1">
      <c r="A37" s="123"/>
      <c r="B37" s="124"/>
      <c r="C37" s="700"/>
      <c r="D37" s="701"/>
      <c r="E37" s="702"/>
      <c r="F37" s="702"/>
      <c r="G37" s="702"/>
      <c r="H37" s="702"/>
      <c r="I37" s="702"/>
      <c r="J37" s="702"/>
      <c r="K37" s="125"/>
      <c r="L37" s="703"/>
    </row>
    <row r="38" spans="1:12" s="126" customFormat="1">
      <c r="A38" s="127"/>
      <c r="B38" s="124"/>
      <c r="C38" s="700"/>
      <c r="D38" s="701"/>
      <c r="E38" s="702"/>
      <c r="F38" s="702"/>
      <c r="G38" s="702"/>
      <c r="H38" s="702"/>
      <c r="I38" s="702"/>
      <c r="J38" s="702"/>
      <c r="K38" s="125"/>
      <c r="L38" s="703"/>
    </row>
    <row r="39" spans="1:12" s="126" customFormat="1">
      <c r="A39" s="123"/>
      <c r="B39" s="124"/>
      <c r="C39" s="700"/>
      <c r="D39" s="701"/>
      <c r="E39" s="702"/>
      <c r="F39" s="702"/>
      <c r="G39" s="702"/>
      <c r="H39" s="702"/>
      <c r="I39" s="702"/>
      <c r="J39" s="702"/>
      <c r="K39" s="125"/>
      <c r="L39" s="703"/>
    </row>
    <row r="40" spans="1:12" s="126" customFormat="1">
      <c r="A40" s="127"/>
      <c r="B40" s="124"/>
      <c r="C40" s="700"/>
      <c r="D40" s="701"/>
      <c r="E40" s="702"/>
      <c r="F40" s="702"/>
      <c r="G40" s="702"/>
      <c r="H40" s="702"/>
      <c r="I40" s="702"/>
      <c r="J40" s="702"/>
      <c r="K40" s="125"/>
      <c r="L40" s="703"/>
    </row>
    <row r="41" spans="1:12" s="126" customFormat="1">
      <c r="A41" s="123"/>
      <c r="B41" s="124"/>
      <c r="C41" s="700"/>
      <c r="D41" s="701"/>
      <c r="E41" s="702"/>
      <c r="F41" s="702"/>
      <c r="G41" s="702"/>
      <c r="H41" s="702"/>
      <c r="I41" s="702"/>
      <c r="J41" s="702"/>
      <c r="K41" s="125"/>
      <c r="L41" s="703"/>
    </row>
    <row r="42" spans="1:12" s="126" customFormat="1">
      <c r="A42" s="127"/>
      <c r="B42" s="124"/>
      <c r="C42" s="700"/>
      <c r="D42" s="701"/>
      <c r="E42" s="702"/>
      <c r="F42" s="702"/>
      <c r="G42" s="702"/>
      <c r="H42" s="702"/>
      <c r="I42" s="702"/>
      <c r="J42" s="702"/>
      <c r="K42" s="125"/>
      <c r="L42" s="703"/>
    </row>
    <row r="43" spans="1:12" s="126" customFormat="1">
      <c r="A43" s="123"/>
      <c r="B43" s="124"/>
      <c r="C43" s="700"/>
      <c r="D43" s="701"/>
      <c r="E43" s="702"/>
      <c r="F43" s="702"/>
      <c r="G43" s="702"/>
      <c r="H43" s="702"/>
      <c r="I43" s="702"/>
      <c r="J43" s="702"/>
      <c r="K43" s="125"/>
      <c r="L43" s="703"/>
    </row>
    <row r="44" spans="1:12" s="126" customFormat="1">
      <c r="A44" s="127"/>
      <c r="B44" s="124"/>
      <c r="C44" s="700"/>
      <c r="D44" s="701"/>
      <c r="E44" s="702"/>
      <c r="F44" s="702"/>
      <c r="G44" s="702"/>
      <c r="H44" s="702"/>
      <c r="I44" s="702"/>
      <c r="J44" s="702"/>
      <c r="K44" s="125"/>
      <c r="L44" s="703"/>
    </row>
    <row r="45" spans="1:12" s="126" customFormat="1">
      <c r="A45" s="123"/>
      <c r="B45" s="124"/>
      <c r="C45" s="700"/>
      <c r="D45" s="701"/>
      <c r="E45" s="702"/>
      <c r="F45" s="702"/>
      <c r="G45" s="702"/>
      <c r="H45" s="702"/>
      <c r="I45" s="702"/>
      <c r="J45" s="702"/>
      <c r="K45" s="125"/>
      <c r="L45" s="703"/>
    </row>
    <row r="46" spans="1:12" s="128" customFormat="1">
      <c r="A46" s="127"/>
      <c r="B46" s="124"/>
      <c r="C46" s="704"/>
      <c r="D46" s="705"/>
      <c r="E46" s="706"/>
      <c r="F46" s="706"/>
      <c r="G46" s="706"/>
      <c r="H46" s="706"/>
      <c r="I46" s="706"/>
      <c r="J46" s="706"/>
      <c r="K46" s="125"/>
      <c r="L46" s="703"/>
    </row>
    <row r="47" spans="1:12" s="126" customFormat="1">
      <c r="A47" s="123"/>
      <c r="B47" s="129"/>
      <c r="C47" s="700"/>
      <c r="D47" s="701"/>
      <c r="E47" s="702"/>
      <c r="F47" s="702"/>
      <c r="G47" s="702"/>
      <c r="H47" s="702"/>
      <c r="I47" s="702"/>
      <c r="J47" s="702"/>
      <c r="K47" s="125"/>
      <c r="L47" s="703"/>
    </row>
    <row r="48" spans="1:12" s="126" customFormat="1">
      <c r="A48" s="127"/>
      <c r="B48" s="124"/>
      <c r="C48" s="700"/>
      <c r="D48" s="701"/>
      <c r="E48" s="702"/>
      <c r="F48" s="702"/>
      <c r="G48" s="702"/>
      <c r="H48" s="702"/>
      <c r="I48" s="702"/>
      <c r="J48" s="702"/>
      <c r="K48" s="125"/>
      <c r="L48" s="703"/>
    </row>
    <row r="49" spans="1:12" s="126" customFormat="1">
      <c r="A49" s="123"/>
      <c r="B49" s="124"/>
      <c r="C49" s="700"/>
      <c r="D49" s="701"/>
      <c r="E49" s="702"/>
      <c r="F49" s="702"/>
      <c r="G49" s="702"/>
      <c r="H49" s="702"/>
      <c r="I49" s="702"/>
      <c r="J49" s="702"/>
      <c r="K49" s="125"/>
      <c r="L49" s="703"/>
    </row>
    <row r="50" spans="1:12" s="126" customFormat="1">
      <c r="A50" s="127"/>
      <c r="B50" s="124"/>
      <c r="C50" s="700"/>
      <c r="D50" s="701"/>
      <c r="E50" s="702"/>
      <c r="F50" s="702"/>
      <c r="G50" s="702"/>
      <c r="H50" s="702"/>
      <c r="I50" s="702"/>
      <c r="J50" s="702"/>
      <c r="K50" s="125"/>
      <c r="L50" s="703"/>
    </row>
    <row r="51" spans="1:12" s="126" customFormat="1">
      <c r="A51" s="123"/>
      <c r="B51" s="124"/>
      <c r="C51" s="700"/>
      <c r="D51" s="701"/>
      <c r="E51" s="702"/>
      <c r="F51" s="702"/>
      <c r="G51" s="702"/>
      <c r="H51" s="702"/>
      <c r="I51" s="702"/>
      <c r="J51" s="702"/>
      <c r="K51" s="125"/>
      <c r="L51" s="703"/>
    </row>
    <row r="52" spans="1:12" s="126" customFormat="1">
      <c r="A52" s="127"/>
      <c r="B52" s="124"/>
      <c r="C52" s="700"/>
      <c r="D52" s="701"/>
      <c r="E52" s="702"/>
      <c r="F52" s="702"/>
      <c r="G52" s="702"/>
      <c r="H52" s="702"/>
      <c r="I52" s="702"/>
      <c r="J52" s="702"/>
      <c r="K52" s="125"/>
      <c r="L52" s="703"/>
    </row>
    <row r="53" spans="1:12" s="126" customFormat="1">
      <c r="A53" s="123"/>
      <c r="B53" s="124"/>
      <c r="C53" s="700"/>
      <c r="D53" s="701"/>
      <c r="E53" s="702"/>
      <c r="F53" s="702"/>
      <c r="G53" s="702"/>
      <c r="H53" s="702"/>
      <c r="I53" s="702"/>
      <c r="J53" s="702"/>
      <c r="K53" s="125"/>
      <c r="L53" s="703"/>
    </row>
    <row r="54" spans="1:12" s="126" customFormat="1" ht="69.75" customHeight="1">
      <c r="A54" s="127"/>
      <c r="B54" s="124"/>
      <c r="C54" s="700"/>
      <c r="D54" s="701"/>
      <c r="E54" s="702"/>
      <c r="F54" s="702"/>
      <c r="G54" s="702"/>
      <c r="H54" s="702"/>
      <c r="I54" s="702"/>
      <c r="J54" s="702"/>
      <c r="K54" s="125"/>
      <c r="L54" s="703"/>
    </row>
    <row r="55" spans="1:12" s="126" customFormat="1">
      <c r="A55" s="123"/>
      <c r="B55" s="124"/>
      <c r="C55" s="700"/>
      <c r="D55" s="701"/>
      <c r="E55" s="702"/>
      <c r="F55" s="702"/>
      <c r="G55" s="702"/>
      <c r="H55" s="702"/>
      <c r="I55" s="702"/>
      <c r="J55" s="702"/>
      <c r="K55" s="125"/>
      <c r="L55" s="703"/>
    </row>
    <row r="56" spans="1:12" s="126" customFormat="1">
      <c r="A56" s="127"/>
      <c r="B56" s="124"/>
      <c r="C56" s="700"/>
      <c r="D56" s="701"/>
      <c r="E56" s="702"/>
      <c r="F56" s="702"/>
      <c r="G56" s="702"/>
      <c r="H56" s="702"/>
      <c r="I56" s="702"/>
      <c r="J56" s="702"/>
      <c r="K56" s="125"/>
      <c r="L56" s="703"/>
    </row>
    <row r="57" spans="1:12" s="126" customFormat="1">
      <c r="A57" s="123"/>
      <c r="B57" s="124"/>
      <c r="C57" s="700"/>
      <c r="D57" s="701"/>
      <c r="E57" s="702"/>
      <c r="F57" s="702"/>
      <c r="G57" s="702"/>
      <c r="H57" s="702"/>
      <c r="I57" s="702"/>
      <c r="J57" s="702"/>
      <c r="K57" s="125"/>
      <c r="L57" s="703"/>
    </row>
    <row r="58" spans="1:12" s="126" customFormat="1">
      <c r="A58" s="127"/>
      <c r="B58" s="124"/>
      <c r="C58" s="700"/>
      <c r="D58" s="701"/>
      <c r="E58" s="702"/>
      <c r="F58" s="702"/>
      <c r="G58" s="702"/>
      <c r="H58" s="702"/>
      <c r="I58" s="702"/>
      <c r="J58" s="702"/>
      <c r="K58" s="125"/>
      <c r="L58" s="703"/>
    </row>
    <row r="59" spans="1:12" s="126" customFormat="1">
      <c r="A59" s="123"/>
      <c r="B59" s="124"/>
      <c r="C59" s="700"/>
      <c r="D59" s="701"/>
      <c r="E59" s="702"/>
      <c r="F59" s="702"/>
      <c r="G59" s="702"/>
      <c r="H59" s="702"/>
      <c r="I59" s="702"/>
      <c r="J59" s="702"/>
      <c r="K59" s="125"/>
      <c r="L59" s="703"/>
    </row>
    <row r="60" spans="1:12" s="126" customFormat="1">
      <c r="A60" s="127"/>
      <c r="B60" s="124"/>
      <c r="C60" s="700"/>
      <c r="D60" s="701"/>
      <c r="E60" s="702"/>
      <c r="F60" s="702"/>
      <c r="G60" s="702"/>
      <c r="H60" s="702"/>
      <c r="I60" s="702"/>
      <c r="J60" s="702"/>
      <c r="K60" s="125"/>
      <c r="L60" s="703"/>
    </row>
    <row r="61" spans="1:12" s="126" customFormat="1">
      <c r="A61" s="123"/>
      <c r="B61" s="124"/>
      <c r="C61" s="700"/>
      <c r="D61" s="701"/>
      <c r="E61" s="702"/>
      <c r="F61" s="702"/>
      <c r="G61" s="702"/>
      <c r="H61" s="702"/>
      <c r="I61" s="702"/>
      <c r="J61" s="702"/>
      <c r="K61" s="125"/>
      <c r="L61" s="703"/>
    </row>
    <row r="62" spans="1:12" s="126" customFormat="1">
      <c r="A62" s="127"/>
      <c r="B62" s="124"/>
      <c r="C62" s="700"/>
      <c r="D62" s="701"/>
      <c r="E62" s="702"/>
      <c r="F62" s="702"/>
      <c r="G62" s="702"/>
      <c r="H62" s="702"/>
      <c r="I62" s="702"/>
      <c r="J62" s="702"/>
      <c r="K62" s="125"/>
      <c r="L62" s="703"/>
    </row>
    <row r="63" spans="1:12" s="126" customFormat="1">
      <c r="A63" s="123"/>
      <c r="B63" s="124"/>
      <c r="C63" s="700"/>
      <c r="D63" s="701"/>
      <c r="E63" s="702"/>
      <c r="F63" s="702"/>
      <c r="G63" s="702"/>
      <c r="H63" s="702"/>
      <c r="I63" s="702"/>
      <c r="J63" s="702"/>
      <c r="K63" s="125"/>
      <c r="L63" s="703"/>
    </row>
    <row r="64" spans="1:12" s="126" customFormat="1" ht="66.75" customHeight="1">
      <c r="A64" s="127"/>
      <c r="B64" s="124"/>
      <c r="C64" s="700"/>
      <c r="D64" s="701"/>
      <c r="E64" s="702"/>
      <c r="F64" s="702"/>
      <c r="G64" s="702"/>
      <c r="H64" s="702"/>
      <c r="I64" s="702"/>
      <c r="J64" s="702"/>
      <c r="K64" s="125"/>
      <c r="L64" s="703"/>
    </row>
    <row r="65" spans="1:12" s="126" customFormat="1">
      <c r="A65" s="123"/>
      <c r="B65" s="124"/>
      <c r="C65" s="700"/>
      <c r="D65" s="701"/>
      <c r="E65" s="702"/>
      <c r="F65" s="702"/>
      <c r="G65" s="702"/>
      <c r="H65" s="702"/>
      <c r="I65" s="702"/>
      <c r="J65" s="702"/>
      <c r="K65" s="125"/>
      <c r="L65" s="703"/>
    </row>
    <row r="66" spans="1:12" s="126" customFormat="1">
      <c r="A66" s="127"/>
      <c r="B66" s="124"/>
      <c r="C66" s="700"/>
      <c r="D66" s="701"/>
      <c r="E66" s="702"/>
      <c r="F66" s="702"/>
      <c r="G66" s="702"/>
      <c r="H66" s="702"/>
      <c r="I66" s="702"/>
      <c r="J66" s="702"/>
      <c r="K66" s="125"/>
      <c r="L66" s="703"/>
    </row>
    <row r="67" spans="1:12" s="126" customFormat="1">
      <c r="A67" s="123"/>
      <c r="B67" s="124"/>
      <c r="C67" s="700"/>
      <c r="D67" s="701"/>
      <c r="E67" s="702"/>
      <c r="F67" s="702"/>
      <c r="G67" s="702"/>
      <c r="H67" s="702"/>
      <c r="I67" s="702"/>
      <c r="J67" s="702"/>
      <c r="K67" s="125"/>
      <c r="L67" s="703"/>
    </row>
    <row r="68" spans="1:12" s="126" customFormat="1">
      <c r="A68" s="127"/>
      <c r="B68" s="124"/>
      <c r="C68" s="700"/>
      <c r="D68" s="701"/>
      <c r="E68" s="702"/>
      <c r="F68" s="702"/>
      <c r="G68" s="702"/>
      <c r="H68" s="702"/>
      <c r="I68" s="702"/>
      <c r="J68" s="702"/>
      <c r="K68" s="125"/>
      <c r="L68" s="703"/>
    </row>
    <row r="69" spans="1:12" s="126" customFormat="1">
      <c r="A69" s="123"/>
      <c r="B69" s="124"/>
      <c r="C69" s="700"/>
      <c r="D69" s="701"/>
      <c r="E69" s="702"/>
      <c r="F69" s="702"/>
      <c r="G69" s="702"/>
      <c r="H69" s="702"/>
      <c r="I69" s="702"/>
      <c r="J69" s="702"/>
      <c r="K69" s="125"/>
      <c r="L69" s="703"/>
    </row>
    <row r="70" spans="1:12" s="130" customFormat="1">
      <c r="A70" s="127"/>
      <c r="B70" s="124"/>
      <c r="C70" s="707"/>
      <c r="D70" s="707"/>
      <c r="E70" s="708"/>
      <c r="F70" s="708"/>
      <c r="G70" s="709"/>
      <c r="H70" s="708"/>
      <c r="I70" s="708"/>
      <c r="J70" s="708"/>
      <c r="K70" s="125"/>
      <c r="L70" s="710"/>
    </row>
    <row r="71" spans="1:12" s="5" customFormat="1">
      <c r="A71" s="131"/>
      <c r="B71" s="124"/>
      <c r="C71" s="711"/>
      <c r="D71" s="711"/>
      <c r="E71" s="712"/>
      <c r="F71" s="712"/>
      <c r="G71" s="712"/>
      <c r="H71" s="712"/>
      <c r="I71" s="712"/>
      <c r="J71" s="712"/>
      <c r="K71" s="256"/>
      <c r="L71" s="687"/>
    </row>
    <row r="72" spans="1:12" s="126" customFormat="1">
      <c r="A72" s="132"/>
      <c r="B72" s="131"/>
      <c r="C72" s="707"/>
      <c r="D72" s="707"/>
      <c r="E72" s="713"/>
      <c r="F72" s="713"/>
      <c r="G72" s="713"/>
      <c r="H72" s="713"/>
      <c r="I72" s="713"/>
      <c r="J72" s="713"/>
      <c r="K72" s="125"/>
      <c r="L72" s="703"/>
    </row>
    <row r="73" spans="1:12" s="126" customFormat="1">
      <c r="A73" s="132"/>
      <c r="B73" s="133"/>
      <c r="C73" s="707"/>
      <c r="D73" s="707"/>
      <c r="E73" s="713"/>
      <c r="F73" s="713"/>
      <c r="G73" s="713"/>
      <c r="H73" s="713"/>
      <c r="I73" s="713"/>
      <c r="J73" s="713"/>
      <c r="K73" s="125"/>
      <c r="L73" s="703"/>
    </row>
    <row r="74" spans="1:12" s="126" customFormat="1">
      <c r="A74" s="132"/>
      <c r="B74" s="134"/>
      <c r="C74" s="707"/>
      <c r="D74" s="707"/>
      <c r="E74" s="713"/>
      <c r="F74" s="713"/>
      <c r="G74" s="713"/>
      <c r="H74" s="713"/>
      <c r="I74" s="713"/>
      <c r="J74" s="713"/>
      <c r="K74" s="125"/>
      <c r="L74" s="703"/>
    </row>
    <row r="75" spans="1:12" s="126" customFormat="1">
      <c r="A75" s="132"/>
      <c r="B75" s="134"/>
      <c r="C75" s="707"/>
      <c r="D75" s="707"/>
      <c r="E75" s="713"/>
      <c r="F75" s="713"/>
      <c r="G75" s="713"/>
      <c r="H75" s="713"/>
      <c r="I75" s="713"/>
      <c r="J75" s="713"/>
      <c r="K75" s="125"/>
      <c r="L75" s="703"/>
    </row>
    <row r="76" spans="1:12" s="126" customFormat="1">
      <c r="A76" s="132"/>
      <c r="B76" s="133"/>
      <c r="C76" s="707"/>
      <c r="D76" s="707"/>
      <c r="E76" s="713"/>
      <c r="F76" s="713"/>
      <c r="G76" s="713"/>
      <c r="H76" s="713"/>
      <c r="I76" s="713"/>
      <c r="J76" s="713"/>
      <c r="K76" s="125"/>
      <c r="L76" s="703"/>
    </row>
    <row r="77" spans="1:12" s="126" customFormat="1">
      <c r="A77" s="132"/>
      <c r="B77" s="133"/>
      <c r="C77" s="707"/>
      <c r="D77" s="707"/>
      <c r="E77" s="713"/>
      <c r="F77" s="713"/>
      <c r="G77" s="713"/>
      <c r="H77" s="713"/>
      <c r="I77" s="713"/>
      <c r="J77" s="713"/>
      <c r="K77" s="125"/>
      <c r="L77" s="703"/>
    </row>
    <row r="78" spans="1:12">
      <c r="C78" s="707"/>
      <c r="D78" s="707"/>
      <c r="E78" s="714"/>
      <c r="F78" s="714"/>
      <c r="G78" s="714"/>
      <c r="H78" s="714"/>
      <c r="I78" s="714"/>
      <c r="J78" s="714"/>
    </row>
    <row r="79" spans="1:12" s="719" customFormat="1">
      <c r="A79" s="716"/>
      <c r="B79" s="134"/>
      <c r="C79" s="711"/>
      <c r="D79" s="711"/>
      <c r="E79" s="712"/>
      <c r="F79" s="712"/>
      <c r="G79" s="712"/>
      <c r="H79" s="712"/>
      <c r="I79" s="712"/>
      <c r="J79" s="712"/>
      <c r="K79" s="717"/>
      <c r="L79" s="718"/>
    </row>
    <row r="80" spans="1:12" ht="52.5" customHeight="1">
      <c r="A80" s="137"/>
      <c r="B80" s="720"/>
      <c r="C80" s="717"/>
      <c r="D80" s="125"/>
      <c r="E80" s="125"/>
      <c r="F80" s="721"/>
      <c r="G80" s="138"/>
      <c r="H80" s="139"/>
      <c r="I80" s="138"/>
      <c r="J80" s="138"/>
    </row>
    <row r="81" spans="1:13">
      <c r="A81" s="140"/>
      <c r="B81" s="141"/>
      <c r="C81" s="721"/>
      <c r="D81" s="721"/>
      <c r="E81" s="417"/>
      <c r="F81" s="417"/>
      <c r="G81" s="417"/>
      <c r="H81" s="417"/>
      <c r="I81" s="417"/>
      <c r="J81" s="417"/>
    </row>
    <row r="82" spans="1:13">
      <c r="A82" s="140"/>
      <c r="B82" s="142"/>
      <c r="C82" s="721"/>
      <c r="D82" s="721"/>
      <c r="E82" s="417"/>
      <c r="F82" s="417"/>
      <c r="G82" s="417"/>
      <c r="H82" s="417"/>
      <c r="I82" s="417"/>
      <c r="J82" s="417"/>
    </row>
    <row r="83" spans="1:13">
      <c r="B83" s="142"/>
      <c r="C83" s="717"/>
      <c r="D83" s="717"/>
      <c r="E83" s="722"/>
      <c r="F83" s="722"/>
      <c r="G83" s="722"/>
      <c r="H83" s="722"/>
      <c r="I83" s="722"/>
      <c r="J83" s="722"/>
    </row>
    <row r="84" spans="1:13">
      <c r="B84" s="143"/>
      <c r="C84" s="717"/>
      <c r="D84" s="717"/>
      <c r="E84" s="722"/>
      <c r="F84" s="722"/>
      <c r="G84" s="722"/>
      <c r="H84" s="722"/>
      <c r="I84" s="722"/>
      <c r="J84" s="722"/>
    </row>
    <row r="85" spans="1:13">
      <c r="B85" s="143"/>
      <c r="C85" s="717"/>
      <c r="D85" s="717"/>
      <c r="E85" s="722"/>
      <c r="F85" s="722"/>
      <c r="G85" s="722"/>
      <c r="H85" s="722"/>
      <c r="I85" s="722"/>
      <c r="J85" s="722"/>
    </row>
    <row r="86" spans="1:13">
      <c r="B86" s="143"/>
      <c r="C86" s="717"/>
      <c r="D86" s="717"/>
      <c r="E86" s="722"/>
      <c r="F86" s="722"/>
      <c r="G86" s="722"/>
      <c r="H86" s="722"/>
      <c r="I86" s="722"/>
      <c r="J86" s="722"/>
    </row>
    <row r="87" spans="1:13">
      <c r="B87" s="143"/>
      <c r="C87" s="717"/>
      <c r="D87" s="717"/>
      <c r="E87" s="722"/>
      <c r="F87" s="722"/>
      <c r="G87" s="722"/>
      <c r="H87" s="722"/>
      <c r="I87" s="722"/>
      <c r="J87" s="722"/>
    </row>
    <row r="88" spans="1:13">
      <c r="B88" s="143"/>
      <c r="C88" s="717"/>
      <c r="D88" s="717"/>
      <c r="E88" s="722"/>
      <c r="F88" s="722"/>
      <c r="G88" s="722"/>
      <c r="H88" s="722"/>
      <c r="I88" s="722"/>
      <c r="J88" s="722"/>
    </row>
    <row r="89" spans="1:13">
      <c r="B89" s="143"/>
      <c r="C89" s="717"/>
      <c r="D89" s="717"/>
      <c r="E89" s="722"/>
      <c r="F89" s="722"/>
      <c r="G89" s="722"/>
      <c r="H89" s="722"/>
      <c r="I89" s="722"/>
      <c r="J89" s="722"/>
    </row>
    <row r="90" spans="1:13" s="144" customFormat="1">
      <c r="A90" s="136"/>
      <c r="B90" s="143"/>
      <c r="C90" s="717"/>
      <c r="D90" s="717"/>
      <c r="E90" s="722"/>
      <c r="F90" s="722"/>
      <c r="G90" s="722"/>
      <c r="H90" s="722"/>
      <c r="I90" s="722"/>
      <c r="J90" s="722"/>
      <c r="K90" s="125"/>
      <c r="L90" s="715"/>
      <c r="M90" s="135"/>
    </row>
    <row r="91" spans="1:13" s="144" customFormat="1">
      <c r="A91" s="136"/>
      <c r="B91" s="143"/>
      <c r="C91" s="707"/>
      <c r="D91" s="707"/>
      <c r="E91" s="714"/>
      <c r="F91" s="714"/>
      <c r="G91" s="714"/>
      <c r="H91" s="714"/>
      <c r="I91" s="714"/>
      <c r="J91" s="714"/>
      <c r="K91" s="125"/>
      <c r="L91" s="715"/>
      <c r="M91" s="135"/>
    </row>
    <row r="92" spans="1:13" s="144" customFormat="1">
      <c r="A92" s="136"/>
      <c r="B92" s="134"/>
      <c r="C92" s="707"/>
      <c r="D92" s="707"/>
      <c r="E92" s="714"/>
      <c r="F92" s="714"/>
      <c r="G92" s="714"/>
      <c r="H92" s="714"/>
      <c r="I92" s="714"/>
      <c r="J92" s="714"/>
      <c r="K92" s="125"/>
      <c r="L92" s="715"/>
      <c r="M92" s="135"/>
    </row>
    <row r="93" spans="1:13" s="144" customFormat="1">
      <c r="A93" s="136"/>
      <c r="B93" s="134"/>
      <c r="C93" s="707"/>
      <c r="D93" s="707"/>
      <c r="E93" s="714"/>
      <c r="F93" s="714"/>
      <c r="G93" s="714"/>
      <c r="H93" s="714"/>
      <c r="I93" s="714"/>
      <c r="J93" s="714"/>
      <c r="K93" s="125"/>
      <c r="L93" s="715"/>
      <c r="M93" s="135"/>
    </row>
    <row r="94" spans="1:13" s="144" customFormat="1">
      <c r="A94" s="136"/>
      <c r="B94" s="134"/>
      <c r="C94" s="707"/>
      <c r="D94" s="707"/>
      <c r="E94" s="714"/>
      <c r="F94" s="714"/>
      <c r="G94" s="714"/>
      <c r="H94" s="714"/>
      <c r="I94" s="714"/>
      <c r="J94" s="714"/>
      <c r="K94" s="125"/>
      <c r="L94" s="715"/>
      <c r="M94" s="135"/>
    </row>
    <row r="95" spans="1:13" s="144" customFormat="1">
      <c r="A95" s="136"/>
      <c r="B95" s="134"/>
      <c r="C95" s="707"/>
      <c r="D95" s="707"/>
      <c r="E95" s="714"/>
      <c r="F95" s="714"/>
      <c r="G95" s="714"/>
      <c r="H95" s="714"/>
      <c r="I95" s="714"/>
      <c r="J95" s="714"/>
      <c r="K95" s="125"/>
      <c r="L95" s="715"/>
      <c r="M95" s="135"/>
    </row>
    <row r="96" spans="1:13" s="144" customFormat="1">
      <c r="A96" s="136"/>
      <c r="B96" s="134"/>
      <c r="C96" s="707"/>
      <c r="D96" s="707"/>
      <c r="E96" s="714"/>
      <c r="F96" s="714"/>
      <c r="G96" s="714"/>
      <c r="H96" s="714"/>
      <c r="I96" s="714"/>
      <c r="J96" s="714"/>
      <c r="K96" s="125"/>
      <c r="L96" s="715"/>
      <c r="M96" s="135"/>
    </row>
    <row r="97" spans="1:13" s="144" customFormat="1">
      <c r="A97" s="136"/>
      <c r="B97" s="134"/>
      <c r="C97" s="707"/>
      <c r="D97" s="707"/>
      <c r="E97" s="714"/>
      <c r="F97" s="714"/>
      <c r="G97" s="714"/>
      <c r="H97" s="714"/>
      <c r="I97" s="714"/>
      <c r="J97" s="714"/>
      <c r="K97" s="125"/>
      <c r="L97" s="715"/>
      <c r="M97" s="135"/>
    </row>
    <row r="98" spans="1:13" s="144" customFormat="1">
      <c r="A98" s="136"/>
      <c r="B98" s="134"/>
      <c r="C98" s="707"/>
      <c r="D98" s="707"/>
      <c r="E98" s="714"/>
      <c r="F98" s="714"/>
      <c r="G98" s="714"/>
      <c r="H98" s="714"/>
      <c r="I98" s="714"/>
      <c r="J98" s="714"/>
      <c r="K98" s="125"/>
      <c r="L98" s="715"/>
      <c r="M98" s="135"/>
    </row>
    <row r="99" spans="1:13" s="144" customFormat="1">
      <c r="A99" s="136"/>
      <c r="B99" s="134"/>
      <c r="C99" s="707"/>
      <c r="D99" s="707"/>
      <c r="E99" s="714"/>
      <c r="F99" s="714"/>
      <c r="G99" s="714"/>
      <c r="H99" s="714"/>
      <c r="I99" s="714"/>
      <c r="J99" s="714"/>
      <c r="K99" s="125"/>
      <c r="L99" s="715"/>
      <c r="M99" s="135"/>
    </row>
    <row r="100" spans="1:13" s="144" customFormat="1">
      <c r="A100" s="136"/>
      <c r="B100" s="134"/>
      <c r="C100" s="707"/>
      <c r="D100" s="707"/>
      <c r="E100" s="714"/>
      <c r="F100" s="714"/>
      <c r="G100" s="714"/>
      <c r="H100" s="714"/>
      <c r="I100" s="714"/>
      <c r="J100" s="714"/>
      <c r="K100" s="125"/>
      <c r="L100" s="715"/>
      <c r="M100" s="135"/>
    </row>
    <row r="101" spans="1:13" s="144" customFormat="1">
      <c r="A101" s="136"/>
      <c r="B101" s="134"/>
      <c r="C101" s="707"/>
      <c r="D101" s="707"/>
      <c r="E101" s="714"/>
      <c r="F101" s="714"/>
      <c r="G101" s="714"/>
      <c r="H101" s="714"/>
      <c r="I101" s="714"/>
      <c r="J101" s="714"/>
      <c r="K101" s="125"/>
      <c r="L101" s="715"/>
      <c r="M101" s="135"/>
    </row>
    <row r="102" spans="1:13" s="144" customFormat="1">
      <c r="A102" s="136"/>
      <c r="B102" s="134"/>
      <c r="C102" s="707"/>
      <c r="D102" s="707"/>
      <c r="E102" s="714"/>
      <c r="F102" s="714"/>
      <c r="G102" s="714"/>
      <c r="H102" s="714"/>
      <c r="I102" s="714"/>
      <c r="J102" s="714"/>
      <c r="K102" s="125"/>
      <c r="L102" s="715"/>
      <c r="M102" s="135"/>
    </row>
    <row r="103" spans="1:13" s="144" customFormat="1">
      <c r="A103" s="136"/>
      <c r="B103" s="134"/>
      <c r="C103" s="707"/>
      <c r="D103" s="707"/>
      <c r="E103" s="714"/>
      <c r="F103" s="714"/>
      <c r="G103" s="714"/>
      <c r="H103" s="714"/>
      <c r="I103" s="714"/>
      <c r="J103" s="714"/>
      <c r="K103" s="125"/>
      <c r="L103" s="715"/>
      <c r="M103" s="135"/>
    </row>
    <row r="104" spans="1:13" s="144" customFormat="1">
      <c r="A104" s="136"/>
      <c r="B104" s="134"/>
      <c r="C104" s="707"/>
      <c r="D104" s="707"/>
      <c r="E104" s="714"/>
      <c r="F104" s="714"/>
      <c r="G104" s="714"/>
      <c r="H104" s="714"/>
      <c r="I104" s="714"/>
      <c r="J104" s="714"/>
      <c r="K104" s="125"/>
      <c r="L104" s="715"/>
      <c r="M104" s="135"/>
    </row>
    <row r="105" spans="1:13" s="144" customFormat="1">
      <c r="A105" s="136"/>
      <c r="B105" s="134"/>
      <c r="C105" s="707"/>
      <c r="D105" s="707"/>
      <c r="E105" s="714"/>
      <c r="F105" s="714"/>
      <c r="G105" s="714"/>
      <c r="H105" s="714"/>
      <c r="I105" s="714"/>
      <c r="J105" s="714"/>
      <c r="K105" s="125"/>
      <c r="L105" s="715"/>
      <c r="M105" s="135"/>
    </row>
    <row r="106" spans="1:13" s="723" customFormat="1">
      <c r="A106" s="136"/>
      <c r="B106" s="134"/>
      <c r="C106" s="707"/>
      <c r="D106" s="707"/>
      <c r="E106" s="714"/>
      <c r="F106" s="714"/>
      <c r="G106" s="714"/>
      <c r="H106" s="714"/>
      <c r="I106" s="714"/>
      <c r="J106" s="714"/>
      <c r="K106" s="125"/>
      <c r="L106" s="715"/>
      <c r="M106" s="135"/>
    </row>
    <row r="107" spans="1:13" s="723" customFormat="1">
      <c r="A107" s="136"/>
      <c r="B107" s="134"/>
      <c r="C107" s="707"/>
      <c r="D107" s="707"/>
      <c r="E107" s="714"/>
      <c r="F107" s="714"/>
      <c r="G107" s="714"/>
      <c r="H107" s="714"/>
      <c r="I107" s="714"/>
      <c r="J107" s="714"/>
      <c r="K107" s="125"/>
      <c r="L107" s="715"/>
      <c r="M107" s="135"/>
    </row>
    <row r="108" spans="1:13" s="723" customFormat="1">
      <c r="A108" s="136"/>
      <c r="B108" s="134"/>
      <c r="C108" s="707"/>
      <c r="D108" s="707"/>
      <c r="E108" s="714"/>
      <c r="F108" s="714"/>
      <c r="G108" s="714"/>
      <c r="H108" s="714"/>
      <c r="I108" s="714"/>
      <c r="J108" s="714"/>
      <c r="K108" s="125"/>
      <c r="L108" s="715"/>
      <c r="M108" s="135"/>
    </row>
    <row r="109" spans="1:13" s="723" customFormat="1">
      <c r="A109" s="136"/>
      <c r="B109" s="134"/>
      <c r="C109" s="707"/>
      <c r="D109" s="707"/>
      <c r="E109" s="714"/>
      <c r="F109" s="714"/>
      <c r="G109" s="714"/>
      <c r="H109" s="714"/>
      <c r="I109" s="714"/>
      <c r="J109" s="714"/>
      <c r="K109" s="125"/>
      <c r="L109" s="715"/>
      <c r="M109" s="135"/>
    </row>
    <row r="110" spans="1:13" s="723" customFormat="1">
      <c r="A110" s="136"/>
      <c r="B110" s="134"/>
      <c r="C110" s="707"/>
      <c r="D110" s="707"/>
      <c r="E110" s="714"/>
      <c r="F110" s="714"/>
      <c r="G110" s="714"/>
      <c r="H110" s="714"/>
      <c r="I110" s="714"/>
      <c r="J110" s="714"/>
      <c r="K110" s="125"/>
      <c r="L110" s="715"/>
      <c r="M110" s="135"/>
    </row>
    <row r="111" spans="1:13" s="723" customFormat="1">
      <c r="A111" s="136"/>
      <c r="B111" s="134"/>
      <c r="C111" s="707"/>
      <c r="D111" s="707"/>
      <c r="E111" s="714"/>
      <c r="F111" s="714"/>
      <c r="G111" s="714"/>
      <c r="H111" s="714"/>
      <c r="I111" s="714"/>
      <c r="J111" s="714"/>
      <c r="K111" s="125"/>
      <c r="L111" s="715"/>
      <c r="M111" s="135"/>
    </row>
    <row r="112" spans="1:13" s="723" customFormat="1">
      <c r="A112" s="136"/>
      <c r="B112" s="134"/>
      <c r="C112" s="707"/>
      <c r="D112" s="707"/>
      <c r="E112" s="714"/>
      <c r="F112" s="714"/>
      <c r="G112" s="714"/>
      <c r="H112" s="714"/>
      <c r="I112" s="714"/>
      <c r="J112" s="714"/>
      <c r="K112" s="125"/>
      <c r="L112" s="715"/>
      <c r="M112" s="135"/>
    </row>
    <row r="113" spans="1:13" s="723" customFormat="1">
      <c r="A113" s="136"/>
      <c r="B113" s="134"/>
      <c r="C113" s="707"/>
      <c r="D113" s="707"/>
      <c r="E113" s="714"/>
      <c r="F113" s="714"/>
      <c r="G113" s="714"/>
      <c r="H113" s="714"/>
      <c r="I113" s="714"/>
      <c r="J113" s="714"/>
      <c r="K113" s="125"/>
      <c r="L113" s="715"/>
      <c r="M113" s="135"/>
    </row>
    <row r="114" spans="1:13" s="723" customFormat="1">
      <c r="A114" s="136"/>
      <c r="B114" s="134"/>
      <c r="C114" s="707"/>
      <c r="D114" s="707"/>
      <c r="E114" s="714"/>
      <c r="F114" s="714"/>
      <c r="G114" s="714"/>
      <c r="H114" s="714"/>
      <c r="I114" s="714"/>
      <c r="J114" s="714"/>
      <c r="K114" s="125"/>
      <c r="L114" s="715"/>
      <c r="M114" s="135"/>
    </row>
    <row r="115" spans="1:13" s="723" customFormat="1">
      <c r="A115" s="136"/>
      <c r="B115" s="134"/>
      <c r="C115" s="707"/>
      <c r="D115" s="707"/>
      <c r="E115" s="714"/>
      <c r="F115" s="714"/>
      <c r="G115" s="714"/>
      <c r="H115" s="714"/>
      <c r="I115" s="714"/>
      <c r="J115" s="714"/>
      <c r="K115" s="125"/>
      <c r="L115" s="715"/>
      <c r="M115" s="135"/>
    </row>
    <row r="116" spans="1:13" s="723" customFormat="1">
      <c r="A116" s="136"/>
      <c r="B116" s="134"/>
      <c r="C116" s="707"/>
      <c r="D116" s="707"/>
      <c r="E116" s="714"/>
      <c r="F116" s="714"/>
      <c r="G116" s="714"/>
      <c r="H116" s="714"/>
      <c r="I116" s="714"/>
      <c r="J116" s="714"/>
      <c r="K116" s="125"/>
      <c r="L116" s="715"/>
      <c r="M116" s="135"/>
    </row>
    <row r="117" spans="1:13" s="723" customFormat="1">
      <c r="A117" s="136"/>
      <c r="B117" s="134"/>
      <c r="C117" s="707"/>
      <c r="D117" s="707"/>
      <c r="E117" s="714"/>
      <c r="F117" s="714"/>
      <c r="G117" s="714"/>
      <c r="H117" s="714"/>
      <c r="I117" s="714"/>
      <c r="J117" s="714"/>
      <c r="K117" s="125"/>
      <c r="L117" s="715"/>
      <c r="M117" s="135"/>
    </row>
    <row r="118" spans="1:13" s="723" customFormat="1">
      <c r="A118" s="136"/>
      <c r="B118" s="134"/>
      <c r="C118" s="707"/>
      <c r="D118" s="707"/>
      <c r="E118" s="714"/>
      <c r="F118" s="714"/>
      <c r="G118" s="714"/>
      <c r="H118" s="714"/>
      <c r="I118" s="714"/>
      <c r="J118" s="714"/>
      <c r="K118" s="125"/>
      <c r="L118" s="715"/>
      <c r="M118" s="135"/>
    </row>
    <row r="119" spans="1:13" s="723" customFormat="1">
      <c r="A119" s="136"/>
      <c r="B119" s="134"/>
      <c r="C119" s="707"/>
      <c r="D119" s="707"/>
      <c r="E119" s="714"/>
      <c r="F119" s="714"/>
      <c r="G119" s="714"/>
      <c r="H119" s="714"/>
      <c r="I119" s="714"/>
      <c r="J119" s="714"/>
      <c r="K119" s="125"/>
      <c r="L119" s="715"/>
      <c r="M119" s="135"/>
    </row>
    <row r="120" spans="1:13" s="723" customFormat="1">
      <c r="A120" s="136"/>
      <c r="B120" s="134"/>
      <c r="C120" s="707"/>
      <c r="D120" s="707"/>
      <c r="E120" s="714"/>
      <c r="F120" s="714"/>
      <c r="G120" s="714"/>
      <c r="H120" s="714"/>
      <c r="I120" s="714"/>
      <c r="J120" s="714"/>
      <c r="K120" s="125"/>
      <c r="L120" s="715"/>
      <c r="M120" s="135"/>
    </row>
    <row r="121" spans="1:13" s="723" customFormat="1">
      <c r="A121" s="136"/>
      <c r="B121" s="134"/>
      <c r="C121" s="707"/>
      <c r="D121" s="707"/>
      <c r="E121" s="714"/>
      <c r="F121" s="714"/>
      <c r="G121" s="714"/>
      <c r="H121" s="714"/>
      <c r="I121" s="714"/>
      <c r="J121" s="714"/>
      <c r="K121" s="125"/>
      <c r="L121" s="715"/>
      <c r="M121" s="135"/>
    </row>
    <row r="122" spans="1:13">
      <c r="C122" s="707"/>
      <c r="D122" s="707"/>
      <c r="E122" s="714"/>
      <c r="F122" s="714"/>
      <c r="G122" s="714"/>
      <c r="H122" s="714"/>
      <c r="I122" s="714"/>
      <c r="J122" s="714"/>
    </row>
    <row r="123" spans="1:13">
      <c r="C123" s="707"/>
      <c r="D123" s="707"/>
      <c r="E123" s="714"/>
      <c r="F123" s="714"/>
      <c r="G123" s="714"/>
      <c r="H123" s="714"/>
      <c r="I123" s="714"/>
      <c r="J123" s="714"/>
    </row>
    <row r="124" spans="1:13">
      <c r="C124" s="707"/>
      <c r="D124" s="707"/>
      <c r="E124" s="714"/>
      <c r="F124" s="714"/>
      <c r="G124" s="714"/>
      <c r="H124" s="714"/>
      <c r="I124" s="714"/>
      <c r="J124" s="714"/>
    </row>
    <row r="125" spans="1:13">
      <c r="C125" s="707"/>
      <c r="D125" s="707"/>
      <c r="E125" s="714"/>
      <c r="F125" s="714"/>
      <c r="G125" s="714"/>
      <c r="H125" s="714"/>
      <c r="I125" s="714"/>
      <c r="J125" s="714"/>
    </row>
    <row r="126" spans="1:13">
      <c r="C126" s="707"/>
      <c r="D126" s="707"/>
      <c r="E126" s="714"/>
      <c r="F126" s="714"/>
      <c r="G126" s="714"/>
      <c r="H126" s="714"/>
      <c r="I126" s="714"/>
      <c r="J126" s="714"/>
    </row>
    <row r="127" spans="1:13">
      <c r="C127" s="707"/>
      <c r="D127" s="707"/>
      <c r="E127" s="714"/>
      <c r="F127" s="714"/>
      <c r="G127" s="714"/>
      <c r="H127" s="714"/>
      <c r="I127" s="714"/>
      <c r="J127" s="714"/>
    </row>
    <row r="128" spans="1:13">
      <c r="C128" s="707"/>
      <c r="D128" s="707"/>
      <c r="E128" s="714"/>
      <c r="F128" s="714"/>
      <c r="G128" s="714"/>
      <c r="H128" s="714"/>
      <c r="I128" s="714"/>
      <c r="J128" s="714"/>
    </row>
    <row r="129" spans="3:10">
      <c r="C129" s="707"/>
      <c r="D129" s="707"/>
      <c r="E129" s="714"/>
      <c r="F129" s="714"/>
      <c r="G129" s="714"/>
      <c r="H129" s="714"/>
      <c r="I129" s="714"/>
      <c r="J129" s="714"/>
    </row>
    <row r="130" spans="3:10">
      <c r="C130" s="707"/>
      <c r="D130" s="707"/>
      <c r="E130" s="714"/>
      <c r="F130" s="714"/>
      <c r="G130" s="714"/>
      <c r="H130" s="714"/>
      <c r="I130" s="714"/>
      <c r="J130" s="714"/>
    </row>
    <row r="131" spans="3:10">
      <c r="C131" s="707"/>
      <c r="D131" s="707"/>
      <c r="E131" s="714"/>
      <c r="F131" s="714"/>
      <c r="G131" s="714"/>
      <c r="H131" s="714"/>
      <c r="I131" s="714"/>
      <c r="J131" s="714"/>
    </row>
    <row r="132" spans="3:10">
      <c r="C132" s="707"/>
      <c r="D132" s="707"/>
      <c r="E132" s="714"/>
      <c r="F132" s="714"/>
      <c r="G132" s="714"/>
      <c r="H132" s="714"/>
      <c r="I132" s="714"/>
      <c r="J132" s="714"/>
    </row>
    <row r="133" spans="3:10">
      <c r="C133" s="707"/>
      <c r="D133" s="707"/>
      <c r="E133" s="714"/>
      <c r="F133" s="714"/>
      <c r="G133" s="714"/>
      <c r="H133" s="714"/>
      <c r="I133" s="714"/>
      <c r="J133" s="714"/>
    </row>
    <row r="134" spans="3:10">
      <c r="C134" s="707"/>
      <c r="D134" s="707"/>
      <c r="E134" s="714"/>
      <c r="F134" s="714"/>
      <c r="G134" s="714"/>
      <c r="H134" s="714"/>
      <c r="I134" s="714"/>
      <c r="J134" s="714"/>
    </row>
    <row r="135" spans="3:10">
      <c r="C135" s="707"/>
      <c r="D135" s="707"/>
      <c r="E135" s="714"/>
      <c r="F135" s="714"/>
      <c r="G135" s="714"/>
      <c r="H135" s="714"/>
      <c r="I135" s="714"/>
      <c r="J135" s="714"/>
    </row>
    <row r="136" spans="3:10">
      <c r="C136" s="707"/>
      <c r="D136" s="707"/>
      <c r="E136" s="714"/>
      <c r="F136" s="714"/>
      <c r="G136" s="714"/>
      <c r="H136" s="714"/>
      <c r="I136" s="714"/>
      <c r="J136" s="714"/>
    </row>
    <row r="137" spans="3:10">
      <c r="C137" s="707"/>
      <c r="D137" s="707"/>
      <c r="E137" s="714"/>
      <c r="F137" s="714"/>
      <c r="G137" s="714"/>
      <c r="H137" s="714"/>
      <c r="I137" s="714"/>
      <c r="J137" s="714"/>
    </row>
    <row r="138" spans="3:10">
      <c r="C138" s="707"/>
      <c r="D138" s="707"/>
      <c r="E138" s="714"/>
      <c r="F138" s="714"/>
      <c r="G138" s="714"/>
      <c r="H138" s="714"/>
      <c r="I138" s="714"/>
      <c r="J138" s="714"/>
    </row>
    <row r="139" spans="3:10">
      <c r="C139" s="707"/>
      <c r="D139" s="707"/>
      <c r="E139" s="714"/>
      <c r="F139" s="714"/>
      <c r="G139" s="714"/>
      <c r="H139" s="714"/>
      <c r="I139" s="714"/>
      <c r="J139" s="714"/>
    </row>
    <row r="140" spans="3:10">
      <c r="C140" s="707"/>
      <c r="D140" s="707"/>
      <c r="E140" s="714"/>
      <c r="F140" s="714"/>
      <c r="G140" s="714"/>
      <c r="H140" s="714"/>
      <c r="I140" s="714"/>
      <c r="J140" s="714"/>
    </row>
    <row r="141" spans="3:10">
      <c r="C141" s="707"/>
      <c r="D141" s="707"/>
      <c r="E141" s="714"/>
      <c r="F141" s="714"/>
      <c r="G141" s="714"/>
      <c r="H141" s="714"/>
      <c r="I141" s="714"/>
      <c r="J141" s="714"/>
    </row>
    <row r="142" spans="3:10">
      <c r="C142" s="707"/>
      <c r="D142" s="707"/>
      <c r="E142" s="714"/>
      <c r="F142" s="714"/>
      <c r="G142" s="714"/>
      <c r="H142" s="714"/>
      <c r="I142" s="714"/>
      <c r="J142" s="714"/>
    </row>
    <row r="143" spans="3:10">
      <c r="C143" s="707"/>
      <c r="D143" s="707"/>
      <c r="E143" s="714"/>
      <c r="F143" s="714"/>
      <c r="G143" s="714"/>
      <c r="H143" s="714"/>
      <c r="I143" s="714"/>
      <c r="J143" s="714"/>
    </row>
    <row r="144" spans="3:10">
      <c r="C144" s="707"/>
      <c r="D144" s="707"/>
      <c r="E144" s="714"/>
      <c r="F144" s="714"/>
      <c r="G144" s="714"/>
      <c r="H144" s="714"/>
      <c r="I144" s="714"/>
      <c r="J144" s="714"/>
    </row>
    <row r="145" spans="3:10">
      <c r="C145" s="707"/>
      <c r="D145" s="707"/>
      <c r="E145" s="714"/>
      <c r="F145" s="714"/>
      <c r="G145" s="714"/>
      <c r="H145" s="714"/>
      <c r="I145" s="714"/>
      <c r="J145" s="714"/>
    </row>
    <row r="146" spans="3:10">
      <c r="C146" s="707"/>
      <c r="D146" s="707"/>
      <c r="E146" s="714"/>
      <c r="F146" s="714"/>
      <c r="G146" s="714"/>
      <c r="H146" s="714"/>
      <c r="I146" s="714"/>
      <c r="J146" s="714"/>
    </row>
    <row r="147" spans="3:10">
      <c r="C147" s="707"/>
      <c r="D147" s="707"/>
      <c r="E147" s="714"/>
      <c r="F147" s="714"/>
      <c r="G147" s="714"/>
      <c r="H147" s="714"/>
      <c r="I147" s="714"/>
      <c r="J147" s="714"/>
    </row>
    <row r="148" spans="3:10">
      <c r="C148" s="707"/>
      <c r="D148" s="707"/>
      <c r="E148" s="714"/>
      <c r="F148" s="714"/>
      <c r="G148" s="714"/>
      <c r="H148" s="714"/>
      <c r="I148" s="714"/>
      <c r="J148" s="714"/>
    </row>
    <row r="149" spans="3:10">
      <c r="C149" s="707"/>
      <c r="D149" s="707"/>
      <c r="E149" s="714"/>
      <c r="F149" s="714"/>
      <c r="G149" s="714"/>
      <c r="H149" s="714"/>
      <c r="I149" s="714"/>
      <c r="J149" s="714"/>
    </row>
    <row r="150" spans="3:10">
      <c r="C150" s="707"/>
      <c r="D150" s="707"/>
      <c r="E150" s="714"/>
      <c r="F150" s="714"/>
      <c r="G150" s="714"/>
      <c r="H150" s="714"/>
      <c r="I150" s="714"/>
      <c r="J150" s="714"/>
    </row>
    <row r="151" spans="3:10">
      <c r="C151" s="707"/>
      <c r="D151" s="707"/>
      <c r="E151" s="714"/>
      <c r="F151" s="714"/>
      <c r="G151" s="714"/>
      <c r="H151" s="714"/>
      <c r="I151" s="714"/>
      <c r="J151" s="714"/>
    </row>
    <row r="152" spans="3:10">
      <c r="C152" s="707"/>
      <c r="D152" s="707"/>
      <c r="E152" s="714"/>
      <c r="F152" s="714"/>
      <c r="G152" s="714"/>
      <c r="H152" s="714"/>
      <c r="I152" s="714"/>
      <c r="J152" s="714"/>
    </row>
    <row r="153" spans="3:10">
      <c r="C153" s="707"/>
      <c r="D153" s="707"/>
      <c r="E153" s="714"/>
      <c r="F153" s="714"/>
      <c r="G153" s="714"/>
      <c r="H153" s="714"/>
      <c r="I153" s="714"/>
      <c r="J153" s="714"/>
    </row>
    <row r="154" spans="3:10">
      <c r="C154" s="707"/>
      <c r="D154" s="707"/>
      <c r="E154" s="714"/>
      <c r="F154" s="714"/>
      <c r="G154" s="714"/>
      <c r="H154" s="714"/>
      <c r="I154" s="714"/>
      <c r="J154" s="714"/>
    </row>
    <row r="155" spans="3:10">
      <c r="C155" s="707"/>
      <c r="D155" s="707"/>
      <c r="E155" s="714"/>
      <c r="F155" s="714"/>
      <c r="G155" s="714"/>
      <c r="H155" s="714"/>
      <c r="I155" s="714"/>
      <c r="J155" s="714"/>
    </row>
    <row r="156" spans="3:10">
      <c r="C156" s="707"/>
      <c r="D156" s="707"/>
      <c r="E156" s="714"/>
      <c r="F156" s="714"/>
      <c r="G156" s="714"/>
      <c r="H156" s="714"/>
      <c r="I156" s="714"/>
      <c r="J156" s="714"/>
    </row>
    <row r="157" spans="3:10">
      <c r="C157" s="707"/>
      <c r="D157" s="707"/>
      <c r="E157" s="714"/>
      <c r="F157" s="714"/>
      <c r="G157" s="714"/>
      <c r="H157" s="714"/>
      <c r="I157" s="714"/>
      <c r="J157" s="714"/>
    </row>
    <row r="158" spans="3:10">
      <c r="C158" s="707"/>
      <c r="D158" s="707"/>
      <c r="E158" s="714"/>
      <c r="F158" s="714"/>
      <c r="G158" s="714"/>
      <c r="H158" s="714"/>
      <c r="I158" s="714"/>
      <c r="J158" s="714"/>
    </row>
    <row r="159" spans="3:10">
      <c r="C159" s="707"/>
      <c r="D159" s="707"/>
      <c r="E159" s="714"/>
      <c r="F159" s="714"/>
      <c r="G159" s="714"/>
      <c r="H159" s="714"/>
      <c r="I159" s="714"/>
      <c r="J159" s="714"/>
    </row>
    <row r="160" spans="3:10">
      <c r="C160" s="707"/>
      <c r="D160" s="707"/>
      <c r="E160" s="714"/>
      <c r="F160" s="714"/>
      <c r="G160" s="714"/>
      <c r="H160" s="714"/>
      <c r="I160" s="714"/>
      <c r="J160" s="714"/>
    </row>
    <row r="161" spans="3:10">
      <c r="C161" s="707"/>
      <c r="D161" s="707"/>
      <c r="E161" s="714"/>
      <c r="F161" s="714"/>
      <c r="G161" s="714"/>
      <c r="H161" s="714"/>
      <c r="I161" s="714"/>
      <c r="J161" s="714"/>
    </row>
    <row r="162" spans="3:10">
      <c r="C162" s="707"/>
      <c r="D162" s="707"/>
      <c r="E162" s="714"/>
      <c r="F162" s="714"/>
      <c r="G162" s="714"/>
      <c r="H162" s="714"/>
      <c r="I162" s="714"/>
      <c r="J162" s="714"/>
    </row>
    <row r="163" spans="3:10">
      <c r="C163" s="707"/>
      <c r="D163" s="707"/>
      <c r="E163" s="714"/>
      <c r="F163" s="714"/>
      <c r="G163" s="714"/>
      <c r="H163" s="714"/>
      <c r="I163" s="714"/>
      <c r="J163" s="714"/>
    </row>
    <row r="164" spans="3:10">
      <c r="C164" s="707"/>
      <c r="D164" s="707"/>
      <c r="E164" s="714"/>
      <c r="F164" s="714"/>
      <c r="G164" s="714"/>
      <c r="H164" s="714"/>
      <c r="I164" s="714"/>
      <c r="J164" s="714"/>
    </row>
    <row r="165" spans="3:10">
      <c r="C165" s="707"/>
      <c r="D165" s="707"/>
      <c r="E165" s="714"/>
      <c r="F165" s="714"/>
      <c r="G165" s="714"/>
      <c r="H165" s="714"/>
      <c r="I165" s="714"/>
      <c r="J165" s="714"/>
    </row>
    <row r="166" spans="3:10">
      <c r="C166" s="707"/>
      <c r="D166" s="707"/>
      <c r="E166" s="714"/>
      <c r="F166" s="714"/>
      <c r="G166" s="714"/>
      <c r="H166" s="714"/>
      <c r="I166" s="714"/>
      <c r="J166" s="714"/>
    </row>
    <row r="167" spans="3:10">
      <c r="C167" s="707"/>
      <c r="D167" s="707"/>
      <c r="E167" s="714"/>
      <c r="F167" s="714"/>
      <c r="G167" s="714"/>
      <c r="H167" s="714"/>
      <c r="I167" s="714"/>
      <c r="J167" s="714"/>
    </row>
    <row r="168" spans="3:10">
      <c r="C168" s="707"/>
      <c r="D168" s="707"/>
      <c r="E168" s="714"/>
      <c r="F168" s="714"/>
      <c r="G168" s="714"/>
      <c r="H168" s="714"/>
      <c r="I168" s="714"/>
      <c r="J168" s="714"/>
    </row>
    <row r="169" spans="3:10">
      <c r="C169" s="707"/>
      <c r="D169" s="707"/>
      <c r="E169" s="714"/>
      <c r="F169" s="714"/>
      <c r="G169" s="714"/>
      <c r="H169" s="714"/>
      <c r="I169" s="714"/>
      <c r="J169" s="714"/>
    </row>
    <row r="170" spans="3:10">
      <c r="C170" s="707"/>
      <c r="D170" s="707"/>
      <c r="E170" s="714"/>
      <c r="F170" s="714"/>
      <c r="G170" s="714"/>
      <c r="H170" s="714"/>
      <c r="I170" s="714"/>
      <c r="J170" s="714"/>
    </row>
    <row r="171" spans="3:10">
      <c r="C171" s="707"/>
      <c r="D171" s="707"/>
      <c r="E171" s="714"/>
      <c r="F171" s="714"/>
      <c r="G171" s="714"/>
      <c r="H171" s="714"/>
      <c r="I171" s="714"/>
      <c r="J171" s="714"/>
    </row>
    <row r="172" spans="3:10">
      <c r="C172" s="707"/>
      <c r="D172" s="707"/>
      <c r="E172" s="714"/>
      <c r="F172" s="714"/>
      <c r="G172" s="714"/>
      <c r="H172" s="714"/>
      <c r="I172" s="714"/>
      <c r="J172" s="714"/>
    </row>
    <row r="173" spans="3:10">
      <c r="C173" s="707"/>
      <c r="D173" s="707"/>
      <c r="E173" s="714"/>
      <c r="F173" s="714"/>
      <c r="G173" s="714"/>
      <c r="H173" s="714"/>
      <c r="I173" s="714"/>
      <c r="J173" s="714"/>
    </row>
    <row r="174" spans="3:10">
      <c r="C174" s="707"/>
      <c r="D174" s="707"/>
      <c r="E174" s="714"/>
      <c r="F174" s="714"/>
      <c r="G174" s="714"/>
      <c r="H174" s="714"/>
      <c r="I174" s="714"/>
      <c r="J174" s="714"/>
    </row>
    <row r="175" spans="3:10">
      <c r="C175" s="707"/>
      <c r="D175" s="707"/>
      <c r="E175" s="714"/>
      <c r="F175" s="714"/>
      <c r="G175" s="714"/>
      <c r="H175" s="714"/>
      <c r="I175" s="714"/>
      <c r="J175" s="714"/>
    </row>
    <row r="176" spans="3:10">
      <c r="C176" s="707"/>
      <c r="D176" s="707"/>
      <c r="E176" s="714"/>
      <c r="F176" s="714"/>
      <c r="G176" s="714"/>
      <c r="H176" s="714"/>
      <c r="I176" s="714"/>
      <c r="J176" s="714"/>
    </row>
    <row r="177" spans="3:10">
      <c r="C177" s="707"/>
      <c r="D177" s="707"/>
      <c r="E177" s="714"/>
      <c r="F177" s="714"/>
      <c r="G177" s="714"/>
      <c r="H177" s="714"/>
      <c r="I177" s="714"/>
      <c r="J177" s="714"/>
    </row>
    <row r="178" spans="3:10">
      <c r="C178" s="707"/>
      <c r="D178" s="707"/>
      <c r="E178" s="714"/>
      <c r="F178" s="714"/>
      <c r="G178" s="714"/>
      <c r="H178" s="714"/>
      <c r="I178" s="714"/>
      <c r="J178" s="714"/>
    </row>
    <row r="179" spans="3:10">
      <c r="C179" s="707"/>
      <c r="D179" s="707"/>
      <c r="E179" s="714"/>
      <c r="F179" s="714"/>
      <c r="G179" s="714"/>
      <c r="H179" s="714"/>
      <c r="I179" s="714"/>
      <c r="J179" s="714"/>
    </row>
    <row r="180" spans="3:10">
      <c r="C180" s="707"/>
      <c r="D180" s="707"/>
      <c r="E180" s="714"/>
      <c r="F180" s="714"/>
      <c r="G180" s="714"/>
      <c r="H180" s="714"/>
      <c r="I180" s="714"/>
      <c r="J180" s="714"/>
    </row>
    <row r="181" spans="3:10">
      <c r="C181" s="707"/>
      <c r="D181" s="707"/>
      <c r="E181" s="714"/>
      <c r="F181" s="714"/>
      <c r="G181" s="714"/>
      <c r="H181" s="714"/>
      <c r="I181" s="714"/>
      <c r="J181" s="714"/>
    </row>
    <row r="182" spans="3:10">
      <c r="C182" s="707"/>
      <c r="D182" s="707"/>
      <c r="E182" s="714"/>
      <c r="F182" s="714"/>
      <c r="G182" s="714"/>
      <c r="H182" s="714"/>
      <c r="I182" s="714"/>
      <c r="J182" s="714"/>
    </row>
    <row r="183" spans="3:10">
      <c r="C183" s="707"/>
      <c r="D183" s="707"/>
      <c r="E183" s="714"/>
      <c r="F183" s="714"/>
      <c r="G183" s="714"/>
      <c r="H183" s="714"/>
      <c r="I183" s="714"/>
      <c r="J183" s="714"/>
    </row>
    <row r="184" spans="3:10">
      <c r="C184" s="707"/>
      <c r="D184" s="707"/>
      <c r="E184" s="714"/>
      <c r="F184" s="714"/>
      <c r="G184" s="714"/>
      <c r="H184" s="714"/>
      <c r="I184" s="714"/>
      <c r="J184" s="714"/>
    </row>
    <row r="185" spans="3:10">
      <c r="C185" s="707"/>
      <c r="D185" s="707"/>
      <c r="E185" s="714"/>
      <c r="F185" s="714"/>
      <c r="G185" s="714"/>
      <c r="H185" s="714"/>
      <c r="I185" s="714"/>
      <c r="J185" s="714"/>
    </row>
    <row r="186" spans="3:10">
      <c r="C186" s="707"/>
      <c r="D186" s="707"/>
      <c r="E186" s="714"/>
      <c r="F186" s="714"/>
      <c r="G186" s="714"/>
      <c r="H186" s="714"/>
      <c r="I186" s="714"/>
      <c r="J186" s="714"/>
    </row>
    <row r="187" spans="3:10">
      <c r="C187" s="707"/>
      <c r="D187" s="707"/>
      <c r="E187" s="714"/>
      <c r="F187" s="714"/>
      <c r="G187" s="714"/>
      <c r="H187" s="714"/>
      <c r="I187" s="714"/>
      <c r="J187" s="714"/>
    </row>
    <row r="188" spans="3:10">
      <c r="C188" s="707"/>
      <c r="D188" s="707"/>
      <c r="E188" s="714"/>
      <c r="F188" s="714"/>
      <c r="G188" s="714"/>
      <c r="H188" s="714"/>
      <c r="I188" s="714"/>
      <c r="J188" s="714"/>
    </row>
    <row r="189" spans="3:10">
      <c r="C189" s="707"/>
      <c r="D189" s="707"/>
      <c r="E189" s="714"/>
      <c r="F189" s="714"/>
      <c r="G189" s="714"/>
      <c r="H189" s="714"/>
      <c r="I189" s="714"/>
      <c r="J189" s="714"/>
    </row>
    <row r="190" spans="3:10">
      <c r="C190" s="707"/>
      <c r="D190" s="707"/>
      <c r="E190" s="714"/>
      <c r="F190" s="714"/>
      <c r="G190" s="714"/>
      <c r="H190" s="714"/>
      <c r="I190" s="714"/>
      <c r="J190" s="714"/>
    </row>
    <row r="191" spans="3:10">
      <c r="C191" s="707"/>
      <c r="D191" s="707"/>
      <c r="E191" s="714"/>
      <c r="F191" s="714"/>
      <c r="G191" s="714"/>
      <c r="H191" s="714"/>
      <c r="I191" s="714"/>
      <c r="J191" s="714"/>
    </row>
    <row r="192" spans="3:10">
      <c r="C192" s="707"/>
      <c r="D192" s="707"/>
      <c r="E192" s="714"/>
      <c r="F192" s="714"/>
      <c r="G192" s="714"/>
      <c r="H192" s="714"/>
      <c r="I192" s="714"/>
      <c r="J192" s="714"/>
    </row>
    <row r="193" spans="3:10">
      <c r="C193" s="707"/>
      <c r="D193" s="707"/>
      <c r="E193" s="714"/>
      <c r="F193" s="714"/>
      <c r="G193" s="714"/>
      <c r="H193" s="714"/>
      <c r="I193" s="714"/>
      <c r="J193" s="714"/>
    </row>
    <row r="194" spans="3:10">
      <c r="C194" s="707"/>
      <c r="D194" s="707"/>
      <c r="E194" s="714"/>
      <c r="F194" s="714"/>
      <c r="G194" s="714"/>
      <c r="H194" s="714"/>
      <c r="I194" s="714"/>
      <c r="J194" s="714"/>
    </row>
    <row r="195" spans="3:10">
      <c r="C195" s="707"/>
      <c r="D195" s="707"/>
      <c r="E195" s="714"/>
      <c r="F195" s="714"/>
      <c r="G195" s="714"/>
      <c r="H195" s="714"/>
      <c r="I195" s="714"/>
      <c r="J195" s="714"/>
    </row>
    <row r="196" spans="3:10">
      <c r="C196" s="707"/>
      <c r="D196" s="707"/>
      <c r="E196" s="714"/>
      <c r="F196" s="714"/>
      <c r="G196" s="714"/>
      <c r="H196" s="714"/>
      <c r="I196" s="714"/>
      <c r="J196" s="714"/>
    </row>
    <row r="197" spans="3:10">
      <c r="C197" s="707"/>
      <c r="D197" s="707"/>
      <c r="E197" s="714"/>
      <c r="F197" s="714"/>
      <c r="G197" s="714"/>
      <c r="H197" s="714"/>
      <c r="I197" s="714"/>
      <c r="J197" s="714"/>
    </row>
    <row r="198" spans="3:10">
      <c r="C198" s="707"/>
      <c r="D198" s="707"/>
      <c r="E198" s="714"/>
      <c r="F198" s="714"/>
      <c r="G198" s="714"/>
      <c r="H198" s="714"/>
      <c r="I198" s="714"/>
      <c r="J198" s="714"/>
    </row>
    <row r="199" spans="3:10">
      <c r="C199" s="707"/>
      <c r="D199" s="707"/>
      <c r="E199" s="714"/>
      <c r="F199" s="714"/>
      <c r="G199" s="714"/>
      <c r="H199" s="714"/>
      <c r="I199" s="714"/>
      <c r="J199" s="714"/>
    </row>
    <row r="200" spans="3:10">
      <c r="C200" s="707"/>
      <c r="D200" s="707"/>
      <c r="E200" s="714"/>
      <c r="F200" s="714"/>
      <c r="G200" s="714"/>
      <c r="H200" s="714"/>
      <c r="I200" s="714"/>
      <c r="J200" s="714"/>
    </row>
    <row r="201" spans="3:10">
      <c r="C201" s="707"/>
      <c r="D201" s="707"/>
      <c r="E201" s="714"/>
      <c r="F201" s="714"/>
      <c r="G201" s="714"/>
      <c r="H201" s="714"/>
      <c r="I201" s="714"/>
      <c r="J201" s="714"/>
    </row>
    <row r="202" spans="3:10">
      <c r="C202" s="707"/>
      <c r="D202" s="707"/>
      <c r="E202" s="714"/>
      <c r="F202" s="714"/>
      <c r="G202" s="714"/>
      <c r="H202" s="714"/>
      <c r="I202" s="714"/>
      <c r="J202" s="714"/>
    </row>
    <row r="203" spans="3:10">
      <c r="C203" s="707"/>
      <c r="D203" s="707"/>
      <c r="E203" s="714"/>
      <c r="F203" s="714"/>
      <c r="G203" s="714"/>
      <c r="H203" s="714"/>
      <c r="I203" s="714"/>
      <c r="J203" s="714"/>
    </row>
    <row r="204" spans="3:10">
      <c r="C204" s="707"/>
      <c r="D204" s="707"/>
      <c r="E204" s="714"/>
      <c r="F204" s="714"/>
      <c r="G204" s="714"/>
      <c r="H204" s="714"/>
      <c r="I204" s="714"/>
      <c r="J204" s="714"/>
    </row>
    <row r="205" spans="3:10">
      <c r="C205" s="707"/>
      <c r="D205" s="707"/>
      <c r="E205" s="714"/>
      <c r="F205" s="714"/>
      <c r="G205" s="714"/>
      <c r="H205" s="714"/>
      <c r="I205" s="714"/>
      <c r="J205" s="714"/>
    </row>
    <row r="206" spans="3:10">
      <c r="C206" s="707"/>
      <c r="D206" s="707"/>
      <c r="E206" s="714"/>
      <c r="F206" s="714"/>
      <c r="G206" s="714"/>
      <c r="H206" s="714"/>
      <c r="I206" s="714"/>
      <c r="J206" s="714"/>
    </row>
    <row r="207" spans="3:10">
      <c r="C207" s="707"/>
      <c r="D207" s="707"/>
      <c r="E207" s="714"/>
      <c r="F207" s="714"/>
      <c r="G207" s="714"/>
      <c r="H207" s="714"/>
      <c r="I207" s="714"/>
      <c r="J207" s="714"/>
    </row>
    <row r="208" spans="3:10">
      <c r="C208" s="707"/>
      <c r="D208" s="707"/>
      <c r="E208" s="714"/>
      <c r="F208" s="714"/>
      <c r="G208" s="714"/>
      <c r="H208" s="714"/>
      <c r="I208" s="714"/>
      <c r="J208" s="714"/>
    </row>
    <row r="209" spans="3:10">
      <c r="C209" s="707"/>
      <c r="D209" s="707"/>
      <c r="E209" s="714"/>
      <c r="F209" s="714"/>
      <c r="G209" s="714"/>
      <c r="H209" s="714"/>
      <c r="I209" s="714"/>
      <c r="J209" s="714"/>
    </row>
    <row r="210" spans="3:10">
      <c r="C210" s="707"/>
      <c r="D210" s="707"/>
      <c r="E210" s="714"/>
      <c r="F210" s="714"/>
      <c r="G210" s="714"/>
      <c r="H210" s="714"/>
      <c r="I210" s="714"/>
      <c r="J210" s="714"/>
    </row>
    <row r="211" spans="3:10">
      <c r="C211" s="707"/>
      <c r="D211" s="707"/>
      <c r="E211" s="714"/>
      <c r="F211" s="714"/>
      <c r="G211" s="714"/>
      <c r="H211" s="714"/>
      <c r="I211" s="714"/>
      <c r="J211" s="714"/>
    </row>
    <row r="212" spans="3:10">
      <c r="C212" s="707"/>
      <c r="D212" s="707"/>
      <c r="E212" s="714"/>
      <c r="F212" s="714"/>
      <c r="G212" s="714"/>
      <c r="H212" s="714"/>
      <c r="I212" s="714"/>
      <c r="J212" s="714"/>
    </row>
    <row r="213" spans="3:10">
      <c r="C213" s="707"/>
      <c r="D213" s="707"/>
      <c r="E213" s="714"/>
      <c r="F213" s="714"/>
      <c r="G213" s="714"/>
      <c r="H213" s="714"/>
      <c r="I213" s="714"/>
      <c r="J213" s="714"/>
    </row>
    <row r="214" spans="3:10">
      <c r="C214" s="707"/>
      <c r="D214" s="707"/>
      <c r="E214" s="714"/>
      <c r="F214" s="714"/>
      <c r="G214" s="714"/>
      <c r="H214" s="714"/>
      <c r="I214" s="714"/>
      <c r="J214" s="714"/>
    </row>
    <row r="215" spans="3:10">
      <c r="C215" s="707"/>
      <c r="D215" s="707"/>
      <c r="E215" s="714"/>
      <c r="F215" s="714"/>
      <c r="G215" s="714"/>
      <c r="H215" s="714"/>
      <c r="I215" s="714"/>
      <c r="J215" s="714"/>
    </row>
    <row r="216" spans="3:10">
      <c r="C216" s="707"/>
      <c r="D216" s="707"/>
      <c r="E216" s="714"/>
      <c r="F216" s="714"/>
      <c r="G216" s="714"/>
      <c r="H216" s="714"/>
      <c r="I216" s="714"/>
      <c r="J216" s="714"/>
    </row>
    <row r="217" spans="3:10">
      <c r="C217" s="707"/>
      <c r="D217" s="707"/>
      <c r="E217" s="714"/>
      <c r="F217" s="714"/>
      <c r="G217" s="714"/>
      <c r="H217" s="714"/>
      <c r="I217" s="714"/>
      <c r="J217" s="714"/>
    </row>
    <row r="218" spans="3:10">
      <c r="C218" s="707"/>
      <c r="D218" s="707"/>
      <c r="E218" s="714"/>
      <c r="F218" s="714"/>
      <c r="G218" s="714"/>
      <c r="H218" s="714"/>
      <c r="I218" s="714"/>
      <c r="J218" s="714"/>
    </row>
    <row r="219" spans="3:10">
      <c r="C219" s="707"/>
      <c r="D219" s="707"/>
      <c r="E219" s="714"/>
      <c r="F219" s="714"/>
      <c r="G219" s="714"/>
      <c r="H219" s="714"/>
      <c r="I219" s="714"/>
      <c r="J219" s="714"/>
    </row>
    <row r="220" spans="3:10">
      <c r="C220" s="707"/>
      <c r="D220" s="707"/>
      <c r="E220" s="714"/>
      <c r="F220" s="714"/>
      <c r="G220" s="714"/>
      <c r="H220" s="714"/>
      <c r="I220" s="714"/>
      <c r="J220" s="714"/>
    </row>
    <row r="221" spans="3:10">
      <c r="C221" s="707"/>
      <c r="D221" s="707"/>
      <c r="E221" s="714"/>
      <c r="F221" s="714"/>
      <c r="G221" s="714"/>
      <c r="H221" s="714"/>
      <c r="I221" s="714"/>
      <c r="J221" s="714"/>
    </row>
    <row r="222" spans="3:10">
      <c r="C222" s="707"/>
      <c r="D222" s="707"/>
      <c r="E222" s="714"/>
      <c r="F222" s="714"/>
      <c r="G222" s="714"/>
      <c r="H222" s="714"/>
      <c r="I222" s="714"/>
      <c r="J222" s="714"/>
    </row>
    <row r="223" spans="3:10">
      <c r="C223" s="707"/>
      <c r="D223" s="707"/>
      <c r="E223" s="714"/>
      <c r="F223" s="714"/>
      <c r="G223" s="714"/>
      <c r="H223" s="714"/>
      <c r="I223" s="714"/>
      <c r="J223" s="714"/>
    </row>
    <row r="224" spans="3:10">
      <c r="C224" s="707"/>
      <c r="D224" s="707"/>
      <c r="E224" s="714"/>
      <c r="F224" s="714"/>
      <c r="G224" s="714"/>
      <c r="H224" s="714"/>
      <c r="I224" s="714"/>
      <c r="J224" s="714"/>
    </row>
    <row r="225" spans="3:10">
      <c r="C225" s="707"/>
      <c r="D225" s="707"/>
      <c r="E225" s="714"/>
      <c r="F225" s="714"/>
      <c r="G225" s="714"/>
      <c r="H225" s="714"/>
      <c r="I225" s="714"/>
      <c r="J225" s="714"/>
    </row>
    <row r="226" spans="3:10">
      <c r="C226" s="707"/>
      <c r="D226" s="707"/>
      <c r="E226" s="714"/>
      <c r="F226" s="714"/>
      <c r="G226" s="714"/>
      <c r="H226" s="714"/>
      <c r="I226" s="714"/>
      <c r="J226" s="714"/>
    </row>
    <row r="227" spans="3:10">
      <c r="C227" s="707"/>
      <c r="D227" s="707"/>
      <c r="E227" s="714"/>
      <c r="F227" s="714"/>
      <c r="G227" s="714"/>
      <c r="H227" s="714"/>
      <c r="I227" s="714"/>
      <c r="J227" s="714"/>
    </row>
    <row r="228" spans="3:10">
      <c r="C228" s="707"/>
      <c r="D228" s="707"/>
      <c r="E228" s="714"/>
      <c r="F228" s="714"/>
      <c r="G228" s="714"/>
      <c r="H228" s="714"/>
      <c r="I228" s="714"/>
      <c r="J228" s="714"/>
    </row>
    <row r="229" spans="3:10">
      <c r="C229" s="707"/>
      <c r="D229" s="707"/>
      <c r="E229" s="714"/>
      <c r="F229" s="714"/>
      <c r="G229" s="714"/>
      <c r="H229" s="714"/>
      <c r="I229" s="714"/>
      <c r="J229" s="714"/>
    </row>
    <row r="230" spans="3:10">
      <c r="C230" s="707"/>
      <c r="D230" s="707"/>
      <c r="E230" s="714"/>
      <c r="F230" s="714"/>
      <c r="G230" s="714"/>
      <c r="H230" s="714"/>
      <c r="I230" s="714"/>
      <c r="J230" s="714"/>
    </row>
    <row r="231" spans="3:10">
      <c r="C231" s="707"/>
      <c r="D231" s="707"/>
      <c r="E231" s="714"/>
      <c r="F231" s="714"/>
      <c r="G231" s="714"/>
      <c r="H231" s="714"/>
      <c r="I231" s="714"/>
      <c r="J231" s="714"/>
    </row>
    <row r="232" spans="3:10">
      <c r="C232" s="707"/>
      <c r="D232" s="707"/>
      <c r="E232" s="714"/>
      <c r="F232" s="714"/>
      <c r="G232" s="714"/>
      <c r="H232" s="714"/>
      <c r="I232" s="714"/>
      <c r="J232" s="714"/>
    </row>
    <row r="233" spans="3:10">
      <c r="C233" s="707"/>
      <c r="D233" s="707"/>
      <c r="E233" s="714"/>
      <c r="F233" s="714"/>
      <c r="G233" s="714"/>
      <c r="H233" s="714"/>
      <c r="I233" s="714"/>
      <c r="J233" s="714"/>
    </row>
    <row r="234" spans="3:10">
      <c r="C234" s="707"/>
      <c r="D234" s="707"/>
      <c r="E234" s="714"/>
      <c r="F234" s="714"/>
      <c r="G234" s="714"/>
      <c r="H234" s="714"/>
      <c r="I234" s="714"/>
      <c r="J234" s="714"/>
    </row>
    <row r="235" spans="3:10">
      <c r="C235" s="707"/>
      <c r="D235" s="707"/>
      <c r="E235" s="714"/>
      <c r="F235" s="714"/>
      <c r="G235" s="714"/>
      <c r="H235" s="714"/>
      <c r="I235" s="714"/>
      <c r="J235" s="714"/>
    </row>
    <row r="236" spans="3:10">
      <c r="C236" s="707"/>
      <c r="D236" s="707"/>
      <c r="E236" s="714"/>
      <c r="F236" s="714"/>
      <c r="G236" s="714"/>
      <c r="H236" s="714"/>
      <c r="I236" s="714"/>
      <c r="J236" s="714"/>
    </row>
    <row r="237" spans="3:10">
      <c r="C237" s="707"/>
      <c r="D237" s="707"/>
      <c r="E237" s="714"/>
      <c r="F237" s="714"/>
      <c r="G237" s="714"/>
      <c r="H237" s="714"/>
      <c r="I237" s="714"/>
      <c r="J237" s="714"/>
    </row>
    <row r="238" spans="3:10">
      <c r="C238" s="707"/>
      <c r="D238" s="707"/>
      <c r="E238" s="714"/>
      <c r="F238" s="714"/>
      <c r="G238" s="714"/>
      <c r="H238" s="714"/>
      <c r="I238" s="714"/>
      <c r="J238" s="714"/>
    </row>
    <row r="239" spans="3:10">
      <c r="C239" s="707"/>
      <c r="D239" s="707"/>
      <c r="E239" s="714"/>
      <c r="F239" s="714"/>
      <c r="G239" s="714"/>
      <c r="H239" s="714"/>
      <c r="I239" s="714"/>
      <c r="J239" s="714"/>
    </row>
    <row r="240" spans="3:10">
      <c r="C240" s="707"/>
      <c r="D240" s="707"/>
      <c r="E240" s="714"/>
      <c r="F240" s="714"/>
      <c r="G240" s="714"/>
      <c r="H240" s="714"/>
      <c r="I240" s="714"/>
      <c r="J240" s="714"/>
    </row>
    <row r="241" spans="3:10">
      <c r="C241" s="707"/>
      <c r="D241" s="707"/>
      <c r="E241" s="714"/>
      <c r="F241" s="714"/>
      <c r="G241" s="714"/>
      <c r="H241" s="714"/>
      <c r="I241" s="714"/>
      <c r="J241" s="714"/>
    </row>
    <row r="242" spans="3:10">
      <c r="C242" s="707"/>
      <c r="D242" s="707"/>
      <c r="E242" s="714"/>
      <c r="F242" s="714"/>
      <c r="G242" s="714"/>
      <c r="H242" s="714"/>
      <c r="I242" s="714"/>
      <c r="J242" s="714"/>
    </row>
    <row r="243" spans="3:10">
      <c r="C243" s="707"/>
      <c r="D243" s="707"/>
      <c r="E243" s="714"/>
      <c r="F243" s="714"/>
      <c r="G243" s="714"/>
      <c r="H243" s="714"/>
      <c r="I243" s="714"/>
      <c r="J243" s="714"/>
    </row>
    <row r="244" spans="3:10">
      <c r="C244" s="707"/>
      <c r="D244" s="707"/>
      <c r="E244" s="714"/>
      <c r="F244" s="714"/>
      <c r="G244" s="714"/>
      <c r="H244" s="714"/>
      <c r="I244" s="714"/>
      <c r="J244" s="714"/>
    </row>
    <row r="245" spans="3:10">
      <c r="C245" s="707"/>
      <c r="D245" s="707"/>
      <c r="E245" s="714"/>
      <c r="F245" s="714"/>
      <c r="G245" s="714"/>
      <c r="H245" s="714"/>
      <c r="I245" s="714"/>
      <c r="J245" s="714"/>
    </row>
    <row r="246" spans="3:10">
      <c r="C246" s="707"/>
      <c r="D246" s="707"/>
      <c r="E246" s="714"/>
      <c r="F246" s="714"/>
      <c r="G246" s="714"/>
      <c r="H246" s="714"/>
      <c r="I246" s="714"/>
      <c r="J246" s="714"/>
    </row>
    <row r="247" spans="3:10">
      <c r="C247" s="707"/>
      <c r="D247" s="707"/>
      <c r="E247" s="714"/>
      <c r="F247" s="714"/>
      <c r="G247" s="714"/>
      <c r="H247" s="714"/>
      <c r="I247" s="714"/>
      <c r="J247" s="714"/>
    </row>
    <row r="248" spans="3:10">
      <c r="C248" s="707"/>
      <c r="D248" s="707"/>
      <c r="E248" s="714"/>
      <c r="F248" s="714"/>
      <c r="G248" s="714"/>
      <c r="H248" s="714"/>
      <c r="I248" s="714"/>
      <c r="J248" s="714"/>
    </row>
    <row r="249" spans="3:10">
      <c r="C249" s="707"/>
      <c r="D249" s="707"/>
      <c r="E249" s="714"/>
      <c r="F249" s="714"/>
      <c r="G249" s="714"/>
      <c r="H249" s="714"/>
      <c r="I249" s="714"/>
      <c r="J249" s="714"/>
    </row>
    <row r="250" spans="3:10">
      <c r="C250" s="707"/>
      <c r="D250" s="707"/>
      <c r="E250" s="714"/>
      <c r="F250" s="714"/>
      <c r="G250" s="714"/>
      <c r="H250" s="714"/>
      <c r="I250" s="714"/>
      <c r="J250" s="714"/>
    </row>
    <row r="251" spans="3:10">
      <c r="C251" s="707"/>
      <c r="D251" s="707"/>
      <c r="E251" s="714"/>
      <c r="F251" s="714"/>
      <c r="G251" s="714"/>
      <c r="H251" s="714"/>
      <c r="I251" s="714"/>
      <c r="J251" s="714"/>
    </row>
    <row r="252" spans="3:10">
      <c r="C252" s="707"/>
      <c r="D252" s="707"/>
      <c r="E252" s="714"/>
      <c r="F252" s="714"/>
      <c r="G252" s="714"/>
      <c r="H252" s="714"/>
      <c r="I252" s="714"/>
      <c r="J252" s="714"/>
    </row>
    <row r="253" spans="3:10">
      <c r="C253" s="707"/>
      <c r="D253" s="707"/>
      <c r="E253" s="714"/>
      <c r="F253" s="714"/>
      <c r="G253" s="714"/>
      <c r="H253" s="714"/>
      <c r="I253" s="714"/>
      <c r="J253" s="714"/>
    </row>
    <row r="254" spans="3:10">
      <c r="C254" s="707"/>
      <c r="D254" s="707"/>
      <c r="E254" s="714"/>
      <c r="F254" s="714"/>
      <c r="G254" s="714"/>
      <c r="H254" s="714"/>
      <c r="I254" s="714"/>
      <c r="J254" s="714"/>
    </row>
    <row r="255" spans="3:10">
      <c r="C255" s="707"/>
      <c r="D255" s="707"/>
      <c r="E255" s="714"/>
      <c r="F255" s="714"/>
      <c r="G255" s="714"/>
      <c r="H255" s="714"/>
      <c r="I255" s="714"/>
      <c r="J255" s="714"/>
    </row>
    <row r="256" spans="3:10">
      <c r="C256" s="707"/>
      <c r="D256" s="707"/>
      <c r="E256" s="714"/>
      <c r="F256" s="714"/>
      <c r="G256" s="714"/>
      <c r="H256" s="714"/>
      <c r="I256" s="714"/>
      <c r="J256" s="714"/>
    </row>
    <row r="257" spans="3:10">
      <c r="C257" s="707"/>
      <c r="D257" s="707"/>
      <c r="E257" s="714"/>
      <c r="F257" s="714"/>
      <c r="G257" s="714"/>
      <c r="H257" s="714"/>
      <c r="I257" s="714"/>
      <c r="J257" s="714"/>
    </row>
    <row r="258" spans="3:10">
      <c r="C258" s="707"/>
      <c r="D258" s="707"/>
      <c r="E258" s="714"/>
      <c r="F258" s="714"/>
      <c r="G258" s="714"/>
      <c r="H258" s="714"/>
      <c r="I258" s="714"/>
      <c r="J258" s="714"/>
    </row>
    <row r="259" spans="3:10">
      <c r="C259" s="707"/>
      <c r="D259" s="707"/>
      <c r="E259" s="714"/>
      <c r="F259" s="714"/>
      <c r="G259" s="714"/>
      <c r="H259" s="714"/>
      <c r="I259" s="714"/>
      <c r="J259" s="714"/>
    </row>
    <row r="260" spans="3:10">
      <c r="C260" s="707"/>
      <c r="D260" s="707"/>
      <c r="E260" s="714"/>
      <c r="F260" s="714"/>
      <c r="G260" s="714"/>
      <c r="H260" s="714"/>
      <c r="I260" s="714"/>
      <c r="J260" s="714"/>
    </row>
    <row r="261" spans="3:10">
      <c r="C261" s="707"/>
      <c r="D261" s="707"/>
      <c r="E261" s="714"/>
      <c r="F261" s="714"/>
      <c r="G261" s="714"/>
      <c r="H261" s="714"/>
      <c r="I261" s="714"/>
      <c r="J261" s="714"/>
    </row>
    <row r="262" spans="3:10">
      <c r="C262" s="707"/>
      <c r="D262" s="707"/>
      <c r="E262" s="714"/>
      <c r="F262" s="714"/>
      <c r="G262" s="714"/>
      <c r="H262" s="714"/>
      <c r="I262" s="714"/>
      <c r="J262" s="714"/>
    </row>
    <row r="263" spans="3:10">
      <c r="C263" s="707"/>
      <c r="D263" s="707"/>
      <c r="E263" s="714"/>
      <c r="F263" s="714"/>
      <c r="G263" s="714"/>
      <c r="H263" s="714"/>
      <c r="I263" s="714"/>
      <c r="J263" s="714"/>
    </row>
    <row r="264" spans="3:10">
      <c r="C264" s="707"/>
      <c r="D264" s="707"/>
      <c r="E264" s="714"/>
      <c r="F264" s="714"/>
      <c r="G264" s="714"/>
      <c r="H264" s="714"/>
      <c r="I264" s="714"/>
      <c r="J264" s="714"/>
    </row>
    <row r="265" spans="3:10">
      <c r="C265" s="707"/>
      <c r="D265" s="707"/>
      <c r="E265" s="714"/>
      <c r="F265" s="714"/>
      <c r="G265" s="714"/>
      <c r="H265" s="714"/>
      <c r="I265" s="714"/>
      <c r="J265" s="714"/>
    </row>
    <row r="266" spans="3:10">
      <c r="C266" s="707"/>
      <c r="D266" s="707"/>
      <c r="E266" s="714"/>
      <c r="F266" s="714"/>
      <c r="G266" s="714"/>
      <c r="H266" s="714"/>
      <c r="I266" s="714"/>
      <c r="J266" s="714"/>
    </row>
    <row r="267" spans="3:10">
      <c r="C267" s="707"/>
      <c r="D267" s="707"/>
      <c r="E267" s="714"/>
      <c r="F267" s="714"/>
      <c r="G267" s="714"/>
      <c r="H267" s="714"/>
      <c r="I267" s="714"/>
      <c r="J267" s="714"/>
    </row>
    <row r="268" spans="3:10">
      <c r="C268" s="707"/>
      <c r="D268" s="707"/>
      <c r="E268" s="714"/>
      <c r="F268" s="714"/>
      <c r="G268" s="714"/>
      <c r="H268" s="714"/>
      <c r="I268" s="714"/>
      <c r="J268" s="714"/>
    </row>
    <row r="269" spans="3:10">
      <c r="C269" s="707"/>
      <c r="D269" s="707"/>
      <c r="E269" s="714"/>
      <c r="F269" s="714"/>
      <c r="G269" s="714"/>
      <c r="H269" s="714"/>
      <c r="I269" s="714"/>
      <c r="J269" s="714"/>
    </row>
    <row r="270" spans="3:10">
      <c r="C270" s="707"/>
      <c r="D270" s="707"/>
      <c r="E270" s="714"/>
      <c r="F270" s="714"/>
      <c r="G270" s="714"/>
      <c r="H270" s="714"/>
      <c r="I270" s="714"/>
      <c r="J270" s="714"/>
    </row>
    <row r="271" spans="3:10">
      <c r="C271" s="707"/>
      <c r="D271" s="707"/>
      <c r="E271" s="714"/>
      <c r="F271" s="714"/>
      <c r="G271" s="714"/>
      <c r="H271" s="714"/>
      <c r="I271" s="714"/>
      <c r="J271" s="714"/>
    </row>
    <row r="272" spans="3:10">
      <c r="C272" s="707"/>
      <c r="D272" s="707"/>
      <c r="E272" s="714"/>
      <c r="F272" s="714"/>
      <c r="G272" s="714"/>
      <c r="H272" s="714"/>
      <c r="I272" s="714"/>
      <c r="J272" s="714"/>
    </row>
    <row r="273" spans="3:10">
      <c r="C273" s="707"/>
      <c r="D273" s="707"/>
      <c r="E273" s="714"/>
      <c r="F273" s="714"/>
      <c r="G273" s="714"/>
      <c r="H273" s="714"/>
      <c r="I273" s="714"/>
      <c r="J273" s="714"/>
    </row>
    <row r="274" spans="3:10">
      <c r="C274" s="707"/>
      <c r="D274" s="707"/>
      <c r="E274" s="714"/>
      <c r="F274" s="714"/>
      <c r="G274" s="714"/>
      <c r="H274" s="714"/>
      <c r="I274" s="714"/>
      <c r="J274" s="714"/>
    </row>
    <row r="275" spans="3:10">
      <c r="C275" s="707"/>
      <c r="D275" s="707"/>
      <c r="E275" s="714"/>
      <c r="F275" s="714"/>
      <c r="G275" s="714"/>
      <c r="H275" s="714"/>
      <c r="I275" s="714"/>
      <c r="J275" s="714"/>
    </row>
    <row r="276" spans="3:10">
      <c r="C276" s="707"/>
      <c r="D276" s="707"/>
      <c r="E276" s="714"/>
      <c r="F276" s="714"/>
      <c r="G276" s="714"/>
      <c r="H276" s="714"/>
      <c r="I276" s="714"/>
      <c r="J276" s="714"/>
    </row>
    <row r="277" spans="3:10">
      <c r="C277" s="707"/>
      <c r="D277" s="707"/>
      <c r="E277" s="714"/>
      <c r="F277" s="714"/>
      <c r="G277" s="714"/>
      <c r="H277" s="714"/>
      <c r="I277" s="714"/>
      <c r="J277" s="714"/>
    </row>
    <row r="278" spans="3:10">
      <c r="C278" s="707"/>
      <c r="D278" s="707"/>
      <c r="E278" s="714"/>
      <c r="F278" s="714"/>
      <c r="G278" s="714"/>
      <c r="H278" s="714"/>
      <c r="I278" s="714"/>
      <c r="J278" s="714"/>
    </row>
    <row r="279" spans="3:10">
      <c r="C279" s="707"/>
      <c r="D279" s="707"/>
      <c r="E279" s="714"/>
      <c r="F279" s="714"/>
      <c r="G279" s="714"/>
      <c r="H279" s="714"/>
      <c r="I279" s="714"/>
      <c r="J279" s="714"/>
    </row>
    <row r="280" spans="3:10">
      <c r="C280" s="707"/>
      <c r="D280" s="707"/>
      <c r="E280" s="714"/>
      <c r="F280" s="714"/>
      <c r="G280" s="714"/>
      <c r="H280" s="714"/>
      <c r="I280" s="714"/>
      <c r="J280" s="714"/>
    </row>
    <row r="281" spans="3:10">
      <c r="C281" s="707"/>
      <c r="D281" s="707"/>
      <c r="E281" s="714"/>
      <c r="F281" s="714"/>
      <c r="G281" s="714"/>
      <c r="H281" s="714"/>
      <c r="I281" s="714"/>
      <c r="J281" s="714"/>
    </row>
    <row r="282" spans="3:10">
      <c r="C282" s="707"/>
      <c r="D282" s="707"/>
      <c r="E282" s="714"/>
      <c r="F282" s="714"/>
      <c r="G282" s="714"/>
      <c r="H282" s="714"/>
      <c r="I282" s="714"/>
      <c r="J282" s="714"/>
    </row>
    <row r="283" spans="3:10">
      <c r="C283" s="707"/>
      <c r="D283" s="707"/>
      <c r="E283" s="714"/>
      <c r="F283" s="714"/>
      <c r="G283" s="714"/>
      <c r="H283" s="714"/>
      <c r="I283" s="714"/>
      <c r="J283" s="714"/>
    </row>
    <row r="284" spans="3:10">
      <c r="C284" s="707"/>
      <c r="D284" s="707"/>
      <c r="E284" s="714"/>
      <c r="F284" s="714"/>
      <c r="G284" s="714"/>
      <c r="H284" s="714"/>
      <c r="I284" s="714"/>
      <c r="J284" s="714"/>
    </row>
    <row r="285" spans="3:10">
      <c r="C285" s="707"/>
      <c r="D285" s="707"/>
      <c r="E285" s="714"/>
      <c r="F285" s="714"/>
      <c r="G285" s="714"/>
      <c r="H285" s="714"/>
      <c r="I285" s="714"/>
      <c r="J285" s="714"/>
    </row>
    <row r="286" spans="3:10">
      <c r="C286" s="707"/>
      <c r="D286" s="707"/>
      <c r="E286" s="714"/>
      <c r="F286" s="714"/>
      <c r="G286" s="714"/>
      <c r="H286" s="714"/>
      <c r="I286" s="714"/>
      <c r="J286" s="714"/>
    </row>
    <row r="287" spans="3:10">
      <c r="C287" s="707"/>
      <c r="D287" s="707"/>
      <c r="E287" s="714"/>
      <c r="F287" s="714"/>
      <c r="G287" s="714"/>
      <c r="H287" s="714"/>
      <c r="I287" s="714"/>
      <c r="J287" s="714"/>
    </row>
    <row r="288" spans="3:10">
      <c r="C288" s="707"/>
      <c r="D288" s="707"/>
      <c r="E288" s="714"/>
      <c r="F288" s="714"/>
      <c r="G288" s="714"/>
      <c r="H288" s="714"/>
      <c r="I288" s="714"/>
      <c r="J288" s="714"/>
    </row>
    <row r="289" spans="3:10">
      <c r="C289" s="707"/>
      <c r="D289" s="707"/>
      <c r="E289" s="714"/>
      <c r="F289" s="714"/>
      <c r="G289" s="714"/>
      <c r="H289" s="714"/>
      <c r="I289" s="714"/>
      <c r="J289" s="714"/>
    </row>
    <row r="290" spans="3:10">
      <c r="C290" s="707"/>
      <c r="D290" s="707"/>
      <c r="E290" s="714"/>
      <c r="F290" s="714"/>
      <c r="G290" s="714"/>
      <c r="H290" s="714"/>
      <c r="I290" s="714"/>
      <c r="J290" s="714"/>
    </row>
    <row r="291" spans="3:10">
      <c r="C291" s="707"/>
      <c r="D291" s="707"/>
      <c r="E291" s="714"/>
      <c r="F291" s="714"/>
      <c r="G291" s="714"/>
      <c r="H291" s="714"/>
      <c r="I291" s="714"/>
      <c r="J291" s="714"/>
    </row>
    <row r="292" spans="3:10">
      <c r="C292" s="707"/>
      <c r="D292" s="707"/>
      <c r="E292" s="714"/>
      <c r="F292" s="714"/>
      <c r="G292" s="714"/>
      <c r="H292" s="714"/>
      <c r="I292" s="714"/>
      <c r="J292" s="714"/>
    </row>
    <row r="293" spans="3:10">
      <c r="C293" s="707"/>
      <c r="D293" s="707"/>
      <c r="E293" s="714"/>
      <c r="F293" s="714"/>
      <c r="G293" s="714"/>
      <c r="H293" s="714"/>
      <c r="I293" s="714"/>
      <c r="J293" s="714"/>
    </row>
    <row r="294" spans="3:10">
      <c r="C294" s="707"/>
      <c r="D294" s="707"/>
      <c r="E294" s="714"/>
      <c r="F294" s="714"/>
      <c r="G294" s="714"/>
      <c r="H294" s="714"/>
      <c r="I294" s="714"/>
      <c r="J294" s="714"/>
    </row>
    <row r="295" spans="3:10">
      <c r="C295" s="707"/>
      <c r="D295" s="707"/>
      <c r="E295" s="714"/>
      <c r="F295" s="714"/>
      <c r="G295" s="714"/>
      <c r="H295" s="714"/>
      <c r="I295" s="714"/>
      <c r="J295" s="714"/>
    </row>
    <row r="296" spans="3:10">
      <c r="C296" s="707"/>
      <c r="D296" s="707"/>
      <c r="E296" s="714"/>
      <c r="F296" s="714"/>
      <c r="G296" s="714"/>
      <c r="H296" s="714"/>
      <c r="I296" s="714"/>
      <c r="J296" s="714"/>
    </row>
    <row r="297" spans="3:10">
      <c r="C297" s="707"/>
      <c r="D297" s="707"/>
      <c r="E297" s="714"/>
      <c r="F297" s="714"/>
      <c r="G297" s="714"/>
      <c r="H297" s="714"/>
      <c r="I297" s="714"/>
      <c r="J297" s="714"/>
    </row>
    <row r="298" spans="3:10">
      <c r="C298" s="707"/>
      <c r="D298" s="707"/>
      <c r="E298" s="714"/>
      <c r="F298" s="714"/>
      <c r="G298" s="714"/>
      <c r="H298" s="714"/>
      <c r="I298" s="714"/>
      <c r="J298" s="714"/>
    </row>
    <row r="299" spans="3:10">
      <c r="C299" s="707"/>
      <c r="D299" s="707"/>
      <c r="E299" s="714"/>
      <c r="F299" s="714"/>
      <c r="G299" s="714"/>
      <c r="H299" s="714"/>
      <c r="I299" s="714"/>
      <c r="J299" s="714"/>
    </row>
    <row r="300" spans="3:10">
      <c r="C300" s="707"/>
      <c r="D300" s="707"/>
      <c r="E300" s="714"/>
      <c r="F300" s="714"/>
      <c r="G300" s="714"/>
      <c r="H300" s="714"/>
      <c r="I300" s="714"/>
      <c r="J300" s="714"/>
    </row>
    <row r="301" spans="3:10">
      <c r="C301" s="707"/>
      <c r="D301" s="707"/>
      <c r="E301" s="714"/>
      <c r="F301" s="714"/>
      <c r="G301" s="714"/>
      <c r="H301" s="714"/>
      <c r="I301" s="714"/>
      <c r="J301" s="714"/>
    </row>
    <row r="302" spans="3:10">
      <c r="C302" s="707"/>
      <c r="D302" s="707"/>
      <c r="E302" s="714"/>
      <c r="F302" s="714"/>
      <c r="G302" s="714"/>
      <c r="H302" s="714"/>
      <c r="I302" s="714"/>
      <c r="J302" s="714"/>
    </row>
    <row r="303" spans="3:10">
      <c r="C303" s="707"/>
      <c r="D303" s="707"/>
      <c r="E303" s="714"/>
      <c r="F303" s="714"/>
      <c r="G303" s="714"/>
      <c r="H303" s="714"/>
      <c r="I303" s="714"/>
      <c r="J303" s="714"/>
    </row>
    <row r="304" spans="3:10">
      <c r="C304" s="707"/>
      <c r="D304" s="707"/>
      <c r="E304" s="714"/>
      <c r="F304" s="714"/>
      <c r="G304" s="714"/>
      <c r="H304" s="714"/>
      <c r="I304" s="714"/>
      <c r="J304" s="714"/>
    </row>
    <row r="305" spans="3:10">
      <c r="C305" s="707"/>
      <c r="D305" s="707"/>
      <c r="E305" s="714"/>
      <c r="F305" s="714"/>
      <c r="G305" s="714"/>
      <c r="H305" s="714"/>
      <c r="I305" s="714"/>
      <c r="J305" s="714"/>
    </row>
    <row r="306" spans="3:10">
      <c r="C306" s="707"/>
      <c r="D306" s="707"/>
      <c r="E306" s="714"/>
      <c r="F306" s="714"/>
      <c r="G306" s="714"/>
      <c r="H306" s="714"/>
      <c r="I306" s="714"/>
      <c r="J306" s="714"/>
    </row>
    <row r="307" spans="3:10">
      <c r="C307" s="707"/>
      <c r="D307" s="707"/>
      <c r="E307" s="714"/>
      <c r="F307" s="714"/>
      <c r="G307" s="714"/>
      <c r="H307" s="714"/>
      <c r="I307" s="714"/>
      <c r="J307" s="714"/>
    </row>
    <row r="308" spans="3:10">
      <c r="C308" s="707"/>
      <c r="D308" s="707"/>
      <c r="E308" s="714"/>
      <c r="F308" s="714"/>
      <c r="G308" s="714"/>
      <c r="H308" s="714"/>
      <c r="I308" s="714"/>
      <c r="J308" s="714"/>
    </row>
    <row r="309" spans="3:10">
      <c r="C309" s="707"/>
      <c r="D309" s="707"/>
      <c r="E309" s="714"/>
      <c r="F309" s="714"/>
      <c r="G309" s="714"/>
      <c r="H309" s="714"/>
      <c r="I309" s="714"/>
      <c r="J309" s="714"/>
    </row>
    <row r="310" spans="3:10">
      <c r="C310" s="707"/>
      <c r="D310" s="707"/>
      <c r="E310" s="714"/>
      <c r="F310" s="714"/>
      <c r="G310" s="714"/>
      <c r="H310" s="714"/>
      <c r="I310" s="714"/>
      <c r="J310" s="714"/>
    </row>
    <row r="311" spans="3:10">
      <c r="C311" s="707"/>
      <c r="D311" s="707"/>
      <c r="E311" s="714"/>
      <c r="F311" s="714"/>
      <c r="G311" s="714"/>
      <c r="H311" s="714"/>
      <c r="I311" s="714"/>
      <c r="J311" s="714"/>
    </row>
    <row r="312" spans="3:10">
      <c r="C312" s="707"/>
      <c r="D312" s="707"/>
      <c r="E312" s="714"/>
      <c r="F312" s="714"/>
      <c r="G312" s="714"/>
      <c r="H312" s="714"/>
      <c r="I312" s="714"/>
      <c r="J312" s="714"/>
    </row>
    <row r="313" spans="3:10">
      <c r="C313" s="707"/>
      <c r="D313" s="707"/>
      <c r="E313" s="714"/>
      <c r="F313" s="714"/>
      <c r="G313" s="714"/>
      <c r="H313" s="714"/>
      <c r="I313" s="714"/>
      <c r="J313" s="714"/>
    </row>
    <row r="314" spans="3:10">
      <c r="C314" s="707"/>
      <c r="D314" s="707"/>
      <c r="E314" s="714"/>
      <c r="F314" s="714"/>
      <c r="G314" s="714"/>
      <c r="H314" s="714"/>
      <c r="I314" s="714"/>
      <c r="J314" s="714"/>
    </row>
    <row r="315" spans="3:10">
      <c r="C315" s="707"/>
      <c r="D315" s="707"/>
      <c r="E315" s="714"/>
      <c r="F315" s="714"/>
      <c r="G315" s="714"/>
      <c r="H315" s="714"/>
      <c r="I315" s="714"/>
      <c r="J315" s="714"/>
    </row>
    <row r="316" spans="3:10">
      <c r="C316" s="707"/>
      <c r="D316" s="707"/>
      <c r="E316" s="714"/>
      <c r="F316" s="714"/>
      <c r="G316" s="714"/>
      <c r="H316" s="714"/>
      <c r="I316" s="714"/>
      <c r="J316" s="714"/>
    </row>
    <row r="317" spans="3:10">
      <c r="C317" s="707"/>
      <c r="D317" s="707"/>
      <c r="E317" s="714"/>
      <c r="F317" s="714"/>
      <c r="G317" s="714"/>
      <c r="H317" s="714"/>
      <c r="I317" s="714"/>
      <c r="J317" s="714"/>
    </row>
    <row r="318" spans="3:10">
      <c r="C318" s="707"/>
      <c r="D318" s="707"/>
      <c r="E318" s="714"/>
      <c r="F318" s="714"/>
      <c r="G318" s="714"/>
      <c r="H318" s="714"/>
      <c r="I318" s="714"/>
      <c r="J318" s="714"/>
    </row>
    <row r="319" spans="3:10">
      <c r="C319" s="707"/>
      <c r="D319" s="707"/>
      <c r="E319" s="714"/>
      <c r="F319" s="714"/>
      <c r="G319" s="714"/>
      <c r="H319" s="714"/>
      <c r="I319" s="714"/>
      <c r="J319" s="714"/>
    </row>
    <row r="320" spans="3:10">
      <c r="C320" s="707"/>
      <c r="D320" s="707"/>
      <c r="E320" s="714"/>
      <c r="F320" s="714"/>
      <c r="G320" s="714"/>
      <c r="H320" s="714"/>
      <c r="I320" s="714"/>
      <c r="J320" s="714"/>
    </row>
    <row r="321" spans="3:10">
      <c r="C321" s="707"/>
      <c r="D321" s="707"/>
      <c r="E321" s="714"/>
      <c r="F321" s="714"/>
      <c r="G321" s="714"/>
      <c r="H321" s="714"/>
      <c r="I321" s="714"/>
      <c r="J321" s="714"/>
    </row>
    <row r="322" spans="3:10">
      <c r="C322" s="707"/>
      <c r="D322" s="707"/>
      <c r="E322" s="714"/>
      <c r="F322" s="714"/>
      <c r="G322" s="714"/>
      <c r="H322" s="714"/>
      <c r="I322" s="714"/>
      <c r="J322" s="714"/>
    </row>
    <row r="323" spans="3:10">
      <c r="C323" s="707"/>
      <c r="D323" s="707"/>
      <c r="E323" s="714"/>
      <c r="F323" s="714"/>
      <c r="G323" s="714"/>
      <c r="H323" s="714"/>
      <c r="I323" s="714"/>
      <c r="J323" s="714"/>
    </row>
    <row r="324" spans="3:10">
      <c r="C324" s="707"/>
      <c r="D324" s="707"/>
      <c r="E324" s="714"/>
      <c r="F324" s="714"/>
      <c r="G324" s="714"/>
      <c r="H324" s="714"/>
      <c r="I324" s="714"/>
      <c r="J324" s="714"/>
    </row>
    <row r="325" spans="3:10">
      <c r="C325" s="707"/>
      <c r="D325" s="707"/>
      <c r="E325" s="714"/>
      <c r="F325" s="714"/>
      <c r="G325" s="714"/>
      <c r="H325" s="714"/>
      <c r="I325" s="714"/>
      <c r="J325" s="714"/>
    </row>
    <row r="326" spans="3:10">
      <c r="C326" s="707"/>
      <c r="D326" s="707"/>
      <c r="E326" s="714"/>
      <c r="F326" s="714"/>
      <c r="G326" s="714"/>
      <c r="H326" s="714"/>
      <c r="I326" s="714"/>
      <c r="J326" s="714"/>
    </row>
    <row r="327" spans="3:10">
      <c r="C327" s="707"/>
      <c r="D327" s="707"/>
      <c r="E327" s="714"/>
      <c r="F327" s="714"/>
      <c r="G327" s="714"/>
      <c r="H327" s="714"/>
      <c r="I327" s="714"/>
      <c r="J327" s="714"/>
    </row>
    <row r="328" spans="3:10">
      <c r="C328" s="707"/>
      <c r="D328" s="707"/>
      <c r="E328" s="714"/>
      <c r="F328" s="714"/>
      <c r="G328" s="714"/>
      <c r="H328" s="714"/>
      <c r="I328" s="714"/>
      <c r="J328" s="714"/>
    </row>
    <row r="329" spans="3:10">
      <c r="C329" s="707"/>
      <c r="D329" s="707"/>
      <c r="E329" s="714"/>
      <c r="F329" s="714"/>
      <c r="G329" s="714"/>
      <c r="H329" s="714"/>
      <c r="I329" s="714"/>
      <c r="J329" s="714"/>
    </row>
    <row r="330" spans="3:10">
      <c r="C330" s="707"/>
      <c r="D330" s="707"/>
      <c r="E330" s="714"/>
      <c r="F330" s="714"/>
      <c r="G330" s="714"/>
      <c r="H330" s="714"/>
      <c r="I330" s="714"/>
      <c r="J330" s="714"/>
    </row>
    <row r="331" spans="3:10">
      <c r="C331" s="707"/>
      <c r="D331" s="707"/>
      <c r="E331" s="714"/>
      <c r="F331" s="714"/>
      <c r="G331" s="714"/>
      <c r="H331" s="714"/>
      <c r="I331" s="714"/>
      <c r="J331" s="714"/>
    </row>
    <row r="332" spans="3:10">
      <c r="C332" s="707"/>
      <c r="D332" s="707"/>
      <c r="E332" s="714"/>
      <c r="F332" s="714"/>
      <c r="G332" s="714"/>
      <c r="H332" s="714"/>
      <c r="I332" s="714"/>
      <c r="J332" s="714"/>
    </row>
    <row r="333" spans="3:10">
      <c r="C333" s="707"/>
      <c r="D333" s="707"/>
      <c r="E333" s="714"/>
      <c r="F333" s="714"/>
      <c r="G333" s="714"/>
      <c r="H333" s="714"/>
      <c r="I333" s="714"/>
      <c r="J333" s="714"/>
    </row>
    <row r="334" spans="3:10">
      <c r="C334" s="707"/>
      <c r="D334" s="707"/>
      <c r="E334" s="714"/>
      <c r="F334" s="714"/>
      <c r="G334" s="714"/>
      <c r="H334" s="714"/>
      <c r="I334" s="714"/>
      <c r="J334" s="714"/>
    </row>
    <row r="335" spans="3:10">
      <c r="C335" s="707"/>
      <c r="D335" s="707"/>
      <c r="E335" s="714"/>
      <c r="F335" s="714"/>
      <c r="G335" s="714"/>
      <c r="H335" s="714"/>
      <c r="I335" s="714"/>
      <c r="J335" s="714"/>
    </row>
    <row r="336" spans="3:10">
      <c r="C336" s="707"/>
      <c r="D336" s="707"/>
      <c r="E336" s="714"/>
      <c r="F336" s="714"/>
      <c r="G336" s="714"/>
      <c r="H336" s="714"/>
      <c r="I336" s="714"/>
      <c r="J336" s="714"/>
    </row>
    <row r="337" spans="3:10">
      <c r="C337" s="707"/>
      <c r="D337" s="707"/>
      <c r="E337" s="714"/>
      <c r="F337" s="714"/>
      <c r="G337" s="714"/>
      <c r="H337" s="714"/>
      <c r="I337" s="714"/>
      <c r="J337" s="714"/>
    </row>
    <row r="338" spans="3:10">
      <c r="C338" s="707"/>
      <c r="D338" s="707"/>
      <c r="E338" s="714"/>
      <c r="F338" s="714"/>
      <c r="G338" s="714"/>
      <c r="H338" s="714"/>
      <c r="I338" s="714"/>
      <c r="J338" s="714"/>
    </row>
    <row r="339" spans="3:10">
      <c r="C339" s="707"/>
      <c r="D339" s="707"/>
      <c r="E339" s="714"/>
      <c r="F339" s="714"/>
      <c r="G339" s="714"/>
      <c r="H339" s="714"/>
      <c r="I339" s="714"/>
      <c r="J339" s="714"/>
    </row>
    <row r="340" spans="3:10">
      <c r="C340" s="707"/>
      <c r="D340" s="707"/>
      <c r="E340" s="714"/>
      <c r="F340" s="714"/>
      <c r="G340" s="714"/>
      <c r="H340" s="714"/>
      <c r="I340" s="714"/>
      <c r="J340" s="714"/>
    </row>
    <row r="341" spans="3:10">
      <c r="C341" s="707"/>
      <c r="D341" s="707"/>
      <c r="E341" s="714"/>
      <c r="F341" s="714"/>
      <c r="G341" s="714"/>
      <c r="H341" s="714"/>
      <c r="I341" s="714"/>
      <c r="J341" s="714"/>
    </row>
    <row r="342" spans="3:10">
      <c r="C342" s="707"/>
      <c r="D342" s="707"/>
      <c r="E342" s="714"/>
      <c r="F342" s="714"/>
      <c r="G342" s="714"/>
      <c r="H342" s="714"/>
      <c r="I342" s="714"/>
      <c r="J342" s="714"/>
    </row>
    <row r="343" spans="3:10">
      <c r="C343" s="707"/>
      <c r="D343" s="707"/>
      <c r="E343" s="714"/>
      <c r="F343" s="714"/>
      <c r="G343" s="714"/>
      <c r="H343" s="714"/>
      <c r="I343" s="714"/>
      <c r="J343" s="714"/>
    </row>
    <row r="344" spans="3:10">
      <c r="C344" s="707"/>
      <c r="D344" s="707"/>
      <c r="E344" s="714"/>
      <c r="F344" s="714"/>
      <c r="G344" s="714"/>
      <c r="H344" s="714"/>
      <c r="I344" s="714"/>
      <c r="J344" s="714"/>
    </row>
    <row r="345" spans="3:10">
      <c r="C345" s="707"/>
      <c r="D345" s="707"/>
      <c r="E345" s="714"/>
      <c r="F345" s="714"/>
      <c r="G345" s="714"/>
      <c r="H345" s="714"/>
      <c r="I345" s="714"/>
      <c r="J345" s="714"/>
    </row>
    <row r="346" spans="3:10">
      <c r="C346" s="707"/>
      <c r="D346" s="707"/>
      <c r="E346" s="714"/>
      <c r="F346" s="714"/>
      <c r="G346" s="714"/>
      <c r="H346" s="714"/>
      <c r="I346" s="714"/>
      <c r="J346" s="714"/>
    </row>
    <row r="347" spans="3:10">
      <c r="C347" s="707"/>
      <c r="D347" s="707"/>
      <c r="E347" s="714"/>
      <c r="F347" s="714"/>
      <c r="G347" s="714"/>
      <c r="H347" s="714"/>
      <c r="I347" s="714"/>
      <c r="J347" s="714"/>
    </row>
    <row r="348" spans="3:10">
      <c r="C348" s="707"/>
      <c r="D348" s="707"/>
      <c r="E348" s="714"/>
      <c r="F348" s="714"/>
      <c r="G348" s="714"/>
      <c r="H348" s="714"/>
      <c r="I348" s="714"/>
      <c r="J348" s="714"/>
    </row>
    <row r="349" spans="3:10">
      <c r="C349" s="707"/>
      <c r="D349" s="707"/>
      <c r="E349" s="714"/>
      <c r="F349" s="714"/>
      <c r="G349" s="714"/>
      <c r="H349" s="714"/>
      <c r="I349" s="714"/>
      <c r="J349" s="714"/>
    </row>
    <row r="350" spans="3:10">
      <c r="C350" s="707"/>
      <c r="D350" s="707"/>
      <c r="E350" s="714"/>
      <c r="F350" s="714"/>
      <c r="G350" s="714"/>
      <c r="H350" s="714"/>
      <c r="I350" s="714"/>
      <c r="J350" s="714"/>
    </row>
    <row r="351" spans="3:10">
      <c r="C351" s="707"/>
      <c r="D351" s="707"/>
      <c r="E351" s="714"/>
      <c r="F351" s="714"/>
      <c r="G351" s="714"/>
      <c r="H351" s="714"/>
      <c r="I351" s="714"/>
      <c r="J351" s="714"/>
    </row>
    <row r="352" spans="3:10">
      <c r="C352" s="707"/>
      <c r="D352" s="707"/>
      <c r="E352" s="714"/>
      <c r="F352" s="714"/>
      <c r="G352" s="714"/>
      <c r="H352" s="714"/>
      <c r="I352" s="714"/>
      <c r="J352" s="714"/>
    </row>
    <row r="353" spans="3:10">
      <c r="C353" s="707"/>
      <c r="D353" s="707"/>
      <c r="E353" s="714"/>
      <c r="F353" s="714"/>
      <c r="G353" s="714"/>
      <c r="H353" s="714"/>
      <c r="I353" s="714"/>
      <c r="J353" s="714"/>
    </row>
    <row r="354" spans="3:10">
      <c r="C354" s="707"/>
      <c r="D354" s="707"/>
      <c r="E354" s="714"/>
      <c r="F354" s="714"/>
      <c r="G354" s="714"/>
      <c r="H354" s="714"/>
      <c r="I354" s="714"/>
      <c r="J354" s="714"/>
    </row>
    <row r="355" spans="3:10">
      <c r="C355" s="707"/>
      <c r="D355" s="707"/>
      <c r="E355" s="714"/>
      <c r="F355" s="714"/>
      <c r="G355" s="714"/>
      <c r="H355" s="714"/>
      <c r="I355" s="714"/>
      <c r="J355" s="714"/>
    </row>
    <row r="356" spans="3:10">
      <c r="C356" s="707"/>
      <c r="D356" s="707"/>
      <c r="E356" s="714"/>
      <c r="F356" s="714"/>
      <c r="G356" s="714"/>
      <c r="H356" s="714"/>
      <c r="I356" s="714"/>
      <c r="J356" s="714"/>
    </row>
    <row r="357" spans="3:10">
      <c r="C357" s="707"/>
      <c r="D357" s="707"/>
      <c r="E357" s="714"/>
      <c r="F357" s="714"/>
      <c r="G357" s="714"/>
      <c r="H357" s="714"/>
      <c r="I357" s="714"/>
      <c r="J357" s="714"/>
    </row>
    <row r="358" spans="3:10">
      <c r="C358" s="707"/>
      <c r="D358" s="707"/>
      <c r="E358" s="714"/>
      <c r="F358" s="714"/>
      <c r="G358" s="714"/>
      <c r="H358" s="714"/>
      <c r="I358" s="714"/>
      <c r="J358" s="714"/>
    </row>
    <row r="359" spans="3:10">
      <c r="C359" s="707"/>
      <c r="D359" s="707"/>
      <c r="E359" s="714"/>
      <c r="F359" s="714"/>
      <c r="G359" s="714"/>
      <c r="H359" s="714"/>
      <c r="I359" s="714"/>
      <c r="J359" s="714"/>
    </row>
    <row r="360" spans="3:10">
      <c r="C360" s="707"/>
      <c r="D360" s="707"/>
      <c r="E360" s="714"/>
      <c r="F360" s="714"/>
      <c r="G360" s="714"/>
      <c r="H360" s="714"/>
      <c r="I360" s="714"/>
      <c r="J360" s="714"/>
    </row>
    <row r="361" spans="3:10">
      <c r="C361" s="707"/>
      <c r="D361" s="707"/>
      <c r="E361" s="714"/>
      <c r="F361" s="714"/>
      <c r="G361" s="714"/>
      <c r="H361" s="714"/>
      <c r="I361" s="714"/>
      <c r="J361" s="714"/>
    </row>
    <row r="362" spans="3:10">
      <c r="C362" s="707"/>
      <c r="D362" s="707"/>
      <c r="E362" s="714"/>
      <c r="F362" s="714"/>
      <c r="G362" s="714"/>
      <c r="H362" s="714"/>
      <c r="I362" s="714"/>
      <c r="J362" s="714"/>
    </row>
    <row r="363" spans="3:10">
      <c r="C363" s="707"/>
      <c r="D363" s="707"/>
      <c r="E363" s="714"/>
      <c r="F363" s="714"/>
      <c r="G363" s="714"/>
      <c r="H363" s="714"/>
      <c r="I363" s="714"/>
      <c r="J363" s="714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P423"/>
  <sheetViews>
    <sheetView zoomScale="80" zoomScaleNormal="80" workbookViewId="0">
      <selection activeCell="A3" sqref="A3:K3"/>
    </sheetView>
  </sheetViews>
  <sheetFormatPr defaultColWidth="9.140625" defaultRowHeight="24"/>
  <cols>
    <col min="1" max="1" width="5.5703125" style="173" customWidth="1"/>
    <col min="2" max="2" width="54.42578125" style="174" customWidth="1"/>
    <col min="3" max="3" width="22.28515625" style="779" bestFit="1" customWidth="1"/>
    <col min="4" max="4" width="22.28515625" style="780" bestFit="1" customWidth="1"/>
    <col min="5" max="5" width="20.85546875" style="781" bestFit="1" customWidth="1"/>
    <col min="6" max="6" width="22.28515625" style="781" bestFit="1" customWidth="1"/>
    <col min="7" max="7" width="19.42578125" style="781" bestFit="1" customWidth="1"/>
    <col min="8" max="8" width="10.42578125" style="781" customWidth="1"/>
    <col min="9" max="9" width="22.28515625" style="781" bestFit="1" customWidth="1"/>
    <col min="10" max="10" width="13.42578125" style="149" customWidth="1"/>
    <col min="11" max="11" width="13.5703125" style="175" customWidth="1"/>
    <col min="12" max="12" width="5.5703125" style="173" customWidth="1"/>
    <col min="13" max="14" width="10" style="174" customWidth="1"/>
    <col min="15" max="15" width="22.42578125" style="778" customWidth="1"/>
    <col min="16" max="16" width="11.28515625" style="75" bestFit="1" customWidth="1"/>
    <col min="17" max="16384" width="9.140625" style="75"/>
  </cols>
  <sheetData>
    <row r="1" spans="1:16" s="145" customFormat="1" ht="33" customHeight="1">
      <c r="A1" s="461" t="s">
        <v>351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332"/>
      <c r="M1" s="333"/>
      <c r="N1" s="333"/>
      <c r="O1" s="727"/>
    </row>
    <row r="2" spans="1:16" s="145" customFormat="1" ht="33" customHeight="1">
      <c r="A2" s="461" t="s">
        <v>13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334"/>
      <c r="M2" s="335"/>
      <c r="N2" s="335"/>
      <c r="O2" s="727"/>
    </row>
    <row r="3" spans="1:16" s="145" customFormat="1" ht="33" customHeight="1">
      <c r="A3" s="461" t="s">
        <v>352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334"/>
      <c r="M3" s="335"/>
      <c r="N3" s="335"/>
      <c r="O3" s="728"/>
    </row>
    <row r="4" spans="1:16" s="145" customFormat="1" ht="33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34"/>
      <c r="M4" s="335"/>
      <c r="N4" s="335"/>
      <c r="O4" s="728"/>
    </row>
    <row r="5" spans="1:16" s="146" customFormat="1" ht="33" customHeight="1">
      <c r="A5" s="566" t="s">
        <v>21</v>
      </c>
      <c r="B5" s="567" t="s">
        <v>3</v>
      </c>
      <c r="C5" s="729" t="s">
        <v>23</v>
      </c>
      <c r="D5" s="730" t="s">
        <v>84</v>
      </c>
      <c r="E5" s="731"/>
      <c r="F5" s="732" t="s">
        <v>11</v>
      </c>
      <c r="G5" s="732" t="s">
        <v>10</v>
      </c>
      <c r="H5" s="733" t="s">
        <v>173</v>
      </c>
      <c r="I5" s="734" t="s">
        <v>4</v>
      </c>
      <c r="J5" s="566" t="s">
        <v>174</v>
      </c>
      <c r="K5" s="566" t="s">
        <v>72</v>
      </c>
      <c r="L5" s="149"/>
      <c r="M5" s="147"/>
      <c r="N5" s="147"/>
      <c r="O5" s="735"/>
    </row>
    <row r="6" spans="1:16" s="148" customFormat="1" ht="33" customHeight="1">
      <c r="A6" s="566"/>
      <c r="B6" s="568"/>
      <c r="C6" s="736"/>
      <c r="D6" s="737" t="s">
        <v>1</v>
      </c>
      <c r="E6" s="738" t="s">
        <v>6</v>
      </c>
      <c r="F6" s="732"/>
      <c r="G6" s="732"/>
      <c r="H6" s="739"/>
      <c r="I6" s="740"/>
      <c r="J6" s="566"/>
      <c r="K6" s="566"/>
      <c r="L6" s="149"/>
      <c r="M6" s="149"/>
      <c r="N6" s="149"/>
      <c r="O6" s="741"/>
    </row>
    <row r="7" spans="1:16" s="148" customFormat="1" ht="33" customHeight="1" thickBot="1">
      <c r="A7" s="150"/>
      <c r="B7" s="150" t="s">
        <v>345</v>
      </c>
      <c r="C7" s="742">
        <v>46409598.18</v>
      </c>
      <c r="D7" s="742">
        <v>321481911.46000004</v>
      </c>
      <c r="E7" s="742">
        <v>32706790.210000001</v>
      </c>
      <c r="F7" s="742">
        <v>400598299.85000002</v>
      </c>
      <c r="G7" s="742">
        <v>73591428.75999999</v>
      </c>
      <c r="H7" s="742">
        <v>18.370379701450446</v>
      </c>
      <c r="I7" s="742">
        <v>327006871.09000003</v>
      </c>
      <c r="J7" s="150"/>
      <c r="K7" s="150"/>
      <c r="L7" s="336"/>
      <c r="M7" s="336"/>
      <c r="N7" s="337"/>
      <c r="O7" s="741"/>
    </row>
    <row r="8" spans="1:16" s="148" customFormat="1" ht="33" customHeight="1" thickTop="1">
      <c r="A8" s="151">
        <v>1</v>
      </c>
      <c r="B8" s="743" t="s">
        <v>353</v>
      </c>
      <c r="C8" s="744">
        <v>20091395.039999999</v>
      </c>
      <c r="D8" s="744">
        <v>135455314.65000004</v>
      </c>
      <c r="E8" s="744">
        <v>14356000</v>
      </c>
      <c r="F8" s="744">
        <v>169902709.69000003</v>
      </c>
      <c r="G8" s="744">
        <v>49581960.509999998</v>
      </c>
      <c r="H8" s="745">
        <v>29.182560184276007</v>
      </c>
      <c r="I8" s="744">
        <v>120320749.18000002</v>
      </c>
      <c r="J8" s="152"/>
      <c r="K8" s="151"/>
      <c r="L8" s="338"/>
      <c r="M8" s="337"/>
      <c r="N8" s="337"/>
      <c r="O8" s="741"/>
    </row>
    <row r="9" spans="1:16" s="237" customFormat="1" ht="40.5">
      <c r="A9" s="238">
        <v>1</v>
      </c>
      <c r="B9" s="746" t="s">
        <v>354</v>
      </c>
      <c r="C9" s="747"/>
      <c r="D9" s="748">
        <v>27979000</v>
      </c>
      <c r="E9" s="747"/>
      <c r="F9" s="749">
        <v>27979000</v>
      </c>
      <c r="G9" s="747">
        <v>11991000</v>
      </c>
      <c r="H9" s="749">
        <v>42.857142857142854</v>
      </c>
      <c r="I9" s="749">
        <v>15988000</v>
      </c>
      <c r="J9" s="239" t="s">
        <v>355</v>
      </c>
      <c r="K9" s="238" t="s">
        <v>156</v>
      </c>
      <c r="L9" s="339"/>
      <c r="M9" s="340"/>
      <c r="N9" s="340"/>
      <c r="O9" s="750"/>
    </row>
    <row r="10" spans="1:16" s="237" customFormat="1" ht="27.95" customHeight="1">
      <c r="A10" s="236">
        <v>2</v>
      </c>
      <c r="B10" s="240" t="s">
        <v>356</v>
      </c>
      <c r="C10" s="751"/>
      <c r="D10" s="752"/>
      <c r="E10" s="751">
        <v>14356000</v>
      </c>
      <c r="F10" s="753">
        <v>14356000</v>
      </c>
      <c r="G10" s="751"/>
      <c r="H10" s="753">
        <v>0</v>
      </c>
      <c r="I10" s="753">
        <v>14356000</v>
      </c>
      <c r="J10" s="235" t="s">
        <v>229</v>
      </c>
      <c r="K10" s="236" t="s">
        <v>262</v>
      </c>
      <c r="L10" s="339"/>
      <c r="M10" s="340"/>
      <c r="N10" s="340"/>
      <c r="O10" s="750"/>
    </row>
    <row r="11" spans="1:16" s="237" customFormat="1" ht="60.75">
      <c r="A11" s="236">
        <v>3</v>
      </c>
      <c r="B11" s="242" t="s">
        <v>357</v>
      </c>
      <c r="C11" s="751"/>
      <c r="D11" s="752">
        <v>11750000</v>
      </c>
      <c r="E11" s="751"/>
      <c r="F11" s="753">
        <v>11750000</v>
      </c>
      <c r="G11" s="751"/>
      <c r="H11" s="753">
        <v>0</v>
      </c>
      <c r="I11" s="753">
        <v>11750000</v>
      </c>
      <c r="J11" s="235" t="s">
        <v>358</v>
      </c>
      <c r="K11" s="236" t="s">
        <v>156</v>
      </c>
      <c r="L11" s="339"/>
      <c r="M11" s="340"/>
      <c r="N11" s="340"/>
      <c r="O11" s="750"/>
    </row>
    <row r="12" spans="1:16" s="237" customFormat="1" ht="60.75">
      <c r="A12" s="236">
        <v>4</v>
      </c>
      <c r="B12" s="242" t="s">
        <v>359</v>
      </c>
      <c r="C12" s="751"/>
      <c r="D12" s="752">
        <v>9950000</v>
      </c>
      <c r="E12" s="751"/>
      <c r="F12" s="753">
        <v>9950000</v>
      </c>
      <c r="G12" s="751"/>
      <c r="H12" s="753">
        <v>0</v>
      </c>
      <c r="I12" s="753">
        <v>9950000</v>
      </c>
      <c r="J12" s="235" t="s">
        <v>360</v>
      </c>
      <c r="K12" s="236" t="s">
        <v>133</v>
      </c>
      <c r="L12" s="339"/>
      <c r="M12" s="340"/>
      <c r="N12" s="340"/>
      <c r="O12" s="750"/>
    </row>
    <row r="13" spans="1:16" s="237" customFormat="1" ht="40.5">
      <c r="A13" s="236">
        <v>5</v>
      </c>
      <c r="B13" s="240" t="s">
        <v>361</v>
      </c>
      <c r="C13" s="751">
        <v>8341830</v>
      </c>
      <c r="D13" s="752"/>
      <c r="E13" s="751"/>
      <c r="F13" s="753">
        <v>8341830</v>
      </c>
      <c r="G13" s="751"/>
      <c r="H13" s="753">
        <v>0</v>
      </c>
      <c r="I13" s="753">
        <v>8341830</v>
      </c>
      <c r="J13" s="235"/>
      <c r="K13" s="236" t="s">
        <v>207</v>
      </c>
      <c r="L13" s="339"/>
      <c r="M13" s="340"/>
      <c r="N13" s="340"/>
      <c r="O13" s="750"/>
    </row>
    <row r="14" spans="1:16" s="241" customFormat="1" ht="27.95" customHeight="1">
      <c r="A14" s="236">
        <v>6</v>
      </c>
      <c r="B14" s="242" t="s">
        <v>362</v>
      </c>
      <c r="C14" s="751"/>
      <c r="D14" s="752">
        <v>7458000</v>
      </c>
      <c r="E14" s="751"/>
      <c r="F14" s="753">
        <v>7458000</v>
      </c>
      <c r="G14" s="751"/>
      <c r="H14" s="753">
        <v>0</v>
      </c>
      <c r="I14" s="753">
        <v>7458000</v>
      </c>
      <c r="J14" s="235" t="s">
        <v>363</v>
      </c>
      <c r="K14" s="236" t="s">
        <v>156</v>
      </c>
      <c r="L14" s="339"/>
      <c r="M14" s="340"/>
      <c r="N14" s="340"/>
      <c r="O14" s="750"/>
      <c r="P14" s="237"/>
    </row>
    <row r="15" spans="1:16" s="237" customFormat="1" ht="40.5" customHeight="1">
      <c r="A15" s="236">
        <v>7</v>
      </c>
      <c r="B15" s="240" t="s">
        <v>364</v>
      </c>
      <c r="C15" s="751"/>
      <c r="D15" s="752">
        <v>6400000</v>
      </c>
      <c r="E15" s="751"/>
      <c r="F15" s="753">
        <v>6400000</v>
      </c>
      <c r="G15" s="751"/>
      <c r="H15" s="753">
        <v>0</v>
      </c>
      <c r="I15" s="753">
        <v>6400000</v>
      </c>
      <c r="J15" s="235" t="s">
        <v>365</v>
      </c>
      <c r="K15" s="236" t="s">
        <v>133</v>
      </c>
      <c r="L15" s="339"/>
      <c r="M15" s="340"/>
      <c r="N15" s="340"/>
      <c r="O15" s="750"/>
    </row>
    <row r="16" spans="1:16" s="237" customFormat="1" ht="40.5">
      <c r="A16" s="236">
        <v>8</v>
      </c>
      <c r="B16" s="242" t="s">
        <v>366</v>
      </c>
      <c r="C16" s="751"/>
      <c r="D16" s="752">
        <v>13930000</v>
      </c>
      <c r="E16" s="751"/>
      <c r="F16" s="753">
        <v>13930000</v>
      </c>
      <c r="G16" s="751">
        <v>7960000</v>
      </c>
      <c r="H16" s="753">
        <v>57.142857142857146</v>
      </c>
      <c r="I16" s="753">
        <v>5970000</v>
      </c>
      <c r="J16" s="235" t="s">
        <v>363</v>
      </c>
      <c r="K16" s="236" t="s">
        <v>156</v>
      </c>
      <c r="L16" s="339"/>
      <c r="M16" s="340"/>
      <c r="N16" s="340"/>
      <c r="O16" s="750"/>
    </row>
    <row r="17" spans="1:15" s="237" customFormat="1" ht="40.5">
      <c r="A17" s="236">
        <v>9</v>
      </c>
      <c r="B17" s="242" t="s">
        <v>367</v>
      </c>
      <c r="C17" s="751">
        <v>4718000</v>
      </c>
      <c r="D17" s="752"/>
      <c r="E17" s="751"/>
      <c r="F17" s="753">
        <v>4718000</v>
      </c>
      <c r="G17" s="751"/>
      <c r="H17" s="753">
        <v>0</v>
      </c>
      <c r="I17" s="753">
        <v>4718000</v>
      </c>
      <c r="J17" s="235"/>
      <c r="K17" s="236" t="s">
        <v>207</v>
      </c>
      <c r="L17" s="339"/>
      <c r="M17" s="340"/>
      <c r="N17" s="340"/>
      <c r="O17" s="750"/>
    </row>
    <row r="18" spans="1:15" s="237" customFormat="1" ht="27.95" customHeight="1">
      <c r="A18" s="236">
        <v>10</v>
      </c>
      <c r="B18" s="240" t="s">
        <v>368</v>
      </c>
      <c r="C18" s="751"/>
      <c r="D18" s="752">
        <v>4620000</v>
      </c>
      <c r="E18" s="751"/>
      <c r="F18" s="753">
        <v>4620000</v>
      </c>
      <c r="G18" s="751"/>
      <c r="H18" s="753">
        <v>0</v>
      </c>
      <c r="I18" s="753">
        <v>4620000</v>
      </c>
      <c r="J18" s="235" t="s">
        <v>369</v>
      </c>
      <c r="K18" s="236" t="s">
        <v>156</v>
      </c>
      <c r="L18" s="339"/>
      <c r="M18" s="340"/>
      <c r="N18" s="340"/>
      <c r="O18" s="750"/>
    </row>
    <row r="19" spans="1:15" s="237" customFormat="1" ht="40.5">
      <c r="A19" s="236">
        <v>11</v>
      </c>
      <c r="B19" s="240" t="s">
        <v>370</v>
      </c>
      <c r="C19" s="751"/>
      <c r="D19" s="752">
        <v>19464900</v>
      </c>
      <c r="E19" s="751"/>
      <c r="F19" s="753">
        <v>19464900</v>
      </c>
      <c r="G19" s="751">
        <v>15180000</v>
      </c>
      <c r="H19" s="753">
        <v>77.986529599432828</v>
      </c>
      <c r="I19" s="753">
        <v>4284900</v>
      </c>
      <c r="J19" s="235" t="s">
        <v>371</v>
      </c>
      <c r="K19" s="236" t="s">
        <v>156</v>
      </c>
      <c r="L19" s="339"/>
      <c r="M19" s="340"/>
      <c r="N19" s="340"/>
      <c r="O19" s="750"/>
    </row>
    <row r="20" spans="1:15" s="237" customFormat="1" ht="40.5">
      <c r="A20" s="236">
        <v>12</v>
      </c>
      <c r="B20" s="242" t="s">
        <v>372</v>
      </c>
      <c r="C20" s="751"/>
      <c r="D20" s="752">
        <v>3596000</v>
      </c>
      <c r="E20" s="751"/>
      <c r="F20" s="753">
        <v>3596000</v>
      </c>
      <c r="G20" s="751"/>
      <c r="H20" s="753">
        <v>0</v>
      </c>
      <c r="I20" s="753">
        <v>3596000</v>
      </c>
      <c r="J20" s="235" t="s">
        <v>373</v>
      </c>
      <c r="K20" s="236" t="s">
        <v>156</v>
      </c>
      <c r="L20" s="339"/>
      <c r="M20" s="340"/>
      <c r="N20" s="340"/>
      <c r="O20" s="750"/>
    </row>
    <row r="21" spans="1:15" s="237" customFormat="1" ht="27.95" customHeight="1">
      <c r="A21" s="236">
        <v>13</v>
      </c>
      <c r="B21" s="240" t="s">
        <v>374</v>
      </c>
      <c r="C21" s="751"/>
      <c r="D21" s="752">
        <v>2594750</v>
      </c>
      <c r="E21" s="751"/>
      <c r="F21" s="753">
        <v>2594750</v>
      </c>
      <c r="G21" s="751"/>
      <c r="H21" s="753">
        <v>0</v>
      </c>
      <c r="I21" s="753">
        <v>2594750</v>
      </c>
      <c r="J21" s="235" t="s">
        <v>375</v>
      </c>
      <c r="K21" s="236" t="s">
        <v>156</v>
      </c>
      <c r="L21" s="339"/>
      <c r="M21" s="340"/>
      <c r="N21" s="340"/>
      <c r="O21" s="750"/>
    </row>
    <row r="22" spans="1:15" s="237" customFormat="1" ht="40.5">
      <c r="A22" s="236">
        <v>14</v>
      </c>
      <c r="B22" s="242" t="s">
        <v>376</v>
      </c>
      <c r="C22" s="751">
        <v>2543000</v>
      </c>
      <c r="D22" s="752"/>
      <c r="E22" s="751"/>
      <c r="F22" s="753">
        <v>2543000</v>
      </c>
      <c r="G22" s="751"/>
      <c r="H22" s="753">
        <v>0</v>
      </c>
      <c r="I22" s="753">
        <v>2543000</v>
      </c>
      <c r="J22" s="235"/>
      <c r="K22" s="236" t="s">
        <v>207</v>
      </c>
      <c r="L22" s="339"/>
      <c r="M22" s="340"/>
      <c r="N22" s="340"/>
      <c r="O22" s="750"/>
    </row>
    <row r="23" spans="1:15" s="237" customFormat="1" ht="40.5">
      <c r="A23" s="236">
        <v>15</v>
      </c>
      <c r="B23" s="242" t="s">
        <v>377</v>
      </c>
      <c r="C23" s="751">
        <v>2288144</v>
      </c>
      <c r="D23" s="752"/>
      <c r="E23" s="751"/>
      <c r="F23" s="753">
        <v>2288144</v>
      </c>
      <c r="G23" s="751"/>
      <c r="H23" s="753">
        <v>0</v>
      </c>
      <c r="I23" s="753">
        <v>2288144</v>
      </c>
      <c r="J23" s="235"/>
      <c r="K23" s="236" t="s">
        <v>207</v>
      </c>
      <c r="L23" s="339"/>
      <c r="M23" s="340"/>
      <c r="N23" s="340"/>
      <c r="O23" s="750"/>
    </row>
    <row r="24" spans="1:15" s="237" customFormat="1" ht="40.5">
      <c r="A24" s="236">
        <v>16</v>
      </c>
      <c r="B24" s="240" t="s">
        <v>378</v>
      </c>
      <c r="C24" s="751"/>
      <c r="D24" s="752">
        <v>2090000</v>
      </c>
      <c r="E24" s="751"/>
      <c r="F24" s="753">
        <v>2090000</v>
      </c>
      <c r="G24" s="751"/>
      <c r="H24" s="753">
        <v>0</v>
      </c>
      <c r="I24" s="753">
        <v>2090000</v>
      </c>
      <c r="J24" s="235" t="s">
        <v>363</v>
      </c>
      <c r="K24" s="236" t="s">
        <v>156</v>
      </c>
      <c r="L24" s="339"/>
      <c r="M24" s="340"/>
      <c r="N24" s="340"/>
      <c r="O24" s="750"/>
    </row>
    <row r="25" spans="1:15" s="237" customFormat="1" ht="40.5">
      <c r="A25" s="236">
        <v>17</v>
      </c>
      <c r="B25" s="240" t="s">
        <v>379</v>
      </c>
      <c r="C25" s="751"/>
      <c r="D25" s="752">
        <v>4930000</v>
      </c>
      <c r="E25" s="751"/>
      <c r="F25" s="753">
        <v>4930000</v>
      </c>
      <c r="G25" s="751">
        <v>2958000</v>
      </c>
      <c r="H25" s="753">
        <v>60</v>
      </c>
      <c r="I25" s="753">
        <v>1972000</v>
      </c>
      <c r="J25" s="235" t="s">
        <v>380</v>
      </c>
      <c r="K25" s="236" t="s">
        <v>156</v>
      </c>
      <c r="L25" s="339"/>
      <c r="M25" s="340"/>
      <c r="N25" s="340"/>
      <c r="O25" s="750"/>
    </row>
    <row r="26" spans="1:15" s="237" customFormat="1" ht="40.5">
      <c r="A26" s="236">
        <v>18</v>
      </c>
      <c r="B26" s="240" t="s">
        <v>381</v>
      </c>
      <c r="C26" s="751"/>
      <c r="D26" s="752">
        <v>1787100</v>
      </c>
      <c r="E26" s="751"/>
      <c r="F26" s="753">
        <v>1787100</v>
      </c>
      <c r="G26" s="751"/>
      <c r="H26" s="753">
        <v>0</v>
      </c>
      <c r="I26" s="753">
        <v>1787100</v>
      </c>
      <c r="J26" s="235" t="s">
        <v>371</v>
      </c>
      <c r="K26" s="236" t="s">
        <v>156</v>
      </c>
      <c r="L26" s="339"/>
      <c r="M26" s="340"/>
      <c r="N26" s="340"/>
      <c r="O26" s="750"/>
    </row>
    <row r="27" spans="1:15" s="237" customFormat="1" ht="27.95" customHeight="1">
      <c r="A27" s="236">
        <v>19</v>
      </c>
      <c r="B27" s="240" t="s">
        <v>175</v>
      </c>
      <c r="C27" s="751"/>
      <c r="D27" s="752">
        <v>1680756</v>
      </c>
      <c r="E27" s="751"/>
      <c r="F27" s="753">
        <v>1680756</v>
      </c>
      <c r="G27" s="751"/>
      <c r="H27" s="753">
        <v>0</v>
      </c>
      <c r="I27" s="753">
        <v>1680756</v>
      </c>
      <c r="J27" s="235" t="s">
        <v>382</v>
      </c>
      <c r="K27" s="236" t="s">
        <v>262</v>
      </c>
      <c r="L27" s="339"/>
      <c r="M27" s="340"/>
      <c r="N27" s="340"/>
      <c r="O27" s="750"/>
    </row>
    <row r="28" spans="1:15" s="237" customFormat="1" ht="40.5">
      <c r="A28" s="236">
        <v>20</v>
      </c>
      <c r="B28" s="242" t="s">
        <v>383</v>
      </c>
      <c r="C28" s="751">
        <v>1279000</v>
      </c>
      <c r="D28" s="752"/>
      <c r="E28" s="751"/>
      <c r="F28" s="753">
        <v>1279000</v>
      </c>
      <c r="G28" s="751"/>
      <c r="H28" s="753">
        <v>0</v>
      </c>
      <c r="I28" s="753">
        <v>1279000</v>
      </c>
      <c r="J28" s="235"/>
      <c r="K28" s="236" t="s">
        <v>207</v>
      </c>
      <c r="L28" s="339"/>
      <c r="M28" s="340"/>
      <c r="N28" s="340"/>
      <c r="O28" s="750"/>
    </row>
    <row r="29" spans="1:15" s="237" customFormat="1" ht="27.95" customHeight="1">
      <c r="A29" s="236">
        <v>21</v>
      </c>
      <c r="B29" s="240" t="s">
        <v>384</v>
      </c>
      <c r="C29" s="751"/>
      <c r="D29" s="752">
        <v>2730000</v>
      </c>
      <c r="E29" s="751"/>
      <c r="F29" s="753">
        <v>2730000</v>
      </c>
      <c r="G29" s="751">
        <v>1560000</v>
      </c>
      <c r="H29" s="753">
        <v>57.142857142857146</v>
      </c>
      <c r="I29" s="753">
        <v>1170000</v>
      </c>
      <c r="J29" s="235" t="s">
        <v>380</v>
      </c>
      <c r="K29" s="236" t="s">
        <v>156</v>
      </c>
      <c r="L29" s="339"/>
      <c r="M29" s="340"/>
      <c r="N29" s="340"/>
      <c r="O29" s="750"/>
    </row>
    <row r="30" spans="1:15" s="237" customFormat="1" ht="27.95" customHeight="1">
      <c r="A30" s="236">
        <v>22</v>
      </c>
      <c r="B30" s="240" t="s">
        <v>385</v>
      </c>
      <c r="C30" s="751">
        <v>513960</v>
      </c>
      <c r="D30" s="752"/>
      <c r="E30" s="751"/>
      <c r="F30" s="753">
        <v>513960</v>
      </c>
      <c r="G30" s="751"/>
      <c r="H30" s="753">
        <v>0</v>
      </c>
      <c r="I30" s="753">
        <v>513960</v>
      </c>
      <c r="J30" s="235"/>
      <c r="K30" s="236" t="s">
        <v>207</v>
      </c>
      <c r="L30" s="339"/>
      <c r="M30" s="340"/>
      <c r="N30" s="340"/>
      <c r="O30" s="750"/>
    </row>
    <row r="31" spans="1:15" s="237" customFormat="1" ht="40.5">
      <c r="A31" s="236">
        <v>23</v>
      </c>
      <c r="B31" s="240" t="s">
        <v>386</v>
      </c>
      <c r="C31" s="751"/>
      <c r="D31" s="752">
        <v>497999.4</v>
      </c>
      <c r="E31" s="751"/>
      <c r="F31" s="753">
        <v>497999.4</v>
      </c>
      <c r="G31" s="751"/>
      <c r="H31" s="753">
        <v>0</v>
      </c>
      <c r="I31" s="753">
        <v>497999.4</v>
      </c>
      <c r="J31" s="235" t="s">
        <v>387</v>
      </c>
      <c r="K31" s="236" t="s">
        <v>133</v>
      </c>
      <c r="L31" s="339"/>
      <c r="M31" s="340"/>
      <c r="N31" s="340"/>
      <c r="O31" s="750"/>
    </row>
    <row r="32" spans="1:15" s="237" customFormat="1" ht="40.5">
      <c r="A32" s="236">
        <v>24</v>
      </c>
      <c r="B32" s="242" t="s">
        <v>388</v>
      </c>
      <c r="C32" s="751"/>
      <c r="D32" s="752">
        <v>497999.4</v>
      </c>
      <c r="E32" s="751"/>
      <c r="F32" s="753">
        <v>497999.4</v>
      </c>
      <c r="G32" s="751"/>
      <c r="H32" s="753">
        <v>0</v>
      </c>
      <c r="I32" s="753">
        <v>497999.4</v>
      </c>
      <c r="J32" s="235" t="s">
        <v>387</v>
      </c>
      <c r="K32" s="236" t="s">
        <v>133</v>
      </c>
      <c r="L32" s="339"/>
      <c r="M32" s="340"/>
      <c r="N32" s="340"/>
      <c r="O32" s="750"/>
    </row>
    <row r="33" spans="1:16" s="237" customFormat="1" ht="27.95" customHeight="1">
      <c r="A33" s="236">
        <v>25</v>
      </c>
      <c r="B33" s="240" t="s">
        <v>389</v>
      </c>
      <c r="C33" s="751"/>
      <c r="D33" s="752">
        <v>460000</v>
      </c>
      <c r="E33" s="751"/>
      <c r="F33" s="753">
        <v>460000</v>
      </c>
      <c r="G33" s="751"/>
      <c r="H33" s="753">
        <v>0</v>
      </c>
      <c r="I33" s="753">
        <v>460000</v>
      </c>
      <c r="J33" s="235" t="s">
        <v>390</v>
      </c>
      <c r="K33" s="236" t="s">
        <v>156</v>
      </c>
      <c r="L33" s="339"/>
      <c r="M33" s="340"/>
      <c r="N33" s="340"/>
      <c r="O33" s="750"/>
    </row>
    <row r="34" spans="1:16" s="237" customFormat="1" ht="27.95" customHeight="1">
      <c r="A34" s="236">
        <v>26</v>
      </c>
      <c r="B34" s="240" t="s">
        <v>391</v>
      </c>
      <c r="C34" s="751"/>
      <c r="D34" s="752">
        <v>440015</v>
      </c>
      <c r="E34" s="751"/>
      <c r="F34" s="753">
        <v>440015</v>
      </c>
      <c r="G34" s="751"/>
      <c r="H34" s="753">
        <v>0</v>
      </c>
      <c r="I34" s="753">
        <v>440015</v>
      </c>
      <c r="J34" s="235" t="s">
        <v>392</v>
      </c>
      <c r="K34" s="236" t="s">
        <v>262</v>
      </c>
      <c r="L34" s="339"/>
      <c r="M34" s="340"/>
      <c r="N34" s="340"/>
      <c r="O34" s="750"/>
    </row>
    <row r="35" spans="1:16" s="241" customFormat="1" ht="40.5">
      <c r="A35" s="236">
        <v>27</v>
      </c>
      <c r="B35" s="240" t="s">
        <v>393</v>
      </c>
      <c r="C35" s="751"/>
      <c r="D35" s="752">
        <v>1140000</v>
      </c>
      <c r="E35" s="751"/>
      <c r="F35" s="753">
        <v>1140000</v>
      </c>
      <c r="G35" s="751">
        <v>712500</v>
      </c>
      <c r="H35" s="753">
        <v>62.5</v>
      </c>
      <c r="I35" s="753">
        <v>427500</v>
      </c>
      <c r="J35" s="235" t="s">
        <v>394</v>
      </c>
      <c r="K35" s="236" t="s">
        <v>133</v>
      </c>
      <c r="L35" s="339"/>
      <c r="M35" s="340"/>
      <c r="N35" s="340"/>
      <c r="O35" s="750"/>
      <c r="P35" s="237"/>
    </row>
    <row r="36" spans="1:16" s="237" customFormat="1" ht="27.95" customHeight="1">
      <c r="A36" s="236">
        <v>28</v>
      </c>
      <c r="B36" s="246" t="s">
        <v>395</v>
      </c>
      <c r="C36" s="751"/>
      <c r="D36" s="752">
        <v>401000</v>
      </c>
      <c r="E36" s="751"/>
      <c r="F36" s="753">
        <v>401000</v>
      </c>
      <c r="G36" s="751"/>
      <c r="H36" s="753">
        <v>0</v>
      </c>
      <c r="I36" s="753">
        <v>401000</v>
      </c>
      <c r="J36" s="235" t="s">
        <v>396</v>
      </c>
      <c r="K36" s="236" t="s">
        <v>133</v>
      </c>
      <c r="L36" s="339"/>
      <c r="M36" s="340"/>
      <c r="N36" s="340"/>
      <c r="O36" s="750"/>
    </row>
    <row r="37" spans="1:16" s="237" customFormat="1" ht="40.5">
      <c r="A37" s="236">
        <v>29</v>
      </c>
      <c r="B37" s="242" t="s">
        <v>397</v>
      </c>
      <c r="C37" s="751"/>
      <c r="D37" s="752">
        <v>380000</v>
      </c>
      <c r="E37" s="751"/>
      <c r="F37" s="753">
        <v>380000</v>
      </c>
      <c r="G37" s="751"/>
      <c r="H37" s="753">
        <v>0</v>
      </c>
      <c r="I37" s="753">
        <v>380000</v>
      </c>
      <c r="J37" s="235" t="s">
        <v>398</v>
      </c>
      <c r="K37" s="236" t="s">
        <v>133</v>
      </c>
      <c r="L37" s="339"/>
      <c r="M37" s="340"/>
      <c r="N37" s="340"/>
      <c r="O37" s="750"/>
    </row>
    <row r="38" spans="1:16" s="237" customFormat="1" ht="40.5" customHeight="1">
      <c r="A38" s="236">
        <v>30</v>
      </c>
      <c r="B38" s="240" t="s">
        <v>399</v>
      </c>
      <c r="C38" s="751">
        <v>374000</v>
      </c>
      <c r="D38" s="752"/>
      <c r="E38" s="751"/>
      <c r="F38" s="753">
        <v>374000</v>
      </c>
      <c r="G38" s="751"/>
      <c r="H38" s="753">
        <v>0</v>
      </c>
      <c r="I38" s="753">
        <v>374000</v>
      </c>
      <c r="J38" s="235"/>
      <c r="K38" s="236" t="s">
        <v>207</v>
      </c>
      <c r="L38" s="339"/>
      <c r="M38" s="340"/>
      <c r="N38" s="340"/>
      <c r="O38" s="750"/>
    </row>
    <row r="39" spans="1:16" s="237" customFormat="1" ht="40.5" customHeight="1">
      <c r="A39" s="236">
        <v>31</v>
      </c>
      <c r="B39" s="240" t="s">
        <v>400</v>
      </c>
      <c r="C39" s="751"/>
      <c r="D39" s="752">
        <v>357406</v>
      </c>
      <c r="E39" s="751"/>
      <c r="F39" s="753">
        <v>357406</v>
      </c>
      <c r="G39" s="751">
        <v>7906</v>
      </c>
      <c r="H39" s="753">
        <v>2.2120501614410504</v>
      </c>
      <c r="I39" s="753">
        <v>349500</v>
      </c>
      <c r="J39" s="235" t="s">
        <v>373</v>
      </c>
      <c r="K39" s="236" t="s">
        <v>130</v>
      </c>
      <c r="L39" s="339"/>
      <c r="M39" s="340"/>
      <c r="N39" s="340"/>
      <c r="O39" s="750"/>
    </row>
    <row r="40" spans="1:16" s="237" customFormat="1" ht="40.5" customHeight="1">
      <c r="A40" s="236">
        <v>32</v>
      </c>
      <c r="B40" s="240" t="s">
        <v>401</v>
      </c>
      <c r="C40" s="751"/>
      <c r="D40" s="752">
        <v>300000</v>
      </c>
      <c r="E40" s="751"/>
      <c r="F40" s="753">
        <v>300000</v>
      </c>
      <c r="G40" s="751"/>
      <c r="H40" s="753">
        <v>0</v>
      </c>
      <c r="I40" s="753">
        <v>300000</v>
      </c>
      <c r="J40" s="235" t="s">
        <v>402</v>
      </c>
      <c r="K40" s="236" t="s">
        <v>210</v>
      </c>
      <c r="L40" s="339"/>
      <c r="M40" s="340"/>
      <c r="N40" s="340"/>
      <c r="O40" s="750"/>
    </row>
    <row r="41" spans="1:16" s="237" customFormat="1" ht="27.95" customHeight="1">
      <c r="A41" s="236">
        <v>33</v>
      </c>
      <c r="B41" s="242" t="s">
        <v>403</v>
      </c>
      <c r="C41" s="751"/>
      <c r="D41" s="752">
        <v>1116000</v>
      </c>
      <c r="E41" s="751"/>
      <c r="F41" s="753">
        <v>1116000</v>
      </c>
      <c r="G41" s="751">
        <v>837000</v>
      </c>
      <c r="H41" s="753">
        <v>75</v>
      </c>
      <c r="I41" s="753">
        <v>279000</v>
      </c>
      <c r="J41" s="235" t="s">
        <v>404</v>
      </c>
      <c r="K41" s="236" t="s">
        <v>262</v>
      </c>
      <c r="L41" s="339"/>
      <c r="M41" s="340"/>
      <c r="N41" s="340"/>
      <c r="O41" s="750"/>
    </row>
    <row r="42" spans="1:16" s="237" customFormat="1" ht="27.95" customHeight="1">
      <c r="A42" s="236">
        <v>34</v>
      </c>
      <c r="B42" s="240" t="s">
        <v>405</v>
      </c>
      <c r="C42" s="751"/>
      <c r="D42" s="752">
        <v>824000</v>
      </c>
      <c r="E42" s="751"/>
      <c r="F42" s="753">
        <v>824000</v>
      </c>
      <c r="G42" s="751">
        <v>618000</v>
      </c>
      <c r="H42" s="753">
        <v>75</v>
      </c>
      <c r="I42" s="753">
        <v>206000</v>
      </c>
      <c r="J42" s="235" t="s">
        <v>404</v>
      </c>
      <c r="K42" s="236" t="s">
        <v>262</v>
      </c>
      <c r="L42" s="339"/>
      <c r="M42" s="340"/>
      <c r="N42" s="340"/>
      <c r="O42" s="750"/>
    </row>
    <row r="43" spans="1:16" s="241" customFormat="1" ht="27" customHeight="1">
      <c r="A43" s="236">
        <v>35</v>
      </c>
      <c r="B43" s="242" t="s">
        <v>406</v>
      </c>
      <c r="C43" s="751"/>
      <c r="D43" s="752">
        <v>205000</v>
      </c>
      <c r="E43" s="751"/>
      <c r="F43" s="753">
        <v>205000</v>
      </c>
      <c r="G43" s="751"/>
      <c r="H43" s="753">
        <v>0</v>
      </c>
      <c r="I43" s="753">
        <v>205000</v>
      </c>
      <c r="J43" s="235" t="s">
        <v>407</v>
      </c>
      <c r="K43" s="236" t="s">
        <v>130</v>
      </c>
      <c r="L43" s="339"/>
      <c r="M43" s="340"/>
      <c r="N43" s="340"/>
      <c r="O43" s="750"/>
      <c r="P43" s="237"/>
    </row>
    <row r="44" spans="1:16" s="237" customFormat="1" ht="40.5">
      <c r="A44" s="236">
        <v>36</v>
      </c>
      <c r="B44" s="240" t="s">
        <v>408</v>
      </c>
      <c r="C44" s="751"/>
      <c r="D44" s="752">
        <v>75000</v>
      </c>
      <c r="E44" s="751"/>
      <c r="F44" s="753">
        <v>75000</v>
      </c>
      <c r="G44" s="751"/>
      <c r="H44" s="753">
        <v>0</v>
      </c>
      <c r="I44" s="753">
        <v>75000</v>
      </c>
      <c r="J44" s="235" t="s">
        <v>380</v>
      </c>
      <c r="K44" s="236" t="s">
        <v>262</v>
      </c>
      <c r="L44" s="339"/>
      <c r="M44" s="340"/>
      <c r="N44" s="340"/>
      <c r="O44" s="750"/>
    </row>
    <row r="45" spans="1:16" s="237" customFormat="1" ht="27.95" customHeight="1">
      <c r="A45" s="236">
        <v>37</v>
      </c>
      <c r="B45" s="242" t="s">
        <v>409</v>
      </c>
      <c r="C45" s="751">
        <v>33461.040000000001</v>
      </c>
      <c r="D45" s="752"/>
      <c r="E45" s="751"/>
      <c r="F45" s="753">
        <v>33461.040000000001</v>
      </c>
      <c r="G45" s="751"/>
      <c r="H45" s="753">
        <v>0</v>
      </c>
      <c r="I45" s="753">
        <v>33461.040000000001</v>
      </c>
      <c r="J45" s="235"/>
      <c r="K45" s="236" t="s">
        <v>262</v>
      </c>
      <c r="L45" s="339"/>
      <c r="M45" s="340"/>
      <c r="N45" s="340"/>
      <c r="O45" s="750"/>
    </row>
    <row r="46" spans="1:16" s="237" customFormat="1" ht="60.75">
      <c r="A46" s="236">
        <v>38</v>
      </c>
      <c r="B46" s="242" t="s">
        <v>410</v>
      </c>
      <c r="C46" s="751"/>
      <c r="D46" s="752">
        <v>29500</v>
      </c>
      <c r="E46" s="751"/>
      <c r="F46" s="753">
        <v>29500</v>
      </c>
      <c r="G46" s="751"/>
      <c r="H46" s="753">
        <v>0</v>
      </c>
      <c r="I46" s="753">
        <v>29500</v>
      </c>
      <c r="J46" s="235" t="s">
        <v>411</v>
      </c>
      <c r="K46" s="236" t="s">
        <v>130</v>
      </c>
      <c r="L46" s="339"/>
      <c r="M46" s="340"/>
      <c r="N46" s="340"/>
      <c r="O46" s="750"/>
    </row>
    <row r="47" spans="1:16" s="237" customFormat="1" ht="27.95" customHeight="1">
      <c r="A47" s="236">
        <v>39</v>
      </c>
      <c r="B47" s="242" t="s">
        <v>412</v>
      </c>
      <c r="C47" s="751"/>
      <c r="D47" s="752">
        <v>13334.34</v>
      </c>
      <c r="E47" s="751"/>
      <c r="F47" s="753">
        <v>13334.34</v>
      </c>
      <c r="G47" s="751"/>
      <c r="H47" s="753">
        <v>0</v>
      </c>
      <c r="I47" s="753">
        <v>13334.34</v>
      </c>
      <c r="J47" s="235" t="s">
        <v>413</v>
      </c>
      <c r="K47" s="236" t="s">
        <v>130</v>
      </c>
      <c r="L47" s="339"/>
      <c r="M47" s="340"/>
      <c r="N47" s="340"/>
      <c r="O47" s="750"/>
    </row>
    <row r="48" spans="1:16" s="241" customFormat="1" ht="40.5">
      <c r="A48" s="236">
        <v>40</v>
      </c>
      <c r="B48" s="240" t="s">
        <v>414</v>
      </c>
      <c r="C48" s="751"/>
      <c r="D48" s="752">
        <v>6825000</v>
      </c>
      <c r="E48" s="751"/>
      <c r="F48" s="753">
        <v>6825000</v>
      </c>
      <c r="G48" s="751">
        <v>6825000</v>
      </c>
      <c r="H48" s="753">
        <v>100</v>
      </c>
      <c r="I48" s="753">
        <v>0</v>
      </c>
      <c r="J48" s="235" t="s">
        <v>415</v>
      </c>
      <c r="K48" s="236" t="s">
        <v>156</v>
      </c>
      <c r="L48" s="339"/>
      <c r="M48" s="340"/>
      <c r="N48" s="340"/>
      <c r="O48" s="750"/>
      <c r="P48" s="237"/>
    </row>
    <row r="49" spans="1:16" s="237" customFormat="1" ht="27.95" customHeight="1">
      <c r="A49" s="236">
        <v>41</v>
      </c>
      <c r="B49" s="240" t="s">
        <v>416</v>
      </c>
      <c r="C49" s="751"/>
      <c r="D49" s="752">
        <v>79062.3</v>
      </c>
      <c r="E49" s="751"/>
      <c r="F49" s="753">
        <v>79062.3</v>
      </c>
      <c r="G49" s="751">
        <v>79062.3</v>
      </c>
      <c r="H49" s="753">
        <v>100</v>
      </c>
      <c r="I49" s="753">
        <v>0</v>
      </c>
      <c r="J49" s="235" t="s">
        <v>392</v>
      </c>
      <c r="K49" s="236" t="s">
        <v>262</v>
      </c>
      <c r="L49" s="339"/>
      <c r="M49" s="340"/>
      <c r="N49" s="340"/>
      <c r="O49" s="750"/>
    </row>
    <row r="50" spans="1:16" s="237" customFormat="1" ht="27.95" customHeight="1">
      <c r="A50" s="236">
        <v>42</v>
      </c>
      <c r="B50" s="242" t="s">
        <v>417</v>
      </c>
      <c r="C50" s="751"/>
      <c r="D50" s="752">
        <v>66500.5</v>
      </c>
      <c r="E50" s="751"/>
      <c r="F50" s="753">
        <v>66500.5</v>
      </c>
      <c r="G50" s="751">
        <v>66500.5</v>
      </c>
      <c r="H50" s="753">
        <v>100</v>
      </c>
      <c r="I50" s="753">
        <v>0</v>
      </c>
      <c r="J50" s="235" t="s">
        <v>392</v>
      </c>
      <c r="K50" s="236" t="s">
        <v>262</v>
      </c>
      <c r="L50" s="339"/>
      <c r="M50" s="340"/>
      <c r="N50" s="340"/>
      <c r="O50" s="750"/>
    </row>
    <row r="51" spans="1:16" s="237" customFormat="1" ht="27.95" customHeight="1">
      <c r="A51" s="236">
        <v>43</v>
      </c>
      <c r="B51" s="243" t="s">
        <v>418</v>
      </c>
      <c r="C51" s="751"/>
      <c r="D51" s="752">
        <v>26213.31</v>
      </c>
      <c r="E51" s="751"/>
      <c r="F51" s="753">
        <v>26213.31</v>
      </c>
      <c r="G51" s="751">
        <v>26213.31</v>
      </c>
      <c r="H51" s="753">
        <v>100</v>
      </c>
      <c r="I51" s="753">
        <v>0</v>
      </c>
      <c r="J51" s="235" t="s">
        <v>419</v>
      </c>
      <c r="K51" s="236" t="s">
        <v>262</v>
      </c>
      <c r="L51" s="339"/>
      <c r="M51" s="340"/>
      <c r="N51" s="340"/>
      <c r="O51" s="750"/>
    </row>
    <row r="52" spans="1:16" s="237" customFormat="1" ht="27.95" customHeight="1">
      <c r="A52" s="236">
        <v>44</v>
      </c>
      <c r="B52" s="240" t="s">
        <v>420</v>
      </c>
      <c r="C52" s="751"/>
      <c r="D52" s="752">
        <v>11021</v>
      </c>
      <c r="E52" s="751"/>
      <c r="F52" s="753">
        <v>11021</v>
      </c>
      <c r="G52" s="751">
        <v>11021</v>
      </c>
      <c r="H52" s="753">
        <v>100</v>
      </c>
      <c r="I52" s="753">
        <v>0</v>
      </c>
      <c r="J52" s="235" t="s">
        <v>421</v>
      </c>
      <c r="K52" s="236" t="s">
        <v>262</v>
      </c>
      <c r="L52" s="339"/>
      <c r="M52" s="340"/>
      <c r="N52" s="340"/>
      <c r="O52" s="750"/>
    </row>
    <row r="53" spans="1:16" s="237" customFormat="1" ht="27.95" customHeight="1">
      <c r="A53" s="236">
        <v>45</v>
      </c>
      <c r="B53" s="240" t="s">
        <v>420</v>
      </c>
      <c r="C53" s="751"/>
      <c r="D53" s="752">
        <v>116437.4</v>
      </c>
      <c r="E53" s="751"/>
      <c r="F53" s="753">
        <v>116437.4</v>
      </c>
      <c r="G53" s="751">
        <v>116437.4</v>
      </c>
      <c r="H53" s="753">
        <v>100</v>
      </c>
      <c r="I53" s="753">
        <v>0</v>
      </c>
      <c r="J53" s="235" t="s">
        <v>229</v>
      </c>
      <c r="K53" s="236" t="s">
        <v>262</v>
      </c>
      <c r="L53" s="339"/>
      <c r="M53" s="340"/>
      <c r="N53" s="340"/>
      <c r="O53" s="750"/>
    </row>
    <row r="54" spans="1:16" s="237" customFormat="1" ht="40.5">
      <c r="A54" s="236">
        <v>46</v>
      </c>
      <c r="B54" s="242" t="s">
        <v>422</v>
      </c>
      <c r="C54" s="751"/>
      <c r="D54" s="752">
        <v>60000</v>
      </c>
      <c r="E54" s="751"/>
      <c r="F54" s="753">
        <v>60000</v>
      </c>
      <c r="G54" s="751">
        <v>60000</v>
      </c>
      <c r="H54" s="753">
        <v>100</v>
      </c>
      <c r="I54" s="753">
        <v>0</v>
      </c>
      <c r="J54" s="235" t="s">
        <v>423</v>
      </c>
      <c r="K54" s="236" t="s">
        <v>209</v>
      </c>
      <c r="L54" s="339"/>
      <c r="M54" s="340"/>
      <c r="N54" s="340"/>
      <c r="O54" s="750"/>
    </row>
    <row r="55" spans="1:16" s="237" customFormat="1" ht="27.95" customHeight="1">
      <c r="A55" s="236">
        <v>47</v>
      </c>
      <c r="B55" s="242" t="s">
        <v>409</v>
      </c>
      <c r="C55" s="751"/>
      <c r="D55" s="752">
        <v>21960</v>
      </c>
      <c r="E55" s="751"/>
      <c r="F55" s="753">
        <v>21960</v>
      </c>
      <c r="G55" s="751">
        <v>21960</v>
      </c>
      <c r="H55" s="753">
        <v>100</v>
      </c>
      <c r="I55" s="753">
        <v>0</v>
      </c>
      <c r="J55" s="235" t="s">
        <v>424</v>
      </c>
      <c r="K55" s="236" t="s">
        <v>209</v>
      </c>
      <c r="L55" s="339"/>
      <c r="M55" s="340"/>
      <c r="N55" s="340"/>
      <c r="O55" s="750"/>
    </row>
    <row r="56" spans="1:16" s="237" customFormat="1" ht="60.75">
      <c r="A56" s="236">
        <v>48</v>
      </c>
      <c r="B56" s="242" t="s">
        <v>425</v>
      </c>
      <c r="C56" s="751"/>
      <c r="D56" s="752">
        <v>147660</v>
      </c>
      <c r="E56" s="751"/>
      <c r="F56" s="753">
        <v>147660</v>
      </c>
      <c r="G56" s="751">
        <v>147660</v>
      </c>
      <c r="H56" s="753">
        <v>100</v>
      </c>
      <c r="I56" s="753">
        <v>0</v>
      </c>
      <c r="J56" s="235" t="s">
        <v>423</v>
      </c>
      <c r="K56" s="236" t="s">
        <v>133</v>
      </c>
      <c r="L56" s="339"/>
      <c r="M56" s="340"/>
      <c r="N56" s="340"/>
      <c r="O56" s="750"/>
    </row>
    <row r="57" spans="1:16" s="237" customFormat="1" ht="40.5">
      <c r="A57" s="236">
        <v>49</v>
      </c>
      <c r="B57" s="242" t="s">
        <v>426</v>
      </c>
      <c r="C57" s="751"/>
      <c r="D57" s="752">
        <v>100000</v>
      </c>
      <c r="E57" s="751"/>
      <c r="F57" s="753">
        <v>100000</v>
      </c>
      <c r="G57" s="751">
        <v>100000</v>
      </c>
      <c r="H57" s="753">
        <v>100</v>
      </c>
      <c r="I57" s="753">
        <v>0</v>
      </c>
      <c r="J57" s="235" t="s">
        <v>427</v>
      </c>
      <c r="K57" s="236" t="s">
        <v>130</v>
      </c>
      <c r="L57" s="339"/>
      <c r="M57" s="340"/>
      <c r="N57" s="340"/>
      <c r="O57" s="750"/>
    </row>
    <row r="58" spans="1:16" s="237" customFormat="1" ht="40.5">
      <c r="A58" s="236">
        <v>50</v>
      </c>
      <c r="B58" s="242" t="s">
        <v>428</v>
      </c>
      <c r="C58" s="751"/>
      <c r="D58" s="752">
        <v>303700</v>
      </c>
      <c r="E58" s="751"/>
      <c r="F58" s="753">
        <v>303700</v>
      </c>
      <c r="G58" s="751">
        <v>303700</v>
      </c>
      <c r="H58" s="753">
        <v>100</v>
      </c>
      <c r="I58" s="753">
        <v>0</v>
      </c>
      <c r="J58" s="235" t="s">
        <v>394</v>
      </c>
      <c r="K58" s="236" t="s">
        <v>130</v>
      </c>
      <c r="L58" s="339"/>
      <c r="M58" s="340"/>
      <c r="N58" s="340"/>
      <c r="O58" s="750"/>
    </row>
    <row r="59" spans="1:16" s="237" customFormat="1" ht="27.95" customHeight="1">
      <c r="A59" s="244"/>
      <c r="B59" s="247"/>
      <c r="C59" s="754"/>
      <c r="D59" s="755"/>
      <c r="E59" s="754"/>
      <c r="F59" s="755"/>
      <c r="G59" s="754"/>
      <c r="H59" s="755"/>
      <c r="I59" s="755"/>
      <c r="J59" s="245"/>
      <c r="K59" s="244"/>
      <c r="L59" s="339"/>
      <c r="M59" s="340"/>
      <c r="N59" s="340"/>
      <c r="O59" s="750"/>
    </row>
    <row r="60" spans="1:16" s="163" customFormat="1" ht="33" customHeight="1">
      <c r="A60" s="164">
        <v>2</v>
      </c>
      <c r="B60" s="756" t="s">
        <v>348</v>
      </c>
      <c r="C60" s="757">
        <v>20922503.140000001</v>
      </c>
      <c r="D60" s="757">
        <v>30424346.809999999</v>
      </c>
      <c r="E60" s="757">
        <v>12464601.210000001</v>
      </c>
      <c r="F60" s="757">
        <v>63811451.159999996</v>
      </c>
      <c r="G60" s="757">
        <v>23496818.25</v>
      </c>
      <c r="H60" s="757">
        <v>36.822259677317767</v>
      </c>
      <c r="I60" s="757">
        <v>40314632.910000004</v>
      </c>
      <c r="J60" s="165"/>
      <c r="K60" s="164"/>
      <c r="L60" s="149"/>
      <c r="M60" s="147"/>
      <c r="N60" s="147"/>
      <c r="O60" s="758"/>
    </row>
    <row r="61" spans="1:16" s="163" customFormat="1" ht="27.95" customHeight="1">
      <c r="A61" s="156">
        <v>1</v>
      </c>
      <c r="B61" s="166" t="s">
        <v>429</v>
      </c>
      <c r="C61" s="759"/>
      <c r="D61" s="759">
        <v>6335700</v>
      </c>
      <c r="E61" s="759"/>
      <c r="F61" s="760">
        <v>6335700</v>
      </c>
      <c r="G61" s="761">
        <v>1807700</v>
      </c>
      <c r="H61" s="761">
        <v>28.531969632400525</v>
      </c>
      <c r="I61" s="761">
        <v>4528000</v>
      </c>
      <c r="J61" s="157" t="s">
        <v>430</v>
      </c>
      <c r="K61" s="168"/>
      <c r="L61" s="149"/>
      <c r="M61" s="147"/>
      <c r="N61" s="147"/>
      <c r="O61" s="758"/>
    </row>
    <row r="62" spans="1:16" s="153" customFormat="1" ht="27.95" customHeight="1">
      <c r="A62" s="156">
        <v>2</v>
      </c>
      <c r="B62" s="166" t="s">
        <v>431</v>
      </c>
      <c r="C62" s="759">
        <v>12995.79</v>
      </c>
      <c r="D62" s="759"/>
      <c r="E62" s="759">
        <v>267024.21000000002</v>
      </c>
      <c r="F62" s="760">
        <v>280020</v>
      </c>
      <c r="G62" s="761">
        <v>267024.21000000002</v>
      </c>
      <c r="H62" s="761">
        <v>95.358977930147859</v>
      </c>
      <c r="I62" s="761">
        <v>12995.789999999979</v>
      </c>
      <c r="J62" s="157" t="s">
        <v>432</v>
      </c>
      <c r="K62" s="156"/>
      <c r="L62" s="149"/>
      <c r="M62" s="147"/>
      <c r="N62" s="147"/>
      <c r="O62" s="758"/>
      <c r="P62" s="163"/>
    </row>
    <row r="63" spans="1:16" s="163" customFormat="1" ht="27.95" customHeight="1">
      <c r="A63" s="156">
        <v>3</v>
      </c>
      <c r="B63" s="166" t="s">
        <v>433</v>
      </c>
      <c r="C63" s="759"/>
      <c r="D63" s="759">
        <v>2890000</v>
      </c>
      <c r="E63" s="759"/>
      <c r="F63" s="760">
        <v>2890000</v>
      </c>
      <c r="G63" s="761"/>
      <c r="H63" s="761">
        <v>0</v>
      </c>
      <c r="I63" s="761">
        <v>2890000</v>
      </c>
      <c r="J63" s="157" t="s">
        <v>434</v>
      </c>
      <c r="K63" s="156"/>
      <c r="L63" s="149"/>
      <c r="M63" s="147"/>
      <c r="N63" s="147"/>
      <c r="O63" s="758"/>
    </row>
    <row r="64" spans="1:16" s="163" customFormat="1" ht="27.95" customHeight="1">
      <c r="A64" s="156">
        <v>4</v>
      </c>
      <c r="B64" s="166" t="s">
        <v>435</v>
      </c>
      <c r="C64" s="759"/>
      <c r="D64" s="759">
        <v>375700</v>
      </c>
      <c r="E64" s="759">
        <v>498000</v>
      </c>
      <c r="F64" s="760">
        <v>873700</v>
      </c>
      <c r="G64" s="761">
        <v>375700</v>
      </c>
      <c r="H64" s="761">
        <v>43.001030101865631</v>
      </c>
      <c r="I64" s="761">
        <v>498000</v>
      </c>
      <c r="J64" s="157" t="s">
        <v>436</v>
      </c>
      <c r="K64" s="156"/>
      <c r="L64" s="149"/>
      <c r="M64" s="147"/>
      <c r="N64" s="147"/>
      <c r="O64" s="758"/>
    </row>
    <row r="65" spans="1:16" s="163" customFormat="1" ht="27.95" customHeight="1">
      <c r="A65" s="156">
        <v>5</v>
      </c>
      <c r="B65" s="166" t="s">
        <v>437</v>
      </c>
      <c r="C65" s="759"/>
      <c r="D65" s="759">
        <v>375700</v>
      </c>
      <c r="E65" s="759">
        <v>123300</v>
      </c>
      <c r="F65" s="760">
        <v>499000</v>
      </c>
      <c r="G65" s="761">
        <v>499000</v>
      </c>
      <c r="H65" s="761">
        <v>100</v>
      </c>
      <c r="I65" s="761">
        <v>0</v>
      </c>
      <c r="J65" s="157" t="s">
        <v>229</v>
      </c>
      <c r="K65" s="156"/>
      <c r="L65" s="149"/>
      <c r="M65" s="147"/>
      <c r="N65" s="147"/>
      <c r="O65" s="758"/>
    </row>
    <row r="66" spans="1:16" s="153" customFormat="1" ht="27.95" customHeight="1">
      <c r="A66" s="156">
        <v>6</v>
      </c>
      <c r="B66" s="166" t="s">
        <v>438</v>
      </c>
      <c r="C66" s="759"/>
      <c r="D66" s="759"/>
      <c r="E66" s="759">
        <v>500000</v>
      </c>
      <c r="F66" s="760">
        <v>500000</v>
      </c>
      <c r="G66" s="761">
        <v>150000</v>
      </c>
      <c r="H66" s="761">
        <v>30</v>
      </c>
      <c r="I66" s="761">
        <v>350000</v>
      </c>
      <c r="J66" s="157" t="s">
        <v>439</v>
      </c>
      <c r="K66" s="156"/>
      <c r="L66" s="149"/>
      <c r="M66" s="147"/>
      <c r="N66" s="147"/>
      <c r="O66" s="758"/>
      <c r="P66" s="163"/>
    </row>
    <row r="67" spans="1:16" s="163" customFormat="1" ht="27.95" customHeight="1">
      <c r="A67" s="156">
        <v>7</v>
      </c>
      <c r="B67" s="234" t="s">
        <v>177</v>
      </c>
      <c r="C67" s="762"/>
      <c r="D67" s="762"/>
      <c r="E67" s="762">
        <v>497400</v>
      </c>
      <c r="F67" s="753">
        <v>497400</v>
      </c>
      <c r="G67" s="751"/>
      <c r="H67" s="751">
        <v>0</v>
      </c>
      <c r="I67" s="751">
        <v>497400</v>
      </c>
      <c r="J67" s="235" t="s">
        <v>440</v>
      </c>
      <c r="K67" s="236"/>
      <c r="L67" s="339"/>
      <c r="M67" s="340"/>
      <c r="N67" s="340"/>
      <c r="O67" s="750"/>
      <c r="P67" s="237"/>
    </row>
    <row r="68" spans="1:16" s="153" customFormat="1" ht="27.95" customHeight="1">
      <c r="A68" s="156">
        <v>8</v>
      </c>
      <c r="B68" s="166" t="s">
        <v>441</v>
      </c>
      <c r="C68" s="759"/>
      <c r="D68" s="759">
        <v>9900</v>
      </c>
      <c r="E68" s="759">
        <v>403100</v>
      </c>
      <c r="F68" s="760">
        <v>413000</v>
      </c>
      <c r="G68" s="761"/>
      <c r="H68" s="761">
        <v>0</v>
      </c>
      <c r="I68" s="761">
        <v>413000</v>
      </c>
      <c r="J68" s="157" t="s">
        <v>229</v>
      </c>
      <c r="K68" s="156"/>
      <c r="L68" s="149"/>
      <c r="M68" s="147"/>
      <c r="N68" s="147"/>
      <c r="O68" s="763"/>
    </row>
    <row r="69" spans="1:16" s="153" customFormat="1" ht="27.95" customHeight="1">
      <c r="A69" s="156">
        <v>9</v>
      </c>
      <c r="B69" s="166" t="s">
        <v>442</v>
      </c>
      <c r="C69" s="759">
        <v>30000</v>
      </c>
      <c r="D69" s="759"/>
      <c r="E69" s="759">
        <v>2570000</v>
      </c>
      <c r="F69" s="760">
        <v>2600000</v>
      </c>
      <c r="G69" s="761"/>
      <c r="H69" s="761">
        <v>0</v>
      </c>
      <c r="I69" s="761">
        <v>2600000</v>
      </c>
      <c r="J69" s="157" t="s">
        <v>443</v>
      </c>
      <c r="K69" s="156"/>
      <c r="L69" s="149"/>
      <c r="M69" s="147"/>
      <c r="N69" s="147"/>
      <c r="O69" s="758"/>
      <c r="P69" s="163"/>
    </row>
    <row r="70" spans="1:16" s="163" customFormat="1" ht="27.95" customHeight="1">
      <c r="A70" s="156">
        <v>10</v>
      </c>
      <c r="B70" s="166" t="s">
        <v>444</v>
      </c>
      <c r="C70" s="759"/>
      <c r="D70" s="759">
        <v>3000</v>
      </c>
      <c r="E70" s="759">
        <v>480000</v>
      </c>
      <c r="F70" s="760">
        <v>483000</v>
      </c>
      <c r="G70" s="761">
        <v>3000</v>
      </c>
      <c r="H70" s="761">
        <v>0.6211180124223602</v>
      </c>
      <c r="I70" s="761">
        <v>480000</v>
      </c>
      <c r="J70" s="157" t="s">
        <v>445</v>
      </c>
      <c r="K70" s="156"/>
      <c r="L70" s="149"/>
      <c r="M70" s="147"/>
      <c r="N70" s="147"/>
      <c r="O70" s="763"/>
      <c r="P70" s="153"/>
    </row>
    <row r="71" spans="1:16" s="233" customFormat="1" ht="27.95" customHeight="1">
      <c r="A71" s="156">
        <v>11</v>
      </c>
      <c r="B71" s="166" t="s">
        <v>446</v>
      </c>
      <c r="C71" s="759"/>
      <c r="D71" s="759"/>
      <c r="E71" s="759">
        <v>716000</v>
      </c>
      <c r="F71" s="760">
        <v>716000</v>
      </c>
      <c r="G71" s="761"/>
      <c r="H71" s="761">
        <v>0</v>
      </c>
      <c r="I71" s="761">
        <v>716000</v>
      </c>
      <c r="J71" s="157" t="s">
        <v>447</v>
      </c>
      <c r="K71" s="156"/>
      <c r="L71" s="149"/>
      <c r="M71" s="147"/>
      <c r="N71" s="147"/>
      <c r="O71" s="758"/>
      <c r="P71" s="163"/>
    </row>
    <row r="72" spans="1:16" s="163" customFormat="1" ht="27.95" customHeight="1">
      <c r="A72" s="156">
        <v>12</v>
      </c>
      <c r="B72" s="166" t="s">
        <v>448</v>
      </c>
      <c r="C72" s="759"/>
      <c r="D72" s="759"/>
      <c r="E72" s="759">
        <v>251700</v>
      </c>
      <c r="F72" s="760">
        <v>251700</v>
      </c>
      <c r="G72" s="761"/>
      <c r="H72" s="761">
        <v>0</v>
      </c>
      <c r="I72" s="761">
        <v>251700</v>
      </c>
      <c r="J72" s="157" t="s">
        <v>449</v>
      </c>
      <c r="K72" s="168"/>
      <c r="L72" s="149"/>
      <c r="M72" s="147"/>
      <c r="N72" s="147"/>
      <c r="O72" s="758"/>
    </row>
    <row r="73" spans="1:16" s="153" customFormat="1" ht="27.95" customHeight="1">
      <c r="A73" s="156">
        <v>13</v>
      </c>
      <c r="B73" s="166" t="s">
        <v>450</v>
      </c>
      <c r="C73" s="759"/>
      <c r="D73" s="759">
        <v>27100</v>
      </c>
      <c r="E73" s="759">
        <v>400700</v>
      </c>
      <c r="F73" s="760">
        <v>427800</v>
      </c>
      <c r="G73" s="760">
        <v>27100</v>
      </c>
      <c r="H73" s="761">
        <v>6.3347358578775133</v>
      </c>
      <c r="I73" s="761">
        <v>400700</v>
      </c>
      <c r="J73" s="157" t="s">
        <v>373</v>
      </c>
      <c r="K73" s="156"/>
      <c r="L73" s="149"/>
      <c r="M73" s="147"/>
      <c r="N73" s="147"/>
      <c r="O73" s="758"/>
      <c r="P73" s="163"/>
    </row>
    <row r="74" spans="1:16" s="163" customFormat="1" ht="27.95" customHeight="1">
      <c r="A74" s="156">
        <v>14</v>
      </c>
      <c r="B74" s="166" t="s">
        <v>451</v>
      </c>
      <c r="C74" s="759"/>
      <c r="D74" s="759"/>
      <c r="E74" s="759">
        <v>123100</v>
      </c>
      <c r="F74" s="760">
        <v>123100</v>
      </c>
      <c r="G74" s="761">
        <v>123100</v>
      </c>
      <c r="H74" s="761">
        <v>100</v>
      </c>
      <c r="I74" s="761">
        <v>0</v>
      </c>
      <c r="J74" s="157" t="s">
        <v>432</v>
      </c>
      <c r="K74" s="156"/>
      <c r="L74" s="149"/>
      <c r="M74" s="147"/>
      <c r="N74" s="147"/>
      <c r="O74" s="758"/>
    </row>
    <row r="75" spans="1:16" s="153" customFormat="1" ht="27.95" customHeight="1">
      <c r="A75" s="156">
        <v>15</v>
      </c>
      <c r="B75" s="166" t="s">
        <v>452</v>
      </c>
      <c r="C75" s="759"/>
      <c r="D75" s="759">
        <v>115000</v>
      </c>
      <c r="E75" s="759">
        <v>85000</v>
      </c>
      <c r="F75" s="760">
        <v>200000</v>
      </c>
      <c r="G75" s="761">
        <v>200000</v>
      </c>
      <c r="H75" s="761">
        <v>100</v>
      </c>
      <c r="I75" s="761">
        <v>0</v>
      </c>
      <c r="J75" s="157" t="s">
        <v>407</v>
      </c>
      <c r="K75" s="156"/>
      <c r="L75" s="149"/>
      <c r="M75" s="147"/>
      <c r="N75" s="147"/>
      <c r="O75" s="763"/>
    </row>
    <row r="76" spans="1:16" s="163" customFormat="1" ht="27.95" customHeight="1">
      <c r="A76" s="156">
        <v>16</v>
      </c>
      <c r="B76" s="166" t="s">
        <v>453</v>
      </c>
      <c r="C76" s="764"/>
      <c r="D76" s="764"/>
      <c r="E76" s="764">
        <v>173500</v>
      </c>
      <c r="F76" s="760">
        <v>173500</v>
      </c>
      <c r="G76" s="764">
        <v>173500</v>
      </c>
      <c r="H76" s="761">
        <v>100</v>
      </c>
      <c r="I76" s="761">
        <v>0</v>
      </c>
      <c r="J76" s="157" t="s">
        <v>229</v>
      </c>
      <c r="K76" s="156"/>
      <c r="L76" s="149"/>
      <c r="M76" s="147"/>
      <c r="N76" s="147"/>
      <c r="O76" s="758"/>
    </row>
    <row r="77" spans="1:16" s="153" customFormat="1" ht="27.95" customHeight="1">
      <c r="A77" s="156">
        <v>17</v>
      </c>
      <c r="B77" s="166" t="s">
        <v>454</v>
      </c>
      <c r="C77" s="759"/>
      <c r="D77" s="759"/>
      <c r="E77" s="759">
        <v>440000</v>
      </c>
      <c r="F77" s="760">
        <v>440000</v>
      </c>
      <c r="G77" s="761"/>
      <c r="H77" s="761">
        <v>0</v>
      </c>
      <c r="I77" s="761">
        <v>440000</v>
      </c>
      <c r="J77" s="157" t="s">
        <v>176</v>
      </c>
      <c r="K77" s="156"/>
      <c r="L77" s="149"/>
      <c r="M77" s="147"/>
      <c r="N77" s="147"/>
      <c r="O77" s="758"/>
      <c r="P77" s="163"/>
    </row>
    <row r="78" spans="1:16" s="163" customFormat="1" ht="27.95" customHeight="1">
      <c r="A78" s="156">
        <v>18</v>
      </c>
      <c r="B78" s="166" t="s">
        <v>455</v>
      </c>
      <c r="C78" s="759"/>
      <c r="D78" s="759"/>
      <c r="E78" s="759">
        <v>250200</v>
      </c>
      <c r="F78" s="760">
        <v>250200</v>
      </c>
      <c r="G78" s="760">
        <v>250200</v>
      </c>
      <c r="H78" s="761">
        <v>100</v>
      </c>
      <c r="I78" s="761">
        <v>0</v>
      </c>
      <c r="J78" s="157" t="s">
        <v>456</v>
      </c>
      <c r="K78" s="156"/>
      <c r="L78" s="149"/>
      <c r="M78" s="147"/>
      <c r="N78" s="147"/>
      <c r="O78" s="758"/>
    </row>
    <row r="79" spans="1:16" s="163" customFormat="1" ht="27.95" customHeight="1">
      <c r="A79" s="156">
        <v>19</v>
      </c>
      <c r="B79" s="166" t="s">
        <v>457</v>
      </c>
      <c r="C79" s="759">
        <v>654547.35</v>
      </c>
      <c r="D79" s="759"/>
      <c r="E79" s="759"/>
      <c r="F79" s="760">
        <v>654547.35</v>
      </c>
      <c r="G79" s="761"/>
      <c r="H79" s="761">
        <v>0</v>
      </c>
      <c r="I79" s="761">
        <v>654547.35</v>
      </c>
      <c r="J79" s="157"/>
      <c r="K79" s="156"/>
      <c r="L79" s="149"/>
      <c r="M79" s="147"/>
      <c r="N79" s="147"/>
      <c r="O79" s="758"/>
    </row>
    <row r="80" spans="1:16" s="163" customFormat="1" ht="27.95" customHeight="1">
      <c r="A80" s="156">
        <v>20</v>
      </c>
      <c r="B80" s="166" t="s">
        <v>458</v>
      </c>
      <c r="C80" s="759"/>
      <c r="D80" s="759">
        <v>1935444</v>
      </c>
      <c r="E80" s="759"/>
      <c r="F80" s="760">
        <v>1935444</v>
      </c>
      <c r="G80" s="761"/>
      <c r="H80" s="761">
        <v>0</v>
      </c>
      <c r="I80" s="761">
        <v>1935444</v>
      </c>
      <c r="J80" s="157" t="s">
        <v>459</v>
      </c>
      <c r="K80" s="156"/>
      <c r="L80" s="149"/>
      <c r="M80" s="147"/>
      <c r="N80" s="147"/>
      <c r="O80" s="763"/>
      <c r="P80" s="153"/>
    </row>
    <row r="81" spans="1:16" s="153" customFormat="1" ht="27.95" customHeight="1">
      <c r="A81" s="156">
        <v>21</v>
      </c>
      <c r="B81" s="166" t="s">
        <v>460</v>
      </c>
      <c r="C81" s="759">
        <v>20000000</v>
      </c>
      <c r="D81" s="759">
        <v>12984000</v>
      </c>
      <c r="E81" s="759"/>
      <c r="F81" s="760">
        <v>32984000</v>
      </c>
      <c r="G81" s="761">
        <v>12984000</v>
      </c>
      <c r="H81" s="761">
        <v>39.364540383216102</v>
      </c>
      <c r="I81" s="761">
        <v>20000000</v>
      </c>
      <c r="J81" s="157" t="s">
        <v>229</v>
      </c>
      <c r="K81" s="156"/>
      <c r="L81" s="149"/>
      <c r="M81" s="147"/>
      <c r="N81" s="147"/>
      <c r="O81" s="758"/>
      <c r="P81" s="163"/>
    </row>
    <row r="82" spans="1:16" s="163" customFormat="1" ht="27.95" customHeight="1">
      <c r="A82" s="156">
        <v>22</v>
      </c>
      <c r="B82" s="166" t="s">
        <v>461</v>
      </c>
      <c r="C82" s="759"/>
      <c r="D82" s="759">
        <v>38610</v>
      </c>
      <c r="E82" s="759">
        <v>55800</v>
      </c>
      <c r="F82" s="760">
        <v>94410</v>
      </c>
      <c r="G82" s="761">
        <v>94410</v>
      </c>
      <c r="H82" s="761">
        <v>100</v>
      </c>
      <c r="I82" s="761">
        <v>0</v>
      </c>
      <c r="J82" s="157" t="s">
        <v>229</v>
      </c>
      <c r="K82" s="156"/>
      <c r="L82" s="149"/>
      <c r="M82" s="147"/>
      <c r="N82" s="147"/>
      <c r="O82" s="763"/>
      <c r="P82" s="153"/>
    </row>
    <row r="83" spans="1:16" s="163" customFormat="1" ht="27.95" customHeight="1">
      <c r="A83" s="156">
        <v>23</v>
      </c>
      <c r="B83" s="166" t="s">
        <v>462</v>
      </c>
      <c r="C83" s="759"/>
      <c r="D83" s="759">
        <v>167020</v>
      </c>
      <c r="E83" s="759"/>
      <c r="F83" s="760">
        <v>167020</v>
      </c>
      <c r="G83" s="761">
        <v>167020</v>
      </c>
      <c r="H83" s="761">
        <v>100</v>
      </c>
      <c r="I83" s="761">
        <v>0</v>
      </c>
      <c r="J83" s="157" t="s">
        <v>223</v>
      </c>
      <c r="K83" s="156"/>
      <c r="L83" s="149"/>
      <c r="M83" s="147"/>
      <c r="N83" s="147"/>
      <c r="O83" s="758"/>
    </row>
    <row r="84" spans="1:16" s="163" customFormat="1" ht="27.95" customHeight="1">
      <c r="A84" s="156">
        <v>24</v>
      </c>
      <c r="B84" s="166" t="s">
        <v>463</v>
      </c>
      <c r="C84" s="759"/>
      <c r="D84" s="759">
        <v>18000</v>
      </c>
      <c r="E84" s="759">
        <v>244500</v>
      </c>
      <c r="F84" s="760">
        <v>262500</v>
      </c>
      <c r="G84" s="761">
        <v>262500</v>
      </c>
      <c r="H84" s="761">
        <v>100</v>
      </c>
      <c r="I84" s="761">
        <v>0</v>
      </c>
      <c r="J84" s="157" t="s">
        <v>464</v>
      </c>
      <c r="K84" s="156"/>
      <c r="L84" s="149"/>
      <c r="M84" s="147"/>
      <c r="N84" s="147"/>
      <c r="O84" s="763"/>
      <c r="P84" s="153"/>
    </row>
    <row r="85" spans="1:16" s="163" customFormat="1" ht="27.75" customHeight="1">
      <c r="A85" s="156">
        <v>25</v>
      </c>
      <c r="B85" s="166" t="s">
        <v>465</v>
      </c>
      <c r="C85" s="759"/>
      <c r="D85" s="759">
        <v>3600000</v>
      </c>
      <c r="E85" s="759"/>
      <c r="F85" s="760">
        <v>3600000</v>
      </c>
      <c r="G85" s="761">
        <v>3600000</v>
      </c>
      <c r="H85" s="761">
        <v>100</v>
      </c>
      <c r="I85" s="761">
        <v>0</v>
      </c>
      <c r="J85" s="157" t="s">
        <v>456</v>
      </c>
      <c r="K85" s="156"/>
      <c r="L85" s="149"/>
      <c r="M85" s="147"/>
      <c r="N85" s="147"/>
      <c r="O85" s="763"/>
      <c r="P85" s="153"/>
    </row>
    <row r="86" spans="1:16" s="163" customFormat="1" ht="27.75" customHeight="1">
      <c r="A86" s="156">
        <v>26</v>
      </c>
      <c r="B86" s="166" t="s">
        <v>466</v>
      </c>
      <c r="C86" s="759"/>
      <c r="D86" s="759"/>
      <c r="E86" s="759">
        <v>147277</v>
      </c>
      <c r="F86" s="760">
        <v>147277</v>
      </c>
      <c r="G86" s="760">
        <v>32200</v>
      </c>
      <c r="H86" s="761">
        <v>21.863563217610352</v>
      </c>
      <c r="I86" s="761">
        <v>115077</v>
      </c>
      <c r="J86" s="157" t="s">
        <v>229</v>
      </c>
      <c r="K86" s="156"/>
      <c r="L86" s="149"/>
      <c r="M86" s="147"/>
      <c r="N86" s="147"/>
      <c r="O86" s="758"/>
    </row>
    <row r="87" spans="1:16" s="163" customFormat="1" ht="27.75" customHeight="1">
      <c r="A87" s="156">
        <v>27</v>
      </c>
      <c r="B87" s="166" t="s">
        <v>467</v>
      </c>
      <c r="C87" s="759"/>
      <c r="D87" s="759">
        <v>641000</v>
      </c>
      <c r="E87" s="759"/>
      <c r="F87" s="760">
        <v>641000</v>
      </c>
      <c r="G87" s="761">
        <v>641000</v>
      </c>
      <c r="H87" s="761">
        <v>100</v>
      </c>
      <c r="I87" s="761">
        <v>0</v>
      </c>
      <c r="J87" s="157" t="s">
        <v>468</v>
      </c>
      <c r="K87" s="156"/>
      <c r="L87" s="149"/>
      <c r="M87" s="147"/>
      <c r="N87" s="147"/>
      <c r="O87" s="758"/>
    </row>
    <row r="88" spans="1:16" s="163" customFormat="1" ht="27.75" customHeight="1">
      <c r="A88" s="156">
        <v>28</v>
      </c>
      <c r="B88" s="166" t="s">
        <v>469</v>
      </c>
      <c r="C88" s="759"/>
      <c r="D88" s="759">
        <v>51000</v>
      </c>
      <c r="E88" s="759"/>
      <c r="F88" s="760">
        <v>51000</v>
      </c>
      <c r="G88" s="761">
        <v>51000</v>
      </c>
      <c r="H88" s="761">
        <v>100</v>
      </c>
      <c r="I88" s="761">
        <v>0</v>
      </c>
      <c r="J88" s="157" t="s">
        <v>411</v>
      </c>
      <c r="K88" s="156"/>
      <c r="L88" s="149"/>
      <c r="M88" s="147"/>
      <c r="N88" s="147"/>
      <c r="O88" s="763"/>
      <c r="P88" s="153"/>
    </row>
    <row r="89" spans="1:16" s="163" customFormat="1" ht="27.75" customHeight="1">
      <c r="A89" s="156">
        <v>29</v>
      </c>
      <c r="B89" s="166" t="s">
        <v>470</v>
      </c>
      <c r="C89" s="759"/>
      <c r="D89" s="759">
        <v>161930</v>
      </c>
      <c r="E89" s="759">
        <v>684700</v>
      </c>
      <c r="F89" s="760">
        <v>846630</v>
      </c>
      <c r="G89" s="761">
        <v>355630</v>
      </c>
      <c r="H89" s="761">
        <v>42.005362436955934</v>
      </c>
      <c r="I89" s="761">
        <v>491000</v>
      </c>
      <c r="J89" s="157" t="s">
        <v>363</v>
      </c>
      <c r="K89" s="156"/>
      <c r="L89" s="149"/>
      <c r="M89" s="147"/>
      <c r="N89" s="147"/>
      <c r="O89" s="758"/>
    </row>
    <row r="90" spans="1:16" s="163" customFormat="1" ht="27.95" customHeight="1">
      <c r="A90" s="156">
        <v>30</v>
      </c>
      <c r="B90" s="166" t="s">
        <v>471</v>
      </c>
      <c r="C90" s="759"/>
      <c r="D90" s="759">
        <v>21200</v>
      </c>
      <c r="E90" s="759"/>
      <c r="F90" s="760">
        <v>21200</v>
      </c>
      <c r="G90" s="761"/>
      <c r="H90" s="761">
        <v>0</v>
      </c>
      <c r="I90" s="761">
        <v>21200</v>
      </c>
      <c r="J90" s="157" t="s">
        <v>223</v>
      </c>
      <c r="K90" s="156"/>
      <c r="L90" s="149"/>
      <c r="M90" s="147"/>
      <c r="N90" s="147"/>
      <c r="O90" s="758"/>
    </row>
    <row r="91" spans="1:16" s="153" customFormat="1" ht="27.95" customHeight="1">
      <c r="A91" s="156">
        <v>31</v>
      </c>
      <c r="B91" s="166" t="s">
        <v>472</v>
      </c>
      <c r="C91" s="759">
        <v>13960</v>
      </c>
      <c r="D91" s="759"/>
      <c r="E91" s="759">
        <v>500000</v>
      </c>
      <c r="F91" s="760">
        <v>513960</v>
      </c>
      <c r="G91" s="760"/>
      <c r="H91" s="761">
        <v>0</v>
      </c>
      <c r="I91" s="761">
        <v>513960</v>
      </c>
      <c r="J91" s="157" t="s">
        <v>440</v>
      </c>
      <c r="K91" s="156"/>
      <c r="L91" s="149"/>
      <c r="M91" s="147"/>
      <c r="N91" s="147"/>
      <c r="O91" s="758"/>
      <c r="P91" s="163"/>
    </row>
    <row r="92" spans="1:16" s="153" customFormat="1" ht="27.95" customHeight="1">
      <c r="A92" s="156">
        <v>32</v>
      </c>
      <c r="B92" s="166" t="s">
        <v>473</v>
      </c>
      <c r="C92" s="759"/>
      <c r="D92" s="759"/>
      <c r="E92" s="759">
        <v>342400</v>
      </c>
      <c r="F92" s="760">
        <v>342400</v>
      </c>
      <c r="G92" s="761"/>
      <c r="H92" s="761">
        <v>0</v>
      </c>
      <c r="I92" s="761">
        <v>342400</v>
      </c>
      <c r="J92" s="157" t="s">
        <v>229</v>
      </c>
      <c r="K92" s="156"/>
      <c r="L92" s="149"/>
      <c r="M92" s="147"/>
      <c r="N92" s="147"/>
      <c r="O92" s="758"/>
      <c r="P92" s="163"/>
    </row>
    <row r="93" spans="1:16" s="163" customFormat="1" ht="27.75" customHeight="1">
      <c r="A93" s="156">
        <v>33</v>
      </c>
      <c r="B93" s="166" t="s">
        <v>474</v>
      </c>
      <c r="C93" s="759"/>
      <c r="D93" s="759">
        <v>354149.66</v>
      </c>
      <c r="E93" s="759">
        <v>322800</v>
      </c>
      <c r="F93" s="760">
        <v>676949.65999999992</v>
      </c>
      <c r="G93" s="761">
        <v>648239.66</v>
      </c>
      <c r="H93" s="761">
        <v>95.758916549274886</v>
      </c>
      <c r="I93" s="761">
        <v>28709.999999999884</v>
      </c>
      <c r="J93" s="157" t="s">
        <v>475</v>
      </c>
      <c r="K93" s="156"/>
      <c r="L93" s="149"/>
      <c r="M93" s="147"/>
      <c r="N93" s="147"/>
      <c r="O93" s="758"/>
    </row>
    <row r="94" spans="1:16" s="163" customFormat="1" ht="27.75" customHeight="1">
      <c r="A94" s="156">
        <v>34</v>
      </c>
      <c r="B94" s="166" t="s">
        <v>476</v>
      </c>
      <c r="C94" s="759"/>
      <c r="D94" s="759">
        <v>30710</v>
      </c>
      <c r="E94" s="759">
        <v>886800</v>
      </c>
      <c r="F94" s="760">
        <v>917510</v>
      </c>
      <c r="G94" s="761">
        <v>125510</v>
      </c>
      <c r="H94" s="761">
        <v>13.679414938256803</v>
      </c>
      <c r="I94" s="761">
        <v>792000</v>
      </c>
      <c r="J94" s="157" t="s">
        <v>477</v>
      </c>
      <c r="K94" s="168"/>
      <c r="L94" s="149"/>
      <c r="M94" s="147"/>
      <c r="N94" s="147"/>
      <c r="O94" s="758"/>
    </row>
    <row r="95" spans="1:16" s="163" customFormat="1" ht="27.75" customHeight="1">
      <c r="A95" s="156">
        <v>35</v>
      </c>
      <c r="B95" s="166" t="s">
        <v>478</v>
      </c>
      <c r="C95" s="759"/>
      <c r="D95" s="759"/>
      <c r="E95" s="759">
        <v>199700</v>
      </c>
      <c r="F95" s="760">
        <v>199700</v>
      </c>
      <c r="G95" s="761">
        <v>199700</v>
      </c>
      <c r="H95" s="761">
        <v>100</v>
      </c>
      <c r="I95" s="761">
        <v>0</v>
      </c>
      <c r="J95" s="157" t="s">
        <v>229</v>
      </c>
      <c r="K95" s="156"/>
      <c r="L95" s="149"/>
      <c r="M95" s="147"/>
      <c r="N95" s="147"/>
      <c r="O95" s="763"/>
      <c r="P95" s="153"/>
    </row>
    <row r="96" spans="1:16" s="163" customFormat="1" ht="27.95" customHeight="1">
      <c r="A96" s="156">
        <v>36</v>
      </c>
      <c r="B96" s="166" t="s">
        <v>479</v>
      </c>
      <c r="C96" s="759"/>
      <c r="D96" s="759"/>
      <c r="E96" s="759">
        <v>498000</v>
      </c>
      <c r="F96" s="760">
        <v>498000</v>
      </c>
      <c r="G96" s="761"/>
      <c r="H96" s="761">
        <v>0</v>
      </c>
      <c r="I96" s="761">
        <v>498000</v>
      </c>
      <c r="J96" s="157" t="s">
        <v>459</v>
      </c>
      <c r="K96" s="156"/>
      <c r="L96" s="149"/>
      <c r="M96" s="147"/>
      <c r="N96" s="147"/>
      <c r="O96" s="758"/>
    </row>
    <row r="97" spans="1:16" s="163" customFormat="1" ht="27.75" customHeight="1">
      <c r="A97" s="156">
        <v>37</v>
      </c>
      <c r="B97" s="166" t="s">
        <v>480</v>
      </c>
      <c r="C97" s="759"/>
      <c r="D97" s="759">
        <v>114510</v>
      </c>
      <c r="E97" s="759">
        <v>517000</v>
      </c>
      <c r="F97" s="760">
        <v>631510</v>
      </c>
      <c r="G97" s="761">
        <v>57950</v>
      </c>
      <c r="H97" s="761">
        <v>9.1764184256781363</v>
      </c>
      <c r="I97" s="761">
        <v>573560</v>
      </c>
      <c r="J97" s="157" t="s">
        <v>421</v>
      </c>
      <c r="K97" s="156"/>
      <c r="L97" s="149"/>
      <c r="M97" s="147"/>
      <c r="N97" s="147"/>
      <c r="O97" s="758"/>
    </row>
    <row r="98" spans="1:16" s="163" customFormat="1" ht="27.75" customHeight="1">
      <c r="A98" s="156">
        <v>38</v>
      </c>
      <c r="B98" s="166" t="s">
        <v>481</v>
      </c>
      <c r="C98" s="759">
        <v>211000</v>
      </c>
      <c r="D98" s="759">
        <v>0</v>
      </c>
      <c r="E98" s="759">
        <v>286600</v>
      </c>
      <c r="F98" s="760">
        <v>497600</v>
      </c>
      <c r="G98" s="761">
        <v>286600</v>
      </c>
      <c r="H98" s="761">
        <v>57.59646302250804</v>
      </c>
      <c r="I98" s="761">
        <v>211000</v>
      </c>
      <c r="J98" s="157" t="s">
        <v>482</v>
      </c>
      <c r="K98" s="156"/>
      <c r="L98" s="149"/>
      <c r="M98" s="147"/>
      <c r="N98" s="147"/>
      <c r="O98" s="758"/>
    </row>
    <row r="99" spans="1:16" s="163" customFormat="1" ht="27.75" customHeight="1">
      <c r="A99" s="156">
        <v>39</v>
      </c>
      <c r="B99" s="166" t="s">
        <v>483</v>
      </c>
      <c r="C99" s="759"/>
      <c r="D99" s="759">
        <v>174673.15</v>
      </c>
      <c r="E99" s="759"/>
      <c r="F99" s="760">
        <v>174673.15</v>
      </c>
      <c r="G99" s="761">
        <v>114734.38</v>
      </c>
      <c r="H99" s="761">
        <v>65.685184013684989</v>
      </c>
      <c r="I99" s="761">
        <v>59938.76999999999</v>
      </c>
      <c r="J99" s="157" t="s">
        <v>484</v>
      </c>
      <c r="K99" s="156"/>
      <c r="L99" s="149"/>
      <c r="M99" s="147"/>
      <c r="N99" s="147"/>
      <c r="O99" s="758"/>
    </row>
    <row r="100" spans="1:16" s="153" customFormat="1" ht="27.75" customHeight="1">
      <c r="A100" s="160"/>
      <c r="B100" s="162"/>
      <c r="C100" s="765"/>
      <c r="D100" s="766"/>
      <c r="E100" s="766"/>
      <c r="F100" s="765"/>
      <c r="G100" s="766"/>
      <c r="H100" s="765"/>
      <c r="I100" s="765"/>
      <c r="J100" s="161"/>
      <c r="K100" s="160"/>
      <c r="L100" s="149"/>
      <c r="M100" s="147"/>
      <c r="N100" s="147"/>
      <c r="O100" s="758"/>
      <c r="P100" s="163"/>
    </row>
    <row r="101" spans="1:16" s="169" customFormat="1" ht="33" customHeight="1">
      <c r="A101" s="164">
        <v>3</v>
      </c>
      <c r="B101" s="164" t="s">
        <v>349</v>
      </c>
      <c r="C101" s="767">
        <v>5395700</v>
      </c>
      <c r="D101" s="767">
        <v>132250</v>
      </c>
      <c r="E101" s="767">
        <v>5886189</v>
      </c>
      <c r="F101" s="767">
        <v>11414139</v>
      </c>
      <c r="G101" s="767">
        <v>512650</v>
      </c>
      <c r="H101" s="767">
        <v>4.4913593570220236</v>
      </c>
      <c r="I101" s="767">
        <v>10901489</v>
      </c>
      <c r="J101" s="164"/>
      <c r="K101" s="164"/>
      <c r="L101" s="149"/>
      <c r="M101" s="147"/>
      <c r="N101" s="147"/>
      <c r="O101" s="768"/>
    </row>
    <row r="102" spans="1:16" s="147" customFormat="1" ht="27.95" customHeight="1">
      <c r="A102" s="154">
        <v>1</v>
      </c>
      <c r="B102" s="170" t="s">
        <v>180</v>
      </c>
      <c r="C102" s="769"/>
      <c r="D102" s="769"/>
      <c r="E102" s="769">
        <v>326400</v>
      </c>
      <c r="F102" s="769">
        <v>326400</v>
      </c>
      <c r="G102" s="769">
        <v>326400</v>
      </c>
      <c r="H102" s="769">
        <v>100</v>
      </c>
      <c r="I102" s="769">
        <v>0</v>
      </c>
      <c r="J102" s="155" t="s">
        <v>485</v>
      </c>
      <c r="K102" s="154"/>
      <c r="L102" s="149"/>
      <c r="O102" s="770"/>
    </row>
    <row r="103" spans="1:16" s="147" customFormat="1" ht="27.95" customHeight="1">
      <c r="A103" s="156">
        <v>2</v>
      </c>
      <c r="B103" s="158" t="s">
        <v>181</v>
      </c>
      <c r="C103" s="759"/>
      <c r="D103" s="759">
        <v>37450</v>
      </c>
      <c r="E103" s="759">
        <v>236900</v>
      </c>
      <c r="F103" s="759">
        <v>274350</v>
      </c>
      <c r="G103" s="759">
        <v>37450</v>
      </c>
      <c r="H103" s="759">
        <v>13.650446509932568</v>
      </c>
      <c r="I103" s="759">
        <v>236900</v>
      </c>
      <c r="J103" s="157" t="s">
        <v>486</v>
      </c>
      <c r="K103" s="156"/>
      <c r="L103" s="149"/>
      <c r="O103" s="770"/>
    </row>
    <row r="104" spans="1:16" s="147" customFormat="1" ht="27.95" customHeight="1">
      <c r="A104" s="156">
        <v>3</v>
      </c>
      <c r="B104" s="158" t="s">
        <v>487</v>
      </c>
      <c r="C104" s="759">
        <v>5395700</v>
      </c>
      <c r="D104" s="759">
        <v>0</v>
      </c>
      <c r="E104" s="759">
        <v>874339</v>
      </c>
      <c r="F104" s="759">
        <v>6270039</v>
      </c>
      <c r="G104" s="759">
        <v>0</v>
      </c>
      <c r="H104" s="759">
        <v>0</v>
      </c>
      <c r="I104" s="759">
        <v>6270039</v>
      </c>
      <c r="J104" s="157" t="s">
        <v>488</v>
      </c>
      <c r="K104" s="156"/>
      <c r="L104" s="149"/>
      <c r="O104" s="770"/>
    </row>
    <row r="105" spans="1:16" s="147" customFormat="1" ht="27.95" customHeight="1">
      <c r="A105" s="156">
        <v>4</v>
      </c>
      <c r="B105" s="158" t="s">
        <v>179</v>
      </c>
      <c r="C105" s="759"/>
      <c r="D105" s="759">
        <v>36800</v>
      </c>
      <c r="E105" s="759"/>
      <c r="F105" s="759">
        <v>36800</v>
      </c>
      <c r="G105" s="759">
        <v>7800</v>
      </c>
      <c r="H105" s="759">
        <v>21.195652173913043</v>
      </c>
      <c r="I105" s="759">
        <v>29000</v>
      </c>
      <c r="J105" s="157" t="s">
        <v>489</v>
      </c>
      <c r="K105" s="156"/>
      <c r="L105" s="149"/>
      <c r="O105" s="770"/>
    </row>
    <row r="106" spans="1:16" s="147" customFormat="1" ht="27.95" customHeight="1">
      <c r="A106" s="156">
        <v>5</v>
      </c>
      <c r="B106" s="158" t="s">
        <v>490</v>
      </c>
      <c r="C106" s="759"/>
      <c r="D106" s="759">
        <v>58000</v>
      </c>
      <c r="E106" s="759">
        <v>830800</v>
      </c>
      <c r="F106" s="759">
        <v>888800</v>
      </c>
      <c r="G106" s="759">
        <v>141000</v>
      </c>
      <c r="H106" s="759">
        <v>15.864086408640865</v>
      </c>
      <c r="I106" s="759">
        <v>747800</v>
      </c>
      <c r="J106" s="157" t="s">
        <v>439</v>
      </c>
      <c r="K106" s="156"/>
      <c r="L106" s="149"/>
      <c r="O106" s="770"/>
    </row>
    <row r="107" spans="1:16" s="147" customFormat="1" ht="27.95" customHeight="1">
      <c r="A107" s="156">
        <v>6</v>
      </c>
      <c r="B107" s="158" t="s">
        <v>178</v>
      </c>
      <c r="C107" s="759"/>
      <c r="D107" s="759"/>
      <c r="E107" s="759">
        <v>3617750</v>
      </c>
      <c r="F107" s="759">
        <v>3617750</v>
      </c>
      <c r="G107" s="759">
        <v>0</v>
      </c>
      <c r="H107" s="759">
        <v>0</v>
      </c>
      <c r="I107" s="759">
        <v>3617750</v>
      </c>
      <c r="J107" s="157" t="s">
        <v>491</v>
      </c>
      <c r="K107" s="156"/>
      <c r="L107" s="149"/>
      <c r="O107" s="770"/>
    </row>
    <row r="108" spans="1:16" s="147" customFormat="1" ht="27.95" customHeight="1">
      <c r="A108" s="160"/>
      <c r="B108" s="171"/>
      <c r="C108" s="771"/>
      <c r="D108" s="771"/>
      <c r="E108" s="771"/>
      <c r="F108" s="771"/>
      <c r="G108" s="771"/>
      <c r="H108" s="771"/>
      <c r="I108" s="771"/>
      <c r="J108" s="161"/>
      <c r="K108" s="160"/>
      <c r="L108" s="149"/>
      <c r="O108" s="770"/>
    </row>
    <row r="109" spans="1:16" s="169" customFormat="1" ht="33" customHeight="1">
      <c r="A109" s="164">
        <v>4</v>
      </c>
      <c r="B109" s="164" t="s">
        <v>492</v>
      </c>
      <c r="C109" s="767">
        <v>0</v>
      </c>
      <c r="D109" s="767">
        <v>155470000</v>
      </c>
      <c r="E109" s="767">
        <v>0</v>
      </c>
      <c r="F109" s="767">
        <v>155470000</v>
      </c>
      <c r="G109" s="767">
        <v>0</v>
      </c>
      <c r="H109" s="767">
        <v>0</v>
      </c>
      <c r="I109" s="767">
        <v>155470000</v>
      </c>
      <c r="J109" s="164"/>
      <c r="K109" s="164"/>
      <c r="L109" s="149"/>
      <c r="M109" s="147"/>
      <c r="N109" s="147"/>
      <c r="O109" s="768"/>
    </row>
    <row r="110" spans="1:16" s="147" customFormat="1" ht="81">
      <c r="A110" s="154">
        <v>1</v>
      </c>
      <c r="B110" s="170" t="s">
        <v>225</v>
      </c>
      <c r="C110" s="769"/>
      <c r="D110" s="769">
        <v>15000000</v>
      </c>
      <c r="E110" s="769"/>
      <c r="F110" s="769">
        <v>15000000</v>
      </c>
      <c r="G110" s="769">
        <v>0</v>
      </c>
      <c r="H110" s="769">
        <v>0</v>
      </c>
      <c r="I110" s="769">
        <v>15000000</v>
      </c>
      <c r="J110" s="154" t="s">
        <v>493</v>
      </c>
      <c r="K110" s="154" t="s">
        <v>156</v>
      </c>
      <c r="L110" s="149"/>
      <c r="O110" s="770"/>
    </row>
    <row r="111" spans="1:16" s="147" customFormat="1" ht="81">
      <c r="A111" s="156">
        <v>2</v>
      </c>
      <c r="B111" s="158" t="s">
        <v>222</v>
      </c>
      <c r="C111" s="759"/>
      <c r="D111" s="759">
        <v>44600000</v>
      </c>
      <c r="E111" s="759"/>
      <c r="F111" s="759">
        <v>44600000</v>
      </c>
      <c r="G111" s="759"/>
      <c r="H111" s="759">
        <v>0</v>
      </c>
      <c r="I111" s="759">
        <v>44600000</v>
      </c>
      <c r="J111" s="156" t="s">
        <v>358</v>
      </c>
      <c r="K111" s="156" t="s">
        <v>156</v>
      </c>
      <c r="L111" s="149"/>
      <c r="O111" s="770"/>
    </row>
    <row r="112" spans="1:16" s="147" customFormat="1" ht="60.75">
      <c r="A112" s="156">
        <v>3</v>
      </c>
      <c r="B112" s="158" t="s">
        <v>221</v>
      </c>
      <c r="C112" s="759"/>
      <c r="D112" s="759">
        <v>94900000</v>
      </c>
      <c r="E112" s="759"/>
      <c r="F112" s="759">
        <v>94900000</v>
      </c>
      <c r="G112" s="759">
        <v>0</v>
      </c>
      <c r="H112" s="759">
        <v>0</v>
      </c>
      <c r="I112" s="759">
        <v>94900000</v>
      </c>
      <c r="J112" s="156" t="s">
        <v>494</v>
      </c>
      <c r="K112" s="156" t="s">
        <v>156</v>
      </c>
      <c r="L112" s="149"/>
      <c r="O112" s="770"/>
    </row>
    <row r="113" spans="1:16" s="147" customFormat="1" ht="101.25">
      <c r="A113" s="156">
        <v>4</v>
      </c>
      <c r="B113" s="158" t="s">
        <v>220</v>
      </c>
      <c r="C113" s="759"/>
      <c r="D113" s="759">
        <v>970000</v>
      </c>
      <c r="E113" s="759"/>
      <c r="F113" s="759">
        <v>970000</v>
      </c>
      <c r="G113" s="759">
        <v>0</v>
      </c>
      <c r="H113" s="759">
        <v>0</v>
      </c>
      <c r="I113" s="759">
        <v>970000</v>
      </c>
      <c r="J113" s="156" t="s">
        <v>495</v>
      </c>
      <c r="K113" s="156" t="s">
        <v>48</v>
      </c>
      <c r="L113" s="149"/>
      <c r="O113" s="770"/>
    </row>
    <row r="114" spans="1:16" s="147" customFormat="1" ht="33" customHeight="1">
      <c r="A114" s="160"/>
      <c r="B114" s="167"/>
      <c r="C114" s="771"/>
      <c r="D114" s="771"/>
      <c r="E114" s="771"/>
      <c r="F114" s="771"/>
      <c r="G114" s="771"/>
      <c r="H114" s="771"/>
      <c r="I114" s="771"/>
      <c r="J114" s="160"/>
      <c r="K114" s="160"/>
      <c r="L114" s="149"/>
      <c r="O114" s="770"/>
    </row>
    <row r="115" spans="1:16" s="149" customFormat="1" ht="33" customHeight="1">
      <c r="B115" s="147"/>
      <c r="C115" s="772"/>
      <c r="D115" s="772"/>
      <c r="E115" s="773"/>
      <c r="F115" s="773"/>
      <c r="G115" s="773"/>
      <c r="H115" s="773"/>
      <c r="I115" s="773"/>
      <c r="M115" s="147"/>
      <c r="N115" s="147"/>
      <c r="O115" s="763"/>
      <c r="P115" s="153"/>
    </row>
    <row r="116" spans="1:16" s="149" customFormat="1" ht="33" customHeight="1">
      <c r="B116" s="147"/>
      <c r="C116" s="772"/>
      <c r="D116" s="772"/>
      <c r="E116" s="773"/>
      <c r="F116" s="773"/>
      <c r="G116" s="773"/>
      <c r="H116" s="773"/>
      <c r="I116" s="773"/>
      <c r="M116" s="147"/>
      <c r="N116" s="147"/>
      <c r="O116" s="763"/>
      <c r="P116" s="153"/>
    </row>
    <row r="117" spans="1:16" s="149" customFormat="1" ht="33" customHeight="1">
      <c r="B117" s="147"/>
      <c r="C117" s="772"/>
      <c r="D117" s="772"/>
      <c r="E117" s="773"/>
      <c r="F117" s="773"/>
      <c r="G117" s="773"/>
      <c r="H117" s="773"/>
      <c r="I117" s="773"/>
      <c r="M117" s="147"/>
      <c r="N117" s="147"/>
      <c r="O117" s="763"/>
      <c r="P117" s="153"/>
    </row>
    <row r="118" spans="1:16" s="149" customFormat="1" ht="33" customHeight="1">
      <c r="B118" s="147"/>
      <c r="C118" s="772"/>
      <c r="D118" s="772"/>
      <c r="E118" s="773"/>
      <c r="F118" s="773"/>
      <c r="G118" s="773"/>
      <c r="H118" s="773"/>
      <c r="I118" s="773"/>
      <c r="M118" s="147"/>
      <c r="N118" s="147"/>
      <c r="O118" s="763"/>
      <c r="P118" s="153"/>
    </row>
    <row r="119" spans="1:16" s="149" customFormat="1" ht="33" customHeight="1">
      <c r="B119" s="147"/>
      <c r="C119" s="772"/>
      <c r="D119" s="772"/>
      <c r="E119" s="773"/>
      <c r="F119" s="773"/>
      <c r="G119" s="773"/>
      <c r="H119" s="773"/>
      <c r="I119" s="773"/>
      <c r="M119" s="147"/>
      <c r="N119" s="147"/>
      <c r="O119" s="763"/>
      <c r="P119" s="153"/>
    </row>
    <row r="120" spans="1:16" s="149" customFormat="1" ht="33" customHeight="1">
      <c r="B120" s="147"/>
      <c r="C120" s="772"/>
      <c r="D120" s="772"/>
      <c r="E120" s="773"/>
      <c r="F120" s="773"/>
      <c r="G120" s="773"/>
      <c r="H120" s="773"/>
      <c r="I120" s="773"/>
      <c r="M120" s="147"/>
      <c r="N120" s="147"/>
      <c r="O120" s="763"/>
      <c r="P120" s="153"/>
    </row>
    <row r="121" spans="1:16" s="149" customFormat="1" ht="33" customHeight="1">
      <c r="B121" s="147"/>
      <c r="C121" s="772"/>
      <c r="D121" s="772"/>
      <c r="E121" s="773"/>
      <c r="F121" s="773"/>
      <c r="G121" s="773"/>
      <c r="H121" s="773"/>
      <c r="I121" s="773"/>
      <c r="M121" s="147"/>
      <c r="N121" s="147"/>
      <c r="O121" s="763"/>
      <c r="P121" s="153"/>
    </row>
    <row r="122" spans="1:16" s="149" customFormat="1" ht="33" customHeight="1">
      <c r="B122" s="147"/>
      <c r="C122" s="772"/>
      <c r="D122" s="772"/>
      <c r="E122" s="773"/>
      <c r="F122" s="773"/>
      <c r="G122" s="773"/>
      <c r="H122" s="773"/>
      <c r="I122" s="773"/>
      <c r="M122" s="147"/>
      <c r="N122" s="147"/>
      <c r="O122" s="763"/>
      <c r="P122" s="153"/>
    </row>
    <row r="123" spans="1:16" s="149" customFormat="1" ht="33" customHeight="1">
      <c r="B123" s="147"/>
      <c r="C123" s="772"/>
      <c r="D123" s="772"/>
      <c r="E123" s="773"/>
      <c r="F123" s="773"/>
      <c r="G123" s="773"/>
      <c r="H123" s="773"/>
      <c r="I123" s="773"/>
      <c r="M123" s="147"/>
      <c r="N123" s="147"/>
      <c r="O123" s="763"/>
      <c r="P123" s="153"/>
    </row>
    <row r="124" spans="1:16" s="149" customFormat="1" ht="33" customHeight="1">
      <c r="B124" s="147"/>
      <c r="C124" s="772"/>
      <c r="D124" s="772"/>
      <c r="E124" s="773"/>
      <c r="F124" s="773"/>
      <c r="G124" s="773"/>
      <c r="H124" s="773"/>
      <c r="I124" s="773"/>
      <c r="M124" s="147"/>
      <c r="N124" s="147"/>
      <c r="O124" s="763"/>
      <c r="P124" s="153"/>
    </row>
    <row r="125" spans="1:16" s="149" customFormat="1" ht="33" customHeight="1">
      <c r="B125" s="147"/>
      <c r="C125" s="772"/>
      <c r="D125" s="772"/>
      <c r="E125" s="773"/>
      <c r="F125" s="773"/>
      <c r="G125" s="773"/>
      <c r="H125" s="773"/>
      <c r="I125" s="773"/>
      <c r="M125" s="147"/>
      <c r="N125" s="147"/>
      <c r="O125" s="763"/>
      <c r="P125" s="153"/>
    </row>
    <row r="126" spans="1:16" s="149" customFormat="1" ht="33" customHeight="1">
      <c r="B126" s="147"/>
      <c r="C126" s="772"/>
      <c r="D126" s="772"/>
      <c r="E126" s="773"/>
      <c r="F126" s="773"/>
      <c r="G126" s="773"/>
      <c r="H126" s="773"/>
      <c r="I126" s="773"/>
      <c r="M126" s="147"/>
      <c r="N126" s="147"/>
      <c r="O126" s="763"/>
      <c r="P126" s="153"/>
    </row>
    <row r="127" spans="1:16" s="149" customFormat="1" ht="33" customHeight="1">
      <c r="B127" s="147"/>
      <c r="C127" s="772"/>
      <c r="D127" s="772"/>
      <c r="E127" s="773"/>
      <c r="F127" s="773"/>
      <c r="G127" s="773"/>
      <c r="H127" s="773"/>
      <c r="I127" s="773"/>
      <c r="M127" s="147"/>
      <c r="N127" s="147"/>
      <c r="O127" s="763"/>
      <c r="P127" s="153"/>
    </row>
    <row r="128" spans="1:16" s="773" customFormat="1" ht="33" customHeight="1">
      <c r="A128" s="149"/>
      <c r="B128" s="147"/>
      <c r="C128" s="772"/>
      <c r="D128" s="772"/>
      <c r="J128" s="149"/>
      <c r="K128" s="149"/>
      <c r="L128" s="149"/>
      <c r="M128" s="147"/>
      <c r="N128" s="147"/>
      <c r="O128" s="763"/>
      <c r="P128" s="153"/>
    </row>
    <row r="129" spans="1:16" s="773" customFormat="1" ht="33" customHeight="1">
      <c r="A129" s="149"/>
      <c r="B129" s="147"/>
      <c r="C129" s="772"/>
      <c r="D129" s="772"/>
      <c r="J129" s="149"/>
      <c r="K129" s="149"/>
      <c r="L129" s="149"/>
      <c r="M129" s="147"/>
      <c r="N129" s="147"/>
      <c r="O129" s="763"/>
      <c r="P129" s="153"/>
    </row>
    <row r="130" spans="1:16" s="774" customFormat="1" ht="33" customHeight="1">
      <c r="A130" s="149"/>
      <c r="B130" s="147"/>
      <c r="C130" s="772"/>
      <c r="D130" s="772"/>
      <c r="J130" s="149"/>
      <c r="K130" s="172"/>
      <c r="L130" s="149"/>
      <c r="M130" s="147"/>
      <c r="N130" s="147"/>
      <c r="O130" s="775"/>
      <c r="P130" s="159"/>
    </row>
    <row r="131" spans="1:16" s="774" customFormat="1" ht="33" customHeight="1">
      <c r="A131" s="149"/>
      <c r="B131" s="147"/>
      <c r="C131" s="772"/>
      <c r="D131" s="772"/>
      <c r="J131" s="149"/>
      <c r="K131" s="172"/>
      <c r="L131" s="149"/>
      <c r="M131" s="147"/>
      <c r="N131" s="147"/>
      <c r="O131" s="775"/>
      <c r="P131" s="159"/>
    </row>
    <row r="132" spans="1:16" s="774" customFormat="1" ht="33" customHeight="1">
      <c r="A132" s="149"/>
      <c r="B132" s="147"/>
      <c r="C132" s="772"/>
      <c r="D132" s="772"/>
      <c r="J132" s="149"/>
      <c r="K132" s="172"/>
      <c r="L132" s="149"/>
      <c r="M132" s="147"/>
      <c r="N132" s="147"/>
      <c r="O132" s="775"/>
      <c r="P132" s="159"/>
    </row>
    <row r="133" spans="1:16" s="774" customFormat="1" ht="33" customHeight="1">
      <c r="A133" s="149"/>
      <c r="B133" s="147"/>
      <c r="C133" s="772"/>
      <c r="D133" s="772"/>
      <c r="J133" s="149"/>
      <c r="K133" s="172"/>
      <c r="L133" s="149"/>
      <c r="M133" s="147"/>
      <c r="N133" s="147"/>
      <c r="O133" s="775"/>
      <c r="P133" s="159"/>
    </row>
    <row r="134" spans="1:16" s="774" customFormat="1" ht="33" customHeight="1">
      <c r="A134" s="149"/>
      <c r="B134" s="147"/>
      <c r="C134" s="772"/>
      <c r="D134" s="772"/>
      <c r="J134" s="149"/>
      <c r="K134" s="172"/>
      <c r="L134" s="149"/>
      <c r="M134" s="147"/>
      <c r="N134" s="147"/>
      <c r="O134" s="775"/>
      <c r="P134" s="159"/>
    </row>
    <row r="135" spans="1:16" s="774" customFormat="1" ht="33" customHeight="1">
      <c r="A135" s="149"/>
      <c r="B135" s="147"/>
      <c r="C135" s="772"/>
      <c r="D135" s="772"/>
      <c r="J135" s="149"/>
      <c r="K135" s="172"/>
      <c r="L135" s="149"/>
      <c r="M135" s="147"/>
      <c r="N135" s="147"/>
      <c r="O135" s="775"/>
      <c r="P135" s="159"/>
    </row>
    <row r="136" spans="1:16" s="774" customFormat="1" ht="33" customHeight="1">
      <c r="A136" s="149"/>
      <c r="B136" s="147"/>
      <c r="C136" s="772"/>
      <c r="D136" s="772"/>
      <c r="J136" s="149"/>
      <c r="K136" s="172"/>
      <c r="L136" s="149"/>
      <c r="M136" s="147"/>
      <c r="N136" s="147"/>
      <c r="O136" s="775"/>
      <c r="P136" s="159"/>
    </row>
    <row r="137" spans="1:16" s="774" customFormat="1" ht="33" customHeight="1">
      <c r="A137" s="149"/>
      <c r="B137" s="147"/>
      <c r="C137" s="772"/>
      <c r="D137" s="772"/>
      <c r="J137" s="149"/>
      <c r="K137" s="172"/>
      <c r="L137" s="149"/>
      <c r="M137" s="147"/>
      <c r="N137" s="147"/>
      <c r="O137" s="775"/>
      <c r="P137" s="159"/>
    </row>
    <row r="138" spans="1:16" s="774" customFormat="1" ht="33" customHeight="1">
      <c r="A138" s="149"/>
      <c r="B138" s="147"/>
      <c r="C138" s="772"/>
      <c r="D138" s="772"/>
      <c r="J138" s="149"/>
      <c r="K138" s="172"/>
      <c r="L138" s="149"/>
      <c r="M138" s="147"/>
      <c r="N138" s="147"/>
      <c r="O138" s="775"/>
      <c r="P138" s="159"/>
    </row>
    <row r="139" spans="1:16" s="774" customFormat="1" ht="33" customHeight="1">
      <c r="A139" s="149"/>
      <c r="B139" s="147"/>
      <c r="C139" s="772"/>
      <c r="D139" s="772"/>
      <c r="J139" s="149"/>
      <c r="K139" s="172"/>
      <c r="L139" s="149"/>
      <c r="M139" s="147"/>
      <c r="N139" s="147"/>
      <c r="O139" s="775"/>
      <c r="P139" s="159"/>
    </row>
    <row r="140" spans="1:16" s="774" customFormat="1" ht="33" customHeight="1">
      <c r="A140" s="149"/>
      <c r="B140" s="147"/>
      <c r="C140" s="772"/>
      <c r="D140" s="772"/>
      <c r="J140" s="149"/>
      <c r="K140" s="172"/>
      <c r="L140" s="149"/>
      <c r="M140" s="147"/>
      <c r="N140" s="147"/>
      <c r="O140" s="775"/>
      <c r="P140" s="159"/>
    </row>
    <row r="141" spans="1:16" s="774" customFormat="1" ht="33" customHeight="1">
      <c r="A141" s="149"/>
      <c r="B141" s="147"/>
      <c r="C141" s="772"/>
      <c r="D141" s="772"/>
      <c r="J141" s="149"/>
      <c r="K141" s="172"/>
      <c r="L141" s="149"/>
      <c r="M141" s="147"/>
      <c r="N141" s="147"/>
      <c r="O141" s="775"/>
      <c r="P141" s="159"/>
    </row>
    <row r="142" spans="1:16" s="774" customFormat="1" ht="33" customHeight="1">
      <c r="A142" s="149"/>
      <c r="B142" s="147"/>
      <c r="C142" s="772"/>
      <c r="D142" s="772"/>
      <c r="J142" s="149"/>
      <c r="K142" s="172"/>
      <c r="L142" s="149"/>
      <c r="M142" s="147"/>
      <c r="N142" s="147"/>
      <c r="O142" s="775"/>
      <c r="P142" s="159"/>
    </row>
    <row r="143" spans="1:16" s="774" customFormat="1" ht="33" customHeight="1">
      <c r="A143" s="149"/>
      <c r="B143" s="147"/>
      <c r="C143" s="772"/>
      <c r="D143" s="772"/>
      <c r="J143" s="149"/>
      <c r="K143" s="172"/>
      <c r="L143" s="149"/>
      <c r="M143" s="147"/>
      <c r="N143" s="147"/>
      <c r="O143" s="775"/>
      <c r="P143" s="159"/>
    </row>
    <row r="144" spans="1:16" s="159" customFormat="1" ht="33" customHeight="1">
      <c r="A144" s="149"/>
      <c r="B144" s="147"/>
      <c r="C144" s="772"/>
      <c r="D144" s="772"/>
      <c r="E144" s="774"/>
      <c r="F144" s="774"/>
      <c r="G144" s="774"/>
      <c r="H144" s="774"/>
      <c r="I144" s="774"/>
      <c r="J144" s="149"/>
      <c r="K144" s="172"/>
      <c r="L144" s="149"/>
      <c r="M144" s="147"/>
      <c r="N144" s="147"/>
      <c r="O144" s="775"/>
    </row>
    <row r="145" spans="1:15" s="159" customFormat="1" ht="33" customHeight="1">
      <c r="A145" s="149"/>
      <c r="B145" s="147"/>
      <c r="C145" s="772"/>
      <c r="D145" s="772"/>
      <c r="E145" s="774"/>
      <c r="F145" s="774"/>
      <c r="G145" s="774"/>
      <c r="H145" s="774"/>
      <c r="I145" s="774"/>
      <c r="J145" s="149"/>
      <c r="K145" s="172"/>
      <c r="L145" s="149"/>
      <c r="M145" s="147"/>
      <c r="N145" s="147"/>
      <c r="O145" s="775"/>
    </row>
    <row r="146" spans="1:15" s="159" customFormat="1" ht="33" customHeight="1">
      <c r="A146" s="149"/>
      <c r="B146" s="147"/>
      <c r="C146" s="772"/>
      <c r="D146" s="772"/>
      <c r="E146" s="774"/>
      <c r="F146" s="774"/>
      <c r="G146" s="774"/>
      <c r="H146" s="774"/>
      <c r="I146" s="774"/>
      <c r="J146" s="149"/>
      <c r="K146" s="172"/>
      <c r="L146" s="149"/>
      <c r="M146" s="147"/>
      <c r="N146" s="147"/>
      <c r="O146" s="775"/>
    </row>
    <row r="147" spans="1:15" s="159" customFormat="1" ht="33" customHeight="1">
      <c r="A147" s="149"/>
      <c r="B147" s="147"/>
      <c r="C147" s="772"/>
      <c r="D147" s="772"/>
      <c r="E147" s="774"/>
      <c r="F147" s="774"/>
      <c r="G147" s="774"/>
      <c r="H147" s="774"/>
      <c r="I147" s="774"/>
      <c r="J147" s="149"/>
      <c r="K147" s="172"/>
      <c r="L147" s="149"/>
      <c r="M147" s="147"/>
      <c r="N147" s="147"/>
      <c r="O147" s="775"/>
    </row>
    <row r="148" spans="1:15" s="159" customFormat="1" ht="33" customHeight="1">
      <c r="A148" s="149"/>
      <c r="B148" s="147"/>
      <c r="C148" s="772"/>
      <c r="D148" s="772"/>
      <c r="E148" s="774"/>
      <c r="F148" s="774"/>
      <c r="G148" s="774"/>
      <c r="H148" s="774"/>
      <c r="I148" s="774"/>
      <c r="J148" s="149"/>
      <c r="K148" s="172"/>
      <c r="L148" s="149"/>
      <c r="M148" s="147"/>
      <c r="N148" s="147"/>
      <c r="O148" s="775"/>
    </row>
    <row r="149" spans="1:15" s="159" customFormat="1" ht="33" customHeight="1">
      <c r="A149" s="149"/>
      <c r="B149" s="147"/>
      <c r="C149" s="772"/>
      <c r="D149" s="772"/>
      <c r="E149" s="774"/>
      <c r="F149" s="774"/>
      <c r="G149" s="774"/>
      <c r="H149" s="774"/>
      <c r="I149" s="774"/>
      <c r="J149" s="149"/>
      <c r="K149" s="172"/>
      <c r="L149" s="149"/>
      <c r="M149" s="147"/>
      <c r="N149" s="147"/>
      <c r="O149" s="775"/>
    </row>
    <row r="150" spans="1:15" s="159" customFormat="1" ht="33" customHeight="1">
      <c r="A150" s="149"/>
      <c r="B150" s="147"/>
      <c r="C150" s="772"/>
      <c r="D150" s="772"/>
      <c r="E150" s="774"/>
      <c r="F150" s="774"/>
      <c r="G150" s="774"/>
      <c r="H150" s="774"/>
      <c r="I150" s="774"/>
      <c r="J150" s="149"/>
      <c r="K150" s="172"/>
      <c r="L150" s="149"/>
      <c r="M150" s="147"/>
      <c r="N150" s="147"/>
      <c r="O150" s="775"/>
    </row>
    <row r="151" spans="1:15" s="159" customFormat="1" ht="33" customHeight="1">
      <c r="A151" s="149"/>
      <c r="B151" s="147"/>
      <c r="C151" s="772"/>
      <c r="D151" s="772"/>
      <c r="E151" s="774"/>
      <c r="F151" s="774"/>
      <c r="G151" s="774"/>
      <c r="H151" s="774"/>
      <c r="I151" s="774"/>
      <c r="J151" s="149"/>
      <c r="K151" s="172"/>
      <c r="L151" s="149"/>
      <c r="M151" s="147"/>
      <c r="N151" s="147"/>
      <c r="O151" s="775"/>
    </row>
    <row r="152" spans="1:15" s="159" customFormat="1" ht="33" customHeight="1">
      <c r="A152" s="149"/>
      <c r="B152" s="147"/>
      <c r="C152" s="772"/>
      <c r="D152" s="772"/>
      <c r="E152" s="774"/>
      <c r="F152" s="774"/>
      <c r="G152" s="774"/>
      <c r="H152" s="774"/>
      <c r="I152" s="774"/>
      <c r="J152" s="149"/>
      <c r="K152" s="172"/>
      <c r="L152" s="149"/>
      <c r="M152" s="147"/>
      <c r="N152" s="147"/>
      <c r="O152" s="775"/>
    </row>
    <row r="153" spans="1:15" s="159" customFormat="1" ht="33" customHeight="1">
      <c r="A153" s="149"/>
      <c r="B153" s="147"/>
      <c r="C153" s="772"/>
      <c r="D153" s="772"/>
      <c r="E153" s="774"/>
      <c r="F153" s="774"/>
      <c r="G153" s="774"/>
      <c r="H153" s="774"/>
      <c r="I153" s="774"/>
      <c r="J153" s="149"/>
      <c r="K153" s="172"/>
      <c r="L153" s="149"/>
      <c r="M153" s="147"/>
      <c r="N153" s="147"/>
      <c r="O153" s="775"/>
    </row>
    <row r="154" spans="1:15" s="159" customFormat="1" ht="33" customHeight="1">
      <c r="A154" s="149"/>
      <c r="B154" s="147"/>
      <c r="C154" s="772"/>
      <c r="D154" s="772"/>
      <c r="E154" s="776"/>
      <c r="F154" s="776"/>
      <c r="G154" s="776"/>
      <c r="H154" s="776"/>
      <c r="I154" s="776"/>
      <c r="J154" s="149"/>
      <c r="K154" s="172"/>
      <c r="L154" s="149"/>
      <c r="M154" s="147"/>
      <c r="N154" s="147"/>
      <c r="O154" s="775"/>
    </row>
    <row r="155" spans="1:15" s="159" customFormat="1" ht="33" customHeight="1">
      <c r="A155" s="149"/>
      <c r="B155" s="147"/>
      <c r="C155" s="772"/>
      <c r="D155" s="772"/>
      <c r="E155" s="776"/>
      <c r="F155" s="776"/>
      <c r="G155" s="776"/>
      <c r="H155" s="776"/>
      <c r="I155" s="776"/>
      <c r="J155" s="149"/>
      <c r="K155" s="172"/>
      <c r="L155" s="149"/>
      <c r="M155" s="147"/>
      <c r="N155" s="147"/>
      <c r="O155" s="775"/>
    </row>
    <row r="156" spans="1:15" s="159" customFormat="1" ht="33" customHeight="1">
      <c r="A156" s="149"/>
      <c r="B156" s="147"/>
      <c r="C156" s="772"/>
      <c r="D156" s="772"/>
      <c r="E156" s="776"/>
      <c r="F156" s="776"/>
      <c r="G156" s="776"/>
      <c r="H156" s="776"/>
      <c r="I156" s="776"/>
      <c r="J156" s="149"/>
      <c r="K156" s="172"/>
      <c r="L156" s="149"/>
      <c r="M156" s="147"/>
      <c r="N156" s="147"/>
      <c r="O156" s="775"/>
    </row>
    <row r="157" spans="1:15" ht="33" customHeight="1">
      <c r="C157" s="777"/>
      <c r="D157" s="777"/>
      <c r="E157" s="400"/>
      <c r="F157" s="400"/>
      <c r="G157" s="400"/>
      <c r="H157" s="400"/>
      <c r="I157" s="400"/>
    </row>
    <row r="158" spans="1:15" ht="33" customHeight="1">
      <c r="C158" s="777"/>
      <c r="D158" s="777"/>
      <c r="E158" s="400"/>
      <c r="F158" s="400"/>
      <c r="G158" s="400"/>
      <c r="H158" s="400"/>
      <c r="I158" s="400"/>
    </row>
    <row r="159" spans="1:15" ht="33" customHeight="1">
      <c r="C159" s="777"/>
      <c r="D159" s="777"/>
      <c r="E159" s="400"/>
      <c r="F159" s="400"/>
      <c r="G159" s="400"/>
      <c r="H159" s="400"/>
      <c r="I159" s="400"/>
    </row>
    <row r="160" spans="1:15" ht="33" customHeight="1">
      <c r="C160" s="777"/>
      <c r="D160" s="777"/>
      <c r="E160" s="400"/>
      <c r="F160" s="400"/>
      <c r="G160" s="400"/>
      <c r="H160" s="400"/>
      <c r="I160" s="400"/>
    </row>
    <row r="161" spans="3:9" ht="33" customHeight="1">
      <c r="C161" s="777"/>
      <c r="D161" s="777"/>
      <c r="E161" s="400"/>
      <c r="F161" s="400"/>
      <c r="G161" s="400"/>
      <c r="H161" s="400"/>
      <c r="I161" s="400"/>
    </row>
    <row r="162" spans="3:9" ht="33" customHeight="1">
      <c r="C162" s="777"/>
      <c r="D162" s="777"/>
      <c r="E162" s="400"/>
      <c r="F162" s="400"/>
      <c r="G162" s="400"/>
      <c r="H162" s="400"/>
      <c r="I162" s="400"/>
    </row>
    <row r="163" spans="3:9" ht="33" customHeight="1">
      <c r="C163" s="777"/>
      <c r="D163" s="777"/>
      <c r="E163" s="400"/>
      <c r="F163" s="400"/>
      <c r="G163" s="400"/>
      <c r="H163" s="400"/>
      <c r="I163" s="400"/>
    </row>
    <row r="164" spans="3:9" ht="33" customHeight="1">
      <c r="C164" s="777"/>
      <c r="D164" s="777"/>
      <c r="E164" s="400"/>
      <c r="F164" s="400"/>
      <c r="G164" s="400"/>
      <c r="H164" s="400"/>
      <c r="I164" s="400"/>
    </row>
    <row r="165" spans="3:9" ht="33" customHeight="1">
      <c r="C165" s="777"/>
      <c r="D165" s="777"/>
      <c r="E165" s="400"/>
      <c r="F165" s="400"/>
      <c r="G165" s="400"/>
      <c r="H165" s="400"/>
      <c r="I165" s="400"/>
    </row>
    <row r="166" spans="3:9" ht="33" customHeight="1">
      <c r="C166" s="777"/>
      <c r="D166" s="777"/>
      <c r="E166" s="400"/>
      <c r="F166" s="400"/>
      <c r="G166" s="400"/>
      <c r="H166" s="400"/>
      <c r="I166" s="400"/>
    </row>
    <row r="167" spans="3:9" ht="33" customHeight="1">
      <c r="C167" s="777"/>
      <c r="D167" s="777"/>
      <c r="E167" s="400"/>
      <c r="F167" s="400"/>
      <c r="G167" s="400"/>
      <c r="H167" s="400"/>
      <c r="I167" s="400"/>
    </row>
    <row r="168" spans="3:9" ht="33" customHeight="1">
      <c r="C168" s="777"/>
      <c r="D168" s="777"/>
      <c r="E168" s="400"/>
      <c r="F168" s="400"/>
      <c r="G168" s="400"/>
      <c r="H168" s="400"/>
      <c r="I168" s="400"/>
    </row>
    <row r="169" spans="3:9" ht="33" customHeight="1">
      <c r="C169" s="777"/>
      <c r="D169" s="777"/>
      <c r="E169" s="400"/>
      <c r="F169" s="400"/>
      <c r="G169" s="400"/>
      <c r="H169" s="400"/>
      <c r="I169" s="400"/>
    </row>
    <row r="170" spans="3:9" ht="33" customHeight="1">
      <c r="C170" s="777"/>
      <c r="D170" s="777"/>
      <c r="E170" s="400"/>
      <c r="F170" s="400"/>
      <c r="G170" s="400"/>
      <c r="H170" s="400"/>
      <c r="I170" s="400"/>
    </row>
    <row r="171" spans="3:9" ht="33" customHeight="1">
      <c r="C171" s="777"/>
      <c r="D171" s="777"/>
      <c r="E171" s="400"/>
      <c r="F171" s="400"/>
      <c r="G171" s="400"/>
      <c r="H171" s="400"/>
      <c r="I171" s="400"/>
    </row>
    <row r="172" spans="3:9" ht="33" customHeight="1">
      <c r="C172" s="777"/>
      <c r="D172" s="777"/>
      <c r="E172" s="400"/>
      <c r="F172" s="400"/>
      <c r="G172" s="400"/>
      <c r="H172" s="400"/>
      <c r="I172" s="400"/>
    </row>
    <row r="173" spans="3:9" ht="33" customHeight="1">
      <c r="C173" s="777"/>
      <c r="D173" s="777"/>
      <c r="E173" s="400"/>
      <c r="F173" s="400"/>
      <c r="G173" s="400"/>
      <c r="H173" s="400"/>
      <c r="I173" s="400"/>
    </row>
    <row r="174" spans="3:9" ht="33" customHeight="1">
      <c r="C174" s="777"/>
      <c r="D174" s="777"/>
      <c r="E174" s="400"/>
      <c r="F174" s="400"/>
      <c r="G174" s="400"/>
      <c r="H174" s="400"/>
      <c r="I174" s="400"/>
    </row>
    <row r="175" spans="3:9" ht="33" customHeight="1">
      <c r="C175" s="777"/>
      <c r="D175" s="777"/>
      <c r="E175" s="400"/>
      <c r="F175" s="400"/>
      <c r="G175" s="400"/>
      <c r="H175" s="400"/>
      <c r="I175" s="400"/>
    </row>
    <row r="176" spans="3:9" ht="33" customHeight="1">
      <c r="C176" s="777"/>
      <c r="D176" s="777"/>
      <c r="E176" s="400"/>
      <c r="F176" s="400"/>
      <c r="G176" s="400"/>
      <c r="H176" s="400"/>
      <c r="I176" s="400"/>
    </row>
    <row r="177" spans="3:9" ht="33" customHeight="1">
      <c r="C177" s="777"/>
      <c r="D177" s="777"/>
      <c r="E177" s="400"/>
      <c r="F177" s="400"/>
      <c r="G177" s="400"/>
      <c r="H177" s="400"/>
      <c r="I177" s="400"/>
    </row>
    <row r="178" spans="3:9" ht="33" customHeight="1">
      <c r="C178" s="777"/>
      <c r="D178" s="777"/>
      <c r="E178" s="400"/>
      <c r="F178" s="400"/>
      <c r="G178" s="400"/>
      <c r="H178" s="400"/>
      <c r="I178" s="400"/>
    </row>
    <row r="179" spans="3:9" ht="33" customHeight="1">
      <c r="C179" s="777"/>
      <c r="D179" s="777"/>
      <c r="E179" s="400"/>
      <c r="F179" s="400"/>
      <c r="G179" s="400"/>
      <c r="H179" s="400"/>
      <c r="I179" s="400"/>
    </row>
    <row r="180" spans="3:9" ht="33" customHeight="1">
      <c r="C180" s="777"/>
      <c r="D180" s="777"/>
      <c r="E180" s="400"/>
      <c r="F180" s="400"/>
      <c r="G180" s="400"/>
      <c r="H180" s="400"/>
      <c r="I180" s="400"/>
    </row>
    <row r="181" spans="3:9" ht="33" customHeight="1">
      <c r="C181" s="777"/>
      <c r="D181" s="777"/>
      <c r="E181" s="400"/>
      <c r="F181" s="400"/>
      <c r="G181" s="400"/>
      <c r="H181" s="400"/>
      <c r="I181" s="400"/>
    </row>
    <row r="182" spans="3:9" ht="33" customHeight="1">
      <c r="C182" s="777"/>
      <c r="D182" s="777"/>
      <c r="E182" s="400"/>
      <c r="F182" s="400"/>
      <c r="G182" s="400"/>
      <c r="H182" s="400"/>
      <c r="I182" s="400"/>
    </row>
    <row r="183" spans="3:9" ht="33" customHeight="1">
      <c r="C183" s="777"/>
      <c r="D183" s="777"/>
      <c r="E183" s="400"/>
      <c r="F183" s="400"/>
      <c r="G183" s="400"/>
      <c r="H183" s="400"/>
      <c r="I183" s="400"/>
    </row>
    <row r="184" spans="3:9" ht="33" customHeight="1">
      <c r="C184" s="777"/>
      <c r="D184" s="777"/>
      <c r="E184" s="400"/>
      <c r="F184" s="400"/>
      <c r="G184" s="400"/>
      <c r="H184" s="400"/>
      <c r="I184" s="400"/>
    </row>
    <row r="185" spans="3:9" ht="33" customHeight="1">
      <c r="C185" s="777"/>
      <c r="D185" s="777"/>
      <c r="E185" s="400"/>
      <c r="F185" s="400"/>
      <c r="G185" s="400"/>
      <c r="H185" s="400"/>
      <c r="I185" s="400"/>
    </row>
    <row r="186" spans="3:9" ht="33" customHeight="1">
      <c r="C186" s="777"/>
      <c r="D186" s="777"/>
      <c r="E186" s="400"/>
      <c r="F186" s="400"/>
      <c r="G186" s="400"/>
      <c r="H186" s="400"/>
      <c r="I186" s="400"/>
    </row>
    <row r="187" spans="3:9" ht="33" customHeight="1">
      <c r="C187" s="777"/>
      <c r="D187" s="777"/>
      <c r="E187" s="400"/>
      <c r="F187" s="400"/>
      <c r="G187" s="400"/>
      <c r="H187" s="400"/>
      <c r="I187" s="400"/>
    </row>
    <row r="188" spans="3:9" ht="33" customHeight="1">
      <c r="C188" s="777"/>
      <c r="D188" s="777"/>
      <c r="E188" s="400"/>
      <c r="F188" s="400"/>
      <c r="G188" s="400"/>
      <c r="H188" s="400"/>
      <c r="I188" s="400"/>
    </row>
    <row r="189" spans="3:9" ht="33" customHeight="1">
      <c r="C189" s="777"/>
      <c r="D189" s="777"/>
      <c r="E189" s="400"/>
      <c r="F189" s="400"/>
      <c r="G189" s="400"/>
      <c r="H189" s="400"/>
      <c r="I189" s="400"/>
    </row>
    <row r="190" spans="3:9" ht="33" customHeight="1">
      <c r="C190" s="777"/>
      <c r="D190" s="777"/>
      <c r="E190" s="400"/>
      <c r="F190" s="400"/>
      <c r="G190" s="400"/>
      <c r="H190" s="400"/>
      <c r="I190" s="400"/>
    </row>
    <row r="191" spans="3:9" ht="33" customHeight="1">
      <c r="C191" s="777"/>
      <c r="D191" s="777"/>
      <c r="E191" s="400"/>
      <c r="F191" s="400"/>
      <c r="G191" s="400"/>
      <c r="H191" s="400"/>
      <c r="I191" s="400"/>
    </row>
    <row r="192" spans="3:9" ht="33" customHeight="1">
      <c r="C192" s="777"/>
      <c r="D192" s="777"/>
      <c r="E192" s="400"/>
      <c r="F192" s="400"/>
      <c r="G192" s="400"/>
      <c r="H192" s="400"/>
      <c r="I192" s="400"/>
    </row>
    <row r="193" spans="3:9" ht="33" customHeight="1">
      <c r="C193" s="777"/>
      <c r="D193" s="777"/>
      <c r="E193" s="400"/>
      <c r="F193" s="400"/>
      <c r="G193" s="400"/>
      <c r="H193" s="400"/>
      <c r="I193" s="400"/>
    </row>
    <row r="194" spans="3:9" ht="33" customHeight="1">
      <c r="C194" s="777"/>
      <c r="D194" s="777"/>
      <c r="E194" s="400"/>
      <c r="F194" s="400"/>
      <c r="G194" s="400"/>
      <c r="H194" s="400"/>
      <c r="I194" s="400"/>
    </row>
    <row r="195" spans="3:9" ht="33" customHeight="1">
      <c r="C195" s="777"/>
      <c r="D195" s="777"/>
      <c r="E195" s="400"/>
      <c r="F195" s="400"/>
      <c r="G195" s="400"/>
      <c r="H195" s="400"/>
      <c r="I195" s="400"/>
    </row>
    <row r="196" spans="3:9" ht="33" customHeight="1">
      <c r="C196" s="777"/>
      <c r="D196" s="777"/>
      <c r="E196" s="400"/>
      <c r="F196" s="400"/>
      <c r="G196" s="400"/>
      <c r="H196" s="400"/>
      <c r="I196" s="400"/>
    </row>
    <row r="197" spans="3:9" ht="33" customHeight="1">
      <c r="C197" s="777"/>
      <c r="D197" s="777"/>
      <c r="E197" s="400"/>
      <c r="F197" s="400"/>
      <c r="G197" s="400"/>
      <c r="H197" s="400"/>
      <c r="I197" s="400"/>
    </row>
    <row r="198" spans="3:9" ht="33" customHeight="1">
      <c r="C198" s="777"/>
      <c r="D198" s="777"/>
      <c r="E198" s="400"/>
      <c r="F198" s="400"/>
      <c r="G198" s="400"/>
      <c r="H198" s="400"/>
      <c r="I198" s="400"/>
    </row>
    <row r="199" spans="3:9" ht="33" customHeight="1">
      <c r="C199" s="777"/>
      <c r="D199" s="777"/>
      <c r="E199" s="400"/>
      <c r="F199" s="400"/>
      <c r="G199" s="400"/>
      <c r="H199" s="400"/>
      <c r="I199" s="400"/>
    </row>
    <row r="200" spans="3:9" ht="33" customHeight="1">
      <c r="C200" s="777"/>
      <c r="D200" s="777"/>
      <c r="E200" s="400"/>
      <c r="F200" s="400"/>
      <c r="G200" s="400"/>
      <c r="H200" s="400"/>
      <c r="I200" s="400"/>
    </row>
    <row r="201" spans="3:9" ht="33" customHeight="1">
      <c r="C201" s="777"/>
      <c r="D201" s="777"/>
      <c r="E201" s="400"/>
      <c r="F201" s="400"/>
      <c r="G201" s="400"/>
      <c r="H201" s="400"/>
      <c r="I201" s="400"/>
    </row>
    <row r="202" spans="3:9" ht="33" customHeight="1">
      <c r="C202" s="777"/>
      <c r="D202" s="777"/>
      <c r="E202" s="400"/>
      <c r="F202" s="400"/>
      <c r="G202" s="400"/>
      <c r="H202" s="400"/>
      <c r="I202" s="400"/>
    </row>
    <row r="203" spans="3:9" ht="33" customHeight="1">
      <c r="C203" s="777"/>
      <c r="D203" s="777"/>
      <c r="E203" s="400"/>
      <c r="F203" s="400"/>
      <c r="G203" s="400"/>
      <c r="H203" s="400"/>
      <c r="I203" s="400"/>
    </row>
    <row r="204" spans="3:9" ht="33" customHeight="1">
      <c r="C204" s="777"/>
      <c r="D204" s="777"/>
      <c r="E204" s="400"/>
      <c r="F204" s="400"/>
      <c r="G204" s="400"/>
      <c r="H204" s="400"/>
      <c r="I204" s="400"/>
    </row>
    <row r="205" spans="3:9" ht="33" customHeight="1">
      <c r="C205" s="777"/>
      <c r="D205" s="777"/>
      <c r="E205" s="400"/>
      <c r="F205" s="400"/>
      <c r="G205" s="400"/>
      <c r="H205" s="400"/>
      <c r="I205" s="400"/>
    </row>
    <row r="206" spans="3:9" ht="33" customHeight="1">
      <c r="C206" s="777"/>
      <c r="D206" s="777"/>
      <c r="E206" s="400"/>
      <c r="F206" s="400"/>
      <c r="G206" s="400"/>
      <c r="H206" s="400"/>
      <c r="I206" s="400"/>
    </row>
    <row r="207" spans="3:9" ht="33" customHeight="1">
      <c r="C207" s="777"/>
      <c r="D207" s="777"/>
      <c r="E207" s="400"/>
      <c r="F207" s="400"/>
      <c r="G207" s="400"/>
      <c r="H207" s="400"/>
      <c r="I207" s="400"/>
    </row>
    <row r="208" spans="3:9" ht="33" customHeight="1">
      <c r="C208" s="777"/>
      <c r="D208" s="777"/>
      <c r="E208" s="400"/>
      <c r="F208" s="400"/>
      <c r="G208" s="400"/>
      <c r="H208" s="400"/>
      <c r="I208" s="400"/>
    </row>
    <row r="209" spans="3:9" ht="33" customHeight="1">
      <c r="C209" s="777"/>
      <c r="D209" s="777"/>
      <c r="E209" s="400"/>
      <c r="F209" s="400"/>
      <c r="G209" s="400"/>
      <c r="H209" s="400"/>
      <c r="I209" s="400"/>
    </row>
    <row r="210" spans="3:9" ht="33" customHeight="1">
      <c r="C210" s="777"/>
      <c r="D210" s="777"/>
      <c r="E210" s="400"/>
      <c r="F210" s="400"/>
      <c r="G210" s="400"/>
      <c r="H210" s="400"/>
      <c r="I210" s="400"/>
    </row>
    <row r="211" spans="3:9" ht="33" customHeight="1">
      <c r="C211" s="777"/>
      <c r="D211" s="777"/>
      <c r="E211" s="400"/>
      <c r="F211" s="400"/>
      <c r="G211" s="400"/>
      <c r="H211" s="400"/>
      <c r="I211" s="400"/>
    </row>
    <row r="212" spans="3:9" ht="33" customHeight="1">
      <c r="C212" s="777"/>
      <c r="D212" s="777"/>
      <c r="E212" s="400"/>
      <c r="F212" s="400"/>
      <c r="G212" s="400"/>
      <c r="H212" s="400"/>
      <c r="I212" s="400"/>
    </row>
    <row r="213" spans="3:9" ht="33" customHeight="1">
      <c r="C213" s="777"/>
      <c r="D213" s="777"/>
      <c r="E213" s="400"/>
      <c r="F213" s="400"/>
      <c r="G213" s="400"/>
      <c r="H213" s="400"/>
      <c r="I213" s="400"/>
    </row>
    <row r="214" spans="3:9" ht="33" customHeight="1">
      <c r="C214" s="777"/>
      <c r="D214" s="777"/>
      <c r="E214" s="400"/>
      <c r="F214" s="400"/>
      <c r="G214" s="400"/>
      <c r="H214" s="400"/>
      <c r="I214" s="400"/>
    </row>
    <row r="215" spans="3:9" ht="33" customHeight="1">
      <c r="C215" s="777"/>
      <c r="D215" s="777"/>
      <c r="E215" s="400"/>
      <c r="F215" s="400"/>
      <c r="G215" s="400"/>
      <c r="H215" s="400"/>
      <c r="I215" s="400"/>
    </row>
    <row r="216" spans="3:9" ht="33" customHeight="1">
      <c r="C216" s="777"/>
      <c r="D216" s="777"/>
      <c r="E216" s="400"/>
      <c r="F216" s="400"/>
      <c r="G216" s="400"/>
      <c r="H216" s="400"/>
      <c r="I216" s="400"/>
    </row>
    <row r="217" spans="3:9" ht="33" customHeight="1">
      <c r="C217" s="777"/>
      <c r="D217" s="777"/>
      <c r="E217" s="400"/>
      <c r="F217" s="400"/>
      <c r="G217" s="400"/>
      <c r="H217" s="400"/>
      <c r="I217" s="400"/>
    </row>
    <row r="218" spans="3:9" ht="33" customHeight="1">
      <c r="C218" s="777"/>
      <c r="D218" s="777"/>
      <c r="E218" s="400"/>
      <c r="F218" s="400"/>
      <c r="G218" s="400"/>
      <c r="H218" s="400"/>
      <c r="I218" s="400"/>
    </row>
    <row r="219" spans="3:9" ht="33" customHeight="1">
      <c r="C219" s="777"/>
      <c r="D219" s="777"/>
      <c r="E219" s="400"/>
      <c r="F219" s="400"/>
      <c r="G219" s="400"/>
      <c r="H219" s="400"/>
      <c r="I219" s="400"/>
    </row>
    <row r="220" spans="3:9" ht="33" customHeight="1">
      <c r="C220" s="777"/>
      <c r="D220" s="777"/>
      <c r="E220" s="400"/>
      <c r="F220" s="400"/>
      <c r="G220" s="400"/>
      <c r="H220" s="400"/>
      <c r="I220" s="400"/>
    </row>
    <row r="221" spans="3:9" ht="33" customHeight="1">
      <c r="C221" s="777"/>
      <c r="D221" s="777"/>
      <c r="E221" s="400"/>
      <c r="F221" s="400"/>
      <c r="G221" s="400"/>
      <c r="H221" s="400"/>
      <c r="I221" s="400"/>
    </row>
    <row r="222" spans="3:9" ht="33" customHeight="1">
      <c r="C222" s="777"/>
      <c r="D222" s="777"/>
      <c r="E222" s="400"/>
      <c r="F222" s="400"/>
      <c r="G222" s="400"/>
      <c r="H222" s="400"/>
      <c r="I222" s="400"/>
    </row>
    <row r="223" spans="3:9" ht="33" customHeight="1">
      <c r="C223" s="777"/>
      <c r="D223" s="777"/>
      <c r="E223" s="400"/>
      <c r="F223" s="400"/>
      <c r="G223" s="400"/>
      <c r="H223" s="400"/>
      <c r="I223" s="400"/>
    </row>
    <row r="224" spans="3:9" ht="33" customHeight="1">
      <c r="C224" s="777"/>
      <c r="D224" s="777"/>
      <c r="E224" s="400"/>
      <c r="F224" s="400"/>
      <c r="G224" s="400"/>
      <c r="H224" s="400"/>
      <c r="I224" s="400"/>
    </row>
    <row r="225" spans="3:9" ht="33" customHeight="1">
      <c r="C225" s="777"/>
      <c r="D225" s="777"/>
      <c r="E225" s="400"/>
      <c r="F225" s="400"/>
      <c r="G225" s="400"/>
      <c r="H225" s="400"/>
      <c r="I225" s="400"/>
    </row>
    <row r="226" spans="3:9" ht="33" customHeight="1">
      <c r="C226" s="777"/>
      <c r="D226" s="777"/>
      <c r="E226" s="400"/>
      <c r="F226" s="400"/>
      <c r="G226" s="400"/>
      <c r="H226" s="400"/>
      <c r="I226" s="400"/>
    </row>
    <row r="227" spans="3:9" ht="33" customHeight="1">
      <c r="C227" s="777"/>
      <c r="D227" s="777"/>
      <c r="E227" s="400"/>
      <c r="F227" s="400"/>
      <c r="G227" s="400"/>
      <c r="H227" s="400"/>
      <c r="I227" s="400"/>
    </row>
    <row r="228" spans="3:9" ht="33" customHeight="1">
      <c r="C228" s="777"/>
      <c r="D228" s="777"/>
      <c r="E228" s="400"/>
      <c r="F228" s="400"/>
      <c r="G228" s="400"/>
      <c r="H228" s="400"/>
      <c r="I228" s="400"/>
    </row>
    <row r="229" spans="3:9" ht="33" customHeight="1">
      <c r="C229" s="777"/>
      <c r="D229" s="777"/>
      <c r="E229" s="400"/>
      <c r="F229" s="400"/>
      <c r="G229" s="400"/>
      <c r="H229" s="400"/>
      <c r="I229" s="400"/>
    </row>
    <row r="230" spans="3:9" ht="33" customHeight="1">
      <c r="C230" s="777"/>
      <c r="D230" s="777"/>
      <c r="E230" s="400"/>
      <c r="F230" s="400"/>
      <c r="G230" s="400"/>
      <c r="H230" s="400"/>
      <c r="I230" s="400"/>
    </row>
    <row r="231" spans="3:9" ht="33" customHeight="1">
      <c r="C231" s="777"/>
      <c r="D231" s="777"/>
      <c r="E231" s="400"/>
      <c r="F231" s="400"/>
      <c r="G231" s="400"/>
      <c r="H231" s="400"/>
      <c r="I231" s="400"/>
    </row>
    <row r="232" spans="3:9" ht="33" customHeight="1">
      <c r="C232" s="777"/>
      <c r="D232" s="777"/>
      <c r="E232" s="400"/>
      <c r="F232" s="400"/>
      <c r="G232" s="400"/>
      <c r="H232" s="400"/>
      <c r="I232" s="400"/>
    </row>
    <row r="233" spans="3:9" ht="33" customHeight="1">
      <c r="C233" s="777"/>
      <c r="D233" s="777"/>
      <c r="E233" s="400"/>
      <c r="F233" s="400"/>
      <c r="G233" s="400"/>
      <c r="H233" s="400"/>
      <c r="I233" s="400"/>
    </row>
    <row r="234" spans="3:9" ht="33" customHeight="1">
      <c r="C234" s="777"/>
      <c r="D234" s="777"/>
      <c r="E234" s="400"/>
      <c r="F234" s="400"/>
      <c r="G234" s="400"/>
      <c r="H234" s="400"/>
      <c r="I234" s="400"/>
    </row>
    <row r="235" spans="3:9" ht="33" customHeight="1">
      <c r="C235" s="777"/>
      <c r="D235" s="777"/>
      <c r="E235" s="400"/>
      <c r="F235" s="400"/>
      <c r="G235" s="400"/>
      <c r="H235" s="400"/>
      <c r="I235" s="400"/>
    </row>
    <row r="236" spans="3:9" ht="33" customHeight="1">
      <c r="C236" s="777"/>
      <c r="D236" s="777"/>
      <c r="E236" s="400"/>
      <c r="F236" s="400"/>
      <c r="G236" s="400"/>
      <c r="H236" s="400"/>
      <c r="I236" s="400"/>
    </row>
    <row r="237" spans="3:9" ht="33" customHeight="1">
      <c r="C237" s="777"/>
      <c r="D237" s="777"/>
      <c r="E237" s="400"/>
      <c r="F237" s="400"/>
      <c r="G237" s="400"/>
      <c r="H237" s="400"/>
      <c r="I237" s="400"/>
    </row>
    <row r="238" spans="3:9" ht="33" customHeight="1">
      <c r="C238" s="777"/>
      <c r="D238" s="777"/>
      <c r="E238" s="400"/>
      <c r="F238" s="400"/>
      <c r="G238" s="400"/>
      <c r="H238" s="400"/>
      <c r="I238" s="400"/>
    </row>
    <row r="239" spans="3:9" ht="33" customHeight="1">
      <c r="C239" s="777"/>
      <c r="D239" s="777"/>
      <c r="E239" s="400"/>
      <c r="F239" s="400"/>
      <c r="G239" s="400"/>
      <c r="H239" s="400"/>
      <c r="I239" s="400"/>
    </row>
    <row r="240" spans="3:9" ht="33" customHeight="1">
      <c r="C240" s="777"/>
      <c r="D240" s="777"/>
      <c r="E240" s="400"/>
      <c r="F240" s="400"/>
      <c r="G240" s="400"/>
      <c r="H240" s="400"/>
      <c r="I240" s="400"/>
    </row>
    <row r="241" spans="3:9" ht="33" customHeight="1">
      <c r="C241" s="777"/>
      <c r="D241" s="777"/>
      <c r="E241" s="400"/>
      <c r="F241" s="400"/>
      <c r="G241" s="400"/>
      <c r="H241" s="400"/>
      <c r="I241" s="400"/>
    </row>
    <row r="242" spans="3:9" ht="33" customHeight="1">
      <c r="C242" s="777"/>
      <c r="D242" s="777"/>
      <c r="E242" s="400"/>
      <c r="F242" s="400"/>
      <c r="G242" s="400"/>
      <c r="H242" s="400"/>
      <c r="I242" s="400"/>
    </row>
    <row r="243" spans="3:9" ht="33" customHeight="1">
      <c r="C243" s="777"/>
      <c r="D243" s="777"/>
      <c r="E243" s="400"/>
      <c r="F243" s="400"/>
      <c r="G243" s="400"/>
      <c r="H243" s="400"/>
      <c r="I243" s="400"/>
    </row>
    <row r="244" spans="3:9" ht="33" customHeight="1">
      <c r="C244" s="777"/>
      <c r="D244" s="777"/>
      <c r="E244" s="400"/>
      <c r="F244" s="400"/>
      <c r="G244" s="400"/>
      <c r="H244" s="400"/>
      <c r="I244" s="400"/>
    </row>
    <row r="245" spans="3:9" ht="33" customHeight="1">
      <c r="C245" s="777"/>
      <c r="D245" s="777"/>
      <c r="E245" s="400"/>
      <c r="F245" s="400"/>
      <c r="G245" s="400"/>
      <c r="H245" s="400"/>
      <c r="I245" s="400"/>
    </row>
    <row r="246" spans="3:9" ht="33" customHeight="1">
      <c r="C246" s="777"/>
      <c r="D246" s="777"/>
      <c r="E246" s="400"/>
      <c r="F246" s="400"/>
      <c r="G246" s="400"/>
      <c r="H246" s="400"/>
      <c r="I246" s="400"/>
    </row>
    <row r="247" spans="3:9" ht="33" customHeight="1">
      <c r="C247" s="777"/>
      <c r="D247" s="777"/>
      <c r="E247" s="400"/>
      <c r="F247" s="400"/>
      <c r="G247" s="400"/>
      <c r="H247" s="400"/>
      <c r="I247" s="400"/>
    </row>
    <row r="248" spans="3:9" ht="33" customHeight="1">
      <c r="C248" s="777"/>
      <c r="D248" s="777"/>
      <c r="E248" s="400"/>
      <c r="F248" s="400"/>
      <c r="G248" s="400"/>
      <c r="H248" s="400"/>
      <c r="I248" s="400"/>
    </row>
    <row r="249" spans="3:9" ht="33" customHeight="1">
      <c r="C249" s="777"/>
      <c r="D249" s="777"/>
      <c r="E249" s="400"/>
      <c r="F249" s="400"/>
      <c r="G249" s="400"/>
      <c r="H249" s="400"/>
      <c r="I249" s="400"/>
    </row>
    <row r="250" spans="3:9" ht="33" customHeight="1">
      <c r="C250" s="777"/>
      <c r="D250" s="777"/>
      <c r="E250" s="400"/>
      <c r="F250" s="400"/>
      <c r="G250" s="400"/>
      <c r="H250" s="400"/>
      <c r="I250" s="400"/>
    </row>
    <row r="251" spans="3:9" ht="33" customHeight="1">
      <c r="C251" s="777"/>
      <c r="D251" s="777"/>
      <c r="E251" s="400"/>
      <c r="F251" s="400"/>
      <c r="G251" s="400"/>
      <c r="H251" s="400"/>
      <c r="I251" s="400"/>
    </row>
    <row r="252" spans="3:9" ht="33" customHeight="1">
      <c r="C252" s="777"/>
      <c r="D252" s="777"/>
      <c r="E252" s="400"/>
      <c r="F252" s="400"/>
      <c r="G252" s="400"/>
      <c r="H252" s="400"/>
      <c r="I252" s="400"/>
    </row>
    <row r="253" spans="3:9" ht="33" customHeight="1">
      <c r="C253" s="777"/>
      <c r="D253" s="777"/>
      <c r="E253" s="400"/>
      <c r="F253" s="400"/>
      <c r="G253" s="400"/>
      <c r="H253" s="400"/>
      <c r="I253" s="400"/>
    </row>
    <row r="254" spans="3:9" ht="33" customHeight="1">
      <c r="C254" s="777"/>
      <c r="D254" s="777"/>
      <c r="E254" s="400"/>
      <c r="F254" s="400"/>
      <c r="G254" s="400"/>
      <c r="H254" s="400"/>
      <c r="I254" s="400"/>
    </row>
    <row r="255" spans="3:9" ht="33" customHeight="1">
      <c r="C255" s="777"/>
      <c r="D255" s="777"/>
      <c r="E255" s="400"/>
      <c r="F255" s="400"/>
      <c r="G255" s="400"/>
      <c r="H255" s="400"/>
      <c r="I255" s="400"/>
    </row>
    <row r="256" spans="3:9" ht="33" customHeight="1">
      <c r="C256" s="777"/>
      <c r="D256" s="777"/>
      <c r="E256" s="400"/>
      <c r="F256" s="400"/>
      <c r="G256" s="400"/>
      <c r="H256" s="400"/>
      <c r="I256" s="400"/>
    </row>
    <row r="257" spans="3:9" ht="33" customHeight="1">
      <c r="C257" s="777"/>
      <c r="D257" s="777"/>
      <c r="E257" s="400"/>
      <c r="F257" s="400"/>
      <c r="G257" s="400"/>
      <c r="H257" s="400"/>
      <c r="I257" s="400"/>
    </row>
    <row r="258" spans="3:9" ht="33" customHeight="1">
      <c r="C258" s="777"/>
      <c r="D258" s="777"/>
      <c r="E258" s="400"/>
      <c r="F258" s="400"/>
      <c r="G258" s="400"/>
      <c r="H258" s="400"/>
      <c r="I258" s="400"/>
    </row>
    <row r="259" spans="3:9" ht="33" customHeight="1">
      <c r="C259" s="777"/>
      <c r="D259" s="777"/>
      <c r="E259" s="400"/>
      <c r="F259" s="400"/>
      <c r="G259" s="400"/>
      <c r="H259" s="400"/>
      <c r="I259" s="400"/>
    </row>
    <row r="260" spans="3:9" ht="33" customHeight="1">
      <c r="C260" s="777"/>
      <c r="D260" s="777"/>
      <c r="E260" s="400"/>
      <c r="F260" s="400"/>
      <c r="G260" s="400"/>
      <c r="H260" s="400"/>
      <c r="I260" s="400"/>
    </row>
    <row r="261" spans="3:9" ht="33" customHeight="1">
      <c r="C261" s="777"/>
      <c r="D261" s="777"/>
      <c r="E261" s="400"/>
      <c r="F261" s="400"/>
      <c r="G261" s="400"/>
      <c r="H261" s="400"/>
      <c r="I261" s="400"/>
    </row>
    <row r="262" spans="3:9" ht="33" customHeight="1">
      <c r="C262" s="777"/>
      <c r="D262" s="777"/>
      <c r="E262" s="400"/>
      <c r="F262" s="400"/>
      <c r="G262" s="400"/>
      <c r="H262" s="400"/>
      <c r="I262" s="400"/>
    </row>
    <row r="263" spans="3:9" ht="33" customHeight="1">
      <c r="C263" s="777"/>
      <c r="D263" s="777"/>
      <c r="E263" s="400"/>
      <c r="F263" s="400"/>
      <c r="G263" s="400"/>
      <c r="H263" s="400"/>
      <c r="I263" s="400"/>
    </row>
    <row r="264" spans="3:9" ht="33" customHeight="1">
      <c r="C264" s="777"/>
      <c r="D264" s="777"/>
      <c r="E264" s="400"/>
      <c r="F264" s="400"/>
      <c r="G264" s="400"/>
      <c r="H264" s="400"/>
      <c r="I264" s="400"/>
    </row>
    <row r="265" spans="3:9" ht="33" customHeight="1">
      <c r="C265" s="777"/>
      <c r="D265" s="777"/>
      <c r="E265" s="400"/>
      <c r="F265" s="400"/>
      <c r="G265" s="400"/>
      <c r="H265" s="400"/>
      <c r="I265" s="400"/>
    </row>
    <row r="266" spans="3:9" ht="33" customHeight="1">
      <c r="C266" s="777"/>
      <c r="D266" s="777"/>
      <c r="E266" s="400"/>
      <c r="F266" s="400"/>
      <c r="G266" s="400"/>
      <c r="H266" s="400"/>
      <c r="I266" s="400"/>
    </row>
    <row r="267" spans="3:9" ht="33" customHeight="1">
      <c r="C267" s="777"/>
      <c r="D267" s="777"/>
      <c r="E267" s="400"/>
      <c r="F267" s="400"/>
      <c r="G267" s="400"/>
      <c r="H267" s="400"/>
      <c r="I267" s="400"/>
    </row>
    <row r="268" spans="3:9" ht="33" customHeight="1">
      <c r="C268" s="777"/>
      <c r="D268" s="777"/>
      <c r="E268" s="400"/>
      <c r="F268" s="400"/>
      <c r="G268" s="400"/>
      <c r="H268" s="400"/>
      <c r="I268" s="400"/>
    </row>
    <row r="269" spans="3:9" ht="33" customHeight="1">
      <c r="C269" s="777"/>
      <c r="D269" s="777"/>
      <c r="E269" s="400"/>
      <c r="F269" s="400"/>
      <c r="G269" s="400"/>
      <c r="H269" s="400"/>
      <c r="I269" s="400"/>
    </row>
    <row r="270" spans="3:9" ht="33" customHeight="1">
      <c r="C270" s="777"/>
      <c r="D270" s="777"/>
      <c r="E270" s="400"/>
      <c r="F270" s="400"/>
      <c r="G270" s="400"/>
      <c r="H270" s="400"/>
      <c r="I270" s="400"/>
    </row>
    <row r="271" spans="3:9" ht="33" customHeight="1">
      <c r="C271" s="777"/>
      <c r="D271" s="777"/>
      <c r="E271" s="400"/>
      <c r="F271" s="400"/>
      <c r="G271" s="400"/>
      <c r="H271" s="400"/>
      <c r="I271" s="400"/>
    </row>
    <row r="272" spans="3:9" ht="33" customHeight="1">
      <c r="C272" s="777"/>
      <c r="D272" s="777"/>
      <c r="E272" s="400"/>
      <c r="F272" s="400"/>
      <c r="G272" s="400"/>
      <c r="H272" s="400"/>
      <c r="I272" s="400"/>
    </row>
    <row r="273" spans="3:9" ht="33" customHeight="1">
      <c r="C273" s="777"/>
      <c r="D273" s="777"/>
      <c r="E273" s="400"/>
      <c r="F273" s="400"/>
      <c r="G273" s="400"/>
      <c r="H273" s="400"/>
      <c r="I273" s="400"/>
    </row>
    <row r="274" spans="3:9" ht="33" customHeight="1">
      <c r="C274" s="777"/>
      <c r="D274" s="777"/>
      <c r="E274" s="400"/>
      <c r="F274" s="400"/>
      <c r="G274" s="400"/>
      <c r="H274" s="400"/>
      <c r="I274" s="400"/>
    </row>
    <row r="275" spans="3:9" ht="33" customHeight="1">
      <c r="C275" s="777"/>
      <c r="D275" s="777"/>
      <c r="E275" s="400"/>
      <c r="F275" s="400"/>
      <c r="G275" s="400"/>
      <c r="H275" s="400"/>
      <c r="I275" s="400"/>
    </row>
    <row r="276" spans="3:9" ht="33" customHeight="1">
      <c r="C276" s="777"/>
      <c r="D276" s="777"/>
      <c r="E276" s="400"/>
      <c r="F276" s="400"/>
      <c r="G276" s="400"/>
      <c r="H276" s="400"/>
      <c r="I276" s="400"/>
    </row>
    <row r="277" spans="3:9" ht="33" customHeight="1">
      <c r="C277" s="777"/>
      <c r="D277" s="777"/>
      <c r="E277" s="400"/>
      <c r="F277" s="400"/>
      <c r="G277" s="400"/>
      <c r="H277" s="400"/>
      <c r="I277" s="400"/>
    </row>
    <row r="278" spans="3:9" ht="33" customHeight="1">
      <c r="C278" s="777"/>
      <c r="D278" s="777"/>
      <c r="E278" s="400"/>
      <c r="F278" s="400"/>
      <c r="G278" s="400"/>
      <c r="H278" s="400"/>
      <c r="I278" s="400"/>
    </row>
    <row r="279" spans="3:9" ht="33" customHeight="1">
      <c r="C279" s="777"/>
      <c r="D279" s="777"/>
      <c r="E279" s="400"/>
      <c r="F279" s="400"/>
      <c r="G279" s="400"/>
      <c r="H279" s="400"/>
      <c r="I279" s="400"/>
    </row>
    <row r="280" spans="3:9" ht="33" customHeight="1">
      <c r="C280" s="777"/>
      <c r="D280" s="777"/>
      <c r="E280" s="400"/>
      <c r="F280" s="400"/>
      <c r="G280" s="400"/>
      <c r="H280" s="400"/>
      <c r="I280" s="400"/>
    </row>
    <row r="281" spans="3:9" ht="33" customHeight="1">
      <c r="C281" s="777"/>
      <c r="D281" s="777"/>
      <c r="E281" s="400"/>
      <c r="F281" s="400"/>
      <c r="G281" s="400"/>
      <c r="H281" s="400"/>
      <c r="I281" s="400"/>
    </row>
    <row r="282" spans="3:9" ht="33" customHeight="1">
      <c r="C282" s="777"/>
      <c r="D282" s="777"/>
      <c r="E282" s="400"/>
      <c r="F282" s="400"/>
      <c r="G282" s="400"/>
      <c r="H282" s="400"/>
      <c r="I282" s="400"/>
    </row>
    <row r="283" spans="3:9" ht="33" customHeight="1">
      <c r="C283" s="777"/>
      <c r="D283" s="777"/>
      <c r="E283" s="400"/>
      <c r="F283" s="400"/>
      <c r="G283" s="400"/>
      <c r="H283" s="400"/>
      <c r="I283" s="400"/>
    </row>
    <row r="284" spans="3:9" ht="33" customHeight="1">
      <c r="C284" s="777"/>
      <c r="D284" s="777"/>
      <c r="E284" s="400"/>
      <c r="F284" s="400"/>
      <c r="G284" s="400"/>
      <c r="H284" s="400"/>
      <c r="I284" s="400"/>
    </row>
    <row r="285" spans="3:9" ht="33" customHeight="1">
      <c r="C285" s="777"/>
      <c r="D285" s="777"/>
      <c r="E285" s="400"/>
      <c r="F285" s="400"/>
      <c r="G285" s="400"/>
      <c r="H285" s="400"/>
      <c r="I285" s="400"/>
    </row>
    <row r="286" spans="3:9" ht="33" customHeight="1">
      <c r="C286" s="777"/>
      <c r="D286" s="777"/>
      <c r="E286" s="400"/>
      <c r="F286" s="400"/>
      <c r="G286" s="400"/>
      <c r="H286" s="400"/>
      <c r="I286" s="400"/>
    </row>
    <row r="287" spans="3:9" ht="33" customHeight="1">
      <c r="C287" s="777"/>
      <c r="D287" s="777"/>
      <c r="E287" s="400"/>
      <c r="F287" s="400"/>
      <c r="G287" s="400"/>
      <c r="H287" s="400"/>
      <c r="I287" s="400"/>
    </row>
    <row r="288" spans="3:9" ht="33" customHeight="1">
      <c r="C288" s="777"/>
      <c r="D288" s="777"/>
      <c r="E288" s="400"/>
      <c r="F288" s="400"/>
      <c r="G288" s="400"/>
      <c r="H288" s="400"/>
      <c r="I288" s="400"/>
    </row>
    <row r="289" spans="3:9" ht="33" customHeight="1">
      <c r="C289" s="777"/>
      <c r="D289" s="777"/>
      <c r="E289" s="400"/>
      <c r="F289" s="400"/>
      <c r="G289" s="400"/>
      <c r="H289" s="400"/>
      <c r="I289" s="400"/>
    </row>
    <row r="290" spans="3:9" ht="33" customHeight="1">
      <c r="C290" s="777"/>
      <c r="D290" s="777"/>
      <c r="E290" s="400"/>
      <c r="F290" s="400"/>
      <c r="G290" s="400"/>
      <c r="H290" s="400"/>
      <c r="I290" s="400"/>
    </row>
    <row r="291" spans="3:9" ht="33" customHeight="1">
      <c r="C291" s="777"/>
      <c r="D291" s="777"/>
      <c r="E291" s="400"/>
      <c r="F291" s="400"/>
      <c r="G291" s="400"/>
      <c r="H291" s="400"/>
      <c r="I291" s="400"/>
    </row>
    <row r="292" spans="3:9" ht="33" customHeight="1">
      <c r="C292" s="777"/>
      <c r="D292" s="777"/>
      <c r="E292" s="400"/>
      <c r="F292" s="400"/>
      <c r="G292" s="400"/>
      <c r="H292" s="400"/>
      <c r="I292" s="400"/>
    </row>
    <row r="293" spans="3:9" ht="33" customHeight="1">
      <c r="C293" s="777"/>
      <c r="D293" s="777"/>
      <c r="E293" s="400"/>
      <c r="F293" s="400"/>
      <c r="G293" s="400"/>
      <c r="H293" s="400"/>
      <c r="I293" s="400"/>
    </row>
    <row r="294" spans="3:9" ht="33" customHeight="1">
      <c r="C294" s="777"/>
      <c r="D294" s="777"/>
      <c r="E294" s="400"/>
      <c r="F294" s="400"/>
      <c r="G294" s="400"/>
      <c r="H294" s="400"/>
      <c r="I294" s="400"/>
    </row>
    <row r="295" spans="3:9" ht="33" customHeight="1">
      <c r="C295" s="777"/>
      <c r="D295" s="777"/>
      <c r="E295" s="400"/>
      <c r="F295" s="400"/>
      <c r="G295" s="400"/>
      <c r="H295" s="400"/>
      <c r="I295" s="400"/>
    </row>
    <row r="296" spans="3:9" ht="33" customHeight="1">
      <c r="C296" s="777"/>
      <c r="D296" s="777"/>
      <c r="E296" s="400"/>
      <c r="F296" s="400"/>
      <c r="G296" s="400"/>
      <c r="H296" s="400"/>
      <c r="I296" s="400"/>
    </row>
    <row r="297" spans="3:9" ht="33" customHeight="1">
      <c r="C297" s="777"/>
      <c r="D297" s="777"/>
      <c r="E297" s="400"/>
      <c r="F297" s="400"/>
      <c r="G297" s="400"/>
      <c r="H297" s="400"/>
      <c r="I297" s="400"/>
    </row>
    <row r="298" spans="3:9" ht="33" customHeight="1">
      <c r="C298" s="777"/>
      <c r="D298" s="777"/>
      <c r="E298" s="400"/>
      <c r="F298" s="400"/>
      <c r="G298" s="400"/>
      <c r="H298" s="400"/>
      <c r="I298" s="400"/>
    </row>
    <row r="299" spans="3:9" ht="33" customHeight="1">
      <c r="C299" s="777"/>
      <c r="D299" s="777"/>
      <c r="E299" s="400"/>
      <c r="F299" s="400"/>
      <c r="G299" s="400"/>
      <c r="H299" s="400"/>
      <c r="I299" s="400"/>
    </row>
    <row r="300" spans="3:9" ht="33" customHeight="1">
      <c r="C300" s="777"/>
      <c r="D300" s="777"/>
      <c r="E300" s="400"/>
      <c r="F300" s="400"/>
      <c r="G300" s="400"/>
      <c r="H300" s="400"/>
      <c r="I300" s="400"/>
    </row>
    <row r="301" spans="3:9" ht="33" customHeight="1">
      <c r="C301" s="777"/>
      <c r="D301" s="777"/>
      <c r="E301" s="400"/>
      <c r="F301" s="400"/>
      <c r="G301" s="400"/>
      <c r="H301" s="400"/>
      <c r="I301" s="400"/>
    </row>
    <row r="302" spans="3:9" ht="33" customHeight="1">
      <c r="C302" s="777"/>
      <c r="D302" s="777"/>
      <c r="E302" s="400"/>
      <c r="F302" s="400"/>
      <c r="G302" s="400"/>
      <c r="H302" s="400"/>
      <c r="I302" s="400"/>
    </row>
    <row r="303" spans="3:9" ht="33" customHeight="1">
      <c r="C303" s="777"/>
      <c r="D303" s="777"/>
      <c r="E303" s="400"/>
      <c r="F303" s="400"/>
      <c r="G303" s="400"/>
      <c r="H303" s="400"/>
      <c r="I303" s="400"/>
    </row>
    <row r="304" spans="3:9" ht="33" customHeight="1">
      <c r="C304" s="777"/>
      <c r="D304" s="777"/>
      <c r="E304" s="400"/>
      <c r="F304" s="400"/>
      <c r="G304" s="400"/>
      <c r="H304" s="400"/>
      <c r="I304" s="400"/>
    </row>
    <row r="305" spans="3:9" ht="33" customHeight="1">
      <c r="C305" s="777"/>
      <c r="D305" s="777"/>
      <c r="E305" s="400"/>
      <c r="F305" s="400"/>
      <c r="G305" s="400"/>
      <c r="H305" s="400"/>
      <c r="I305" s="400"/>
    </row>
    <row r="306" spans="3:9" ht="33" customHeight="1">
      <c r="C306" s="777"/>
      <c r="D306" s="777"/>
      <c r="E306" s="400"/>
      <c r="F306" s="400"/>
      <c r="G306" s="400"/>
      <c r="H306" s="400"/>
      <c r="I306" s="400"/>
    </row>
    <row r="307" spans="3:9" ht="33" customHeight="1">
      <c r="C307" s="777"/>
      <c r="D307" s="777"/>
      <c r="E307" s="400"/>
      <c r="F307" s="400"/>
      <c r="G307" s="400"/>
      <c r="H307" s="400"/>
      <c r="I307" s="400"/>
    </row>
    <row r="308" spans="3:9" ht="33" customHeight="1">
      <c r="C308" s="777"/>
      <c r="D308" s="777"/>
      <c r="E308" s="400"/>
      <c r="F308" s="400"/>
      <c r="G308" s="400"/>
      <c r="H308" s="400"/>
      <c r="I308" s="400"/>
    </row>
    <row r="309" spans="3:9" ht="33" customHeight="1">
      <c r="C309" s="777"/>
      <c r="D309" s="777"/>
      <c r="E309" s="400"/>
      <c r="F309" s="400"/>
      <c r="G309" s="400"/>
      <c r="H309" s="400"/>
      <c r="I309" s="400"/>
    </row>
    <row r="310" spans="3:9" ht="33" customHeight="1">
      <c r="C310" s="777"/>
      <c r="D310" s="777"/>
      <c r="E310" s="400"/>
      <c r="F310" s="400"/>
      <c r="G310" s="400"/>
      <c r="H310" s="400"/>
      <c r="I310" s="400"/>
    </row>
    <row r="311" spans="3:9" ht="33" customHeight="1">
      <c r="C311" s="777"/>
      <c r="D311" s="777"/>
      <c r="E311" s="400"/>
      <c r="F311" s="400"/>
      <c r="G311" s="400"/>
      <c r="H311" s="400"/>
      <c r="I311" s="400"/>
    </row>
    <row r="312" spans="3:9" ht="33" customHeight="1">
      <c r="C312" s="777"/>
      <c r="D312" s="777"/>
      <c r="E312" s="400"/>
      <c r="F312" s="400"/>
      <c r="G312" s="400"/>
      <c r="H312" s="400"/>
      <c r="I312" s="400"/>
    </row>
    <row r="313" spans="3:9" ht="33" customHeight="1">
      <c r="C313" s="777"/>
      <c r="D313" s="777"/>
      <c r="E313" s="400"/>
      <c r="F313" s="400"/>
      <c r="G313" s="400"/>
      <c r="H313" s="400"/>
      <c r="I313" s="400"/>
    </row>
    <row r="314" spans="3:9" ht="33" customHeight="1">
      <c r="C314" s="777"/>
      <c r="D314" s="777"/>
      <c r="E314" s="400"/>
      <c r="F314" s="400"/>
      <c r="G314" s="400"/>
      <c r="H314" s="400"/>
      <c r="I314" s="400"/>
    </row>
    <row r="315" spans="3:9" ht="33" customHeight="1">
      <c r="C315" s="777"/>
      <c r="D315" s="777"/>
      <c r="E315" s="400"/>
      <c r="F315" s="400"/>
      <c r="G315" s="400"/>
      <c r="H315" s="400"/>
      <c r="I315" s="400"/>
    </row>
    <row r="316" spans="3:9" ht="33" customHeight="1">
      <c r="C316" s="777"/>
      <c r="D316" s="777"/>
      <c r="E316" s="400"/>
      <c r="F316" s="400"/>
      <c r="G316" s="400"/>
      <c r="H316" s="400"/>
      <c r="I316" s="400"/>
    </row>
    <row r="317" spans="3:9" ht="33" customHeight="1">
      <c r="C317" s="777"/>
      <c r="D317" s="777"/>
      <c r="E317" s="400"/>
      <c r="F317" s="400"/>
      <c r="G317" s="400"/>
      <c r="H317" s="400"/>
      <c r="I317" s="400"/>
    </row>
    <row r="318" spans="3:9" ht="33" customHeight="1">
      <c r="C318" s="777"/>
      <c r="D318" s="777"/>
      <c r="E318" s="400"/>
      <c r="F318" s="400"/>
      <c r="G318" s="400"/>
      <c r="H318" s="400"/>
      <c r="I318" s="400"/>
    </row>
    <row r="319" spans="3:9" ht="33" customHeight="1">
      <c r="C319" s="777"/>
      <c r="D319" s="777"/>
      <c r="E319" s="400"/>
      <c r="F319" s="400"/>
      <c r="G319" s="400"/>
      <c r="H319" s="400"/>
      <c r="I319" s="400"/>
    </row>
    <row r="320" spans="3:9" ht="33" customHeight="1">
      <c r="C320" s="777"/>
      <c r="D320" s="777"/>
      <c r="E320" s="400"/>
      <c r="F320" s="400"/>
      <c r="G320" s="400"/>
      <c r="H320" s="400"/>
      <c r="I320" s="400"/>
    </row>
    <row r="321" spans="3:9" ht="33" customHeight="1">
      <c r="C321" s="777"/>
      <c r="D321" s="777"/>
      <c r="E321" s="400"/>
      <c r="F321" s="400"/>
      <c r="G321" s="400"/>
      <c r="H321" s="400"/>
      <c r="I321" s="400"/>
    </row>
    <row r="322" spans="3:9" ht="33" customHeight="1">
      <c r="C322" s="777"/>
      <c r="D322" s="777"/>
      <c r="E322" s="400"/>
      <c r="F322" s="400"/>
      <c r="G322" s="400"/>
      <c r="H322" s="400"/>
      <c r="I322" s="400"/>
    </row>
    <row r="323" spans="3:9" ht="33" customHeight="1">
      <c r="C323" s="777"/>
      <c r="D323" s="777"/>
      <c r="E323" s="400"/>
      <c r="F323" s="400"/>
      <c r="G323" s="400"/>
      <c r="H323" s="400"/>
      <c r="I323" s="400"/>
    </row>
    <row r="324" spans="3:9" ht="33" customHeight="1">
      <c r="C324" s="777"/>
      <c r="D324" s="777"/>
      <c r="E324" s="400"/>
      <c r="F324" s="400"/>
      <c r="G324" s="400"/>
      <c r="H324" s="400"/>
      <c r="I324" s="400"/>
    </row>
    <row r="325" spans="3:9" ht="33" customHeight="1">
      <c r="C325" s="777"/>
      <c r="D325" s="777"/>
      <c r="E325" s="400"/>
      <c r="F325" s="400"/>
      <c r="G325" s="400"/>
      <c r="H325" s="400"/>
      <c r="I325" s="400"/>
    </row>
    <row r="326" spans="3:9" ht="33" customHeight="1">
      <c r="C326" s="777"/>
      <c r="D326" s="777"/>
      <c r="E326" s="400"/>
      <c r="F326" s="400"/>
      <c r="G326" s="400"/>
      <c r="H326" s="400"/>
      <c r="I326" s="400"/>
    </row>
    <row r="327" spans="3:9" ht="33" customHeight="1">
      <c r="C327" s="777"/>
      <c r="D327" s="777"/>
      <c r="E327" s="400"/>
      <c r="F327" s="400"/>
      <c r="G327" s="400"/>
      <c r="H327" s="400"/>
      <c r="I327" s="400"/>
    </row>
    <row r="328" spans="3:9" ht="33" customHeight="1">
      <c r="C328" s="777"/>
      <c r="D328" s="777"/>
      <c r="E328" s="400"/>
      <c r="F328" s="400"/>
      <c r="G328" s="400"/>
      <c r="H328" s="400"/>
      <c r="I328" s="400"/>
    </row>
    <row r="329" spans="3:9" ht="33" customHeight="1">
      <c r="C329" s="777"/>
      <c r="D329" s="777"/>
      <c r="E329" s="400"/>
      <c r="F329" s="400"/>
      <c r="G329" s="400"/>
      <c r="H329" s="400"/>
      <c r="I329" s="400"/>
    </row>
    <row r="330" spans="3:9" ht="33" customHeight="1">
      <c r="C330" s="777"/>
      <c r="D330" s="777"/>
      <c r="E330" s="400"/>
      <c r="F330" s="400"/>
      <c r="G330" s="400"/>
      <c r="H330" s="400"/>
      <c r="I330" s="400"/>
    </row>
    <row r="331" spans="3:9" ht="33" customHeight="1">
      <c r="C331" s="777"/>
      <c r="D331" s="777"/>
      <c r="E331" s="400"/>
      <c r="F331" s="400"/>
      <c r="G331" s="400"/>
      <c r="H331" s="400"/>
      <c r="I331" s="400"/>
    </row>
    <row r="332" spans="3:9" ht="33" customHeight="1">
      <c r="C332" s="777"/>
      <c r="D332" s="777"/>
      <c r="E332" s="400"/>
      <c r="F332" s="400"/>
      <c r="G332" s="400"/>
      <c r="H332" s="400"/>
      <c r="I332" s="400"/>
    </row>
    <row r="333" spans="3:9" ht="33" customHeight="1">
      <c r="C333" s="777"/>
      <c r="D333" s="777"/>
      <c r="E333" s="400"/>
      <c r="F333" s="400"/>
      <c r="G333" s="400"/>
      <c r="H333" s="400"/>
      <c r="I333" s="400"/>
    </row>
    <row r="334" spans="3:9" ht="33" customHeight="1">
      <c r="C334" s="777"/>
      <c r="D334" s="777"/>
      <c r="E334" s="400"/>
      <c r="F334" s="400"/>
      <c r="G334" s="400"/>
      <c r="H334" s="400"/>
      <c r="I334" s="400"/>
    </row>
    <row r="335" spans="3:9" ht="33" customHeight="1">
      <c r="C335" s="777"/>
      <c r="D335" s="777"/>
      <c r="E335" s="400"/>
      <c r="F335" s="400"/>
      <c r="G335" s="400"/>
      <c r="H335" s="400"/>
      <c r="I335" s="400"/>
    </row>
    <row r="336" spans="3:9" ht="33" customHeight="1">
      <c r="C336" s="777"/>
      <c r="D336" s="777"/>
      <c r="E336" s="400"/>
      <c r="F336" s="400"/>
      <c r="G336" s="400"/>
      <c r="H336" s="400"/>
      <c r="I336" s="400"/>
    </row>
    <row r="337" spans="3:9" ht="33" customHeight="1">
      <c r="C337" s="777"/>
      <c r="D337" s="777"/>
      <c r="E337" s="400"/>
      <c r="F337" s="400"/>
      <c r="G337" s="400"/>
      <c r="H337" s="400"/>
      <c r="I337" s="400"/>
    </row>
    <row r="338" spans="3:9" ht="33" customHeight="1">
      <c r="C338" s="777"/>
      <c r="D338" s="777"/>
      <c r="E338" s="400"/>
      <c r="F338" s="400"/>
      <c r="G338" s="400"/>
      <c r="H338" s="400"/>
      <c r="I338" s="400"/>
    </row>
    <row r="339" spans="3:9" ht="33" customHeight="1">
      <c r="C339" s="777"/>
      <c r="D339" s="777"/>
      <c r="E339" s="400"/>
      <c r="F339" s="400"/>
      <c r="G339" s="400"/>
      <c r="H339" s="400"/>
      <c r="I339" s="400"/>
    </row>
    <row r="340" spans="3:9" ht="33" customHeight="1">
      <c r="C340" s="777"/>
      <c r="D340" s="777"/>
      <c r="E340" s="400"/>
      <c r="F340" s="400"/>
      <c r="G340" s="400"/>
      <c r="H340" s="400"/>
      <c r="I340" s="400"/>
    </row>
    <row r="341" spans="3:9" ht="33" customHeight="1">
      <c r="C341" s="777"/>
      <c r="D341" s="777"/>
      <c r="E341" s="400"/>
      <c r="F341" s="400"/>
      <c r="G341" s="400"/>
      <c r="H341" s="400"/>
      <c r="I341" s="400"/>
    </row>
    <row r="342" spans="3:9" ht="33" customHeight="1">
      <c r="C342" s="777"/>
      <c r="D342" s="777"/>
      <c r="E342" s="400"/>
      <c r="F342" s="400"/>
      <c r="G342" s="400"/>
      <c r="H342" s="400"/>
      <c r="I342" s="400"/>
    </row>
    <row r="343" spans="3:9" ht="33" customHeight="1">
      <c r="C343" s="777"/>
      <c r="D343" s="777"/>
      <c r="E343" s="400"/>
      <c r="F343" s="400"/>
      <c r="G343" s="400"/>
      <c r="H343" s="400"/>
      <c r="I343" s="400"/>
    </row>
    <row r="344" spans="3:9" ht="33" customHeight="1">
      <c r="C344" s="777"/>
      <c r="D344" s="777"/>
      <c r="E344" s="400"/>
      <c r="F344" s="400"/>
      <c r="G344" s="400"/>
      <c r="H344" s="400"/>
      <c r="I344" s="400"/>
    </row>
    <row r="345" spans="3:9" ht="33" customHeight="1">
      <c r="C345" s="777"/>
      <c r="D345" s="777"/>
      <c r="E345" s="400"/>
      <c r="F345" s="400"/>
      <c r="G345" s="400"/>
      <c r="H345" s="400"/>
      <c r="I345" s="400"/>
    </row>
    <row r="346" spans="3:9" ht="33" customHeight="1">
      <c r="C346" s="777"/>
      <c r="D346" s="777"/>
      <c r="E346" s="400"/>
      <c r="F346" s="400"/>
      <c r="G346" s="400"/>
      <c r="H346" s="400"/>
      <c r="I346" s="400"/>
    </row>
    <row r="347" spans="3:9" ht="33" customHeight="1">
      <c r="C347" s="777"/>
      <c r="D347" s="777"/>
      <c r="E347" s="400"/>
      <c r="F347" s="400"/>
      <c r="G347" s="400"/>
      <c r="H347" s="400"/>
      <c r="I347" s="400"/>
    </row>
    <row r="348" spans="3:9" ht="33" customHeight="1">
      <c r="C348" s="777"/>
      <c r="D348" s="777"/>
      <c r="E348" s="400"/>
      <c r="F348" s="400"/>
      <c r="G348" s="400"/>
      <c r="H348" s="400"/>
      <c r="I348" s="400"/>
    </row>
    <row r="349" spans="3:9" ht="33" customHeight="1">
      <c r="C349" s="777"/>
      <c r="D349" s="777"/>
      <c r="E349" s="400"/>
      <c r="F349" s="400"/>
      <c r="G349" s="400"/>
      <c r="H349" s="400"/>
      <c r="I349" s="400"/>
    </row>
    <row r="350" spans="3:9" ht="33" customHeight="1">
      <c r="C350" s="777"/>
      <c r="D350" s="777"/>
      <c r="E350" s="400"/>
      <c r="F350" s="400"/>
      <c r="G350" s="400"/>
      <c r="H350" s="400"/>
      <c r="I350" s="400"/>
    </row>
    <row r="351" spans="3:9" ht="33" customHeight="1">
      <c r="C351" s="777"/>
      <c r="D351" s="777"/>
      <c r="E351" s="400"/>
      <c r="F351" s="400"/>
      <c r="G351" s="400"/>
      <c r="H351" s="400"/>
      <c r="I351" s="400"/>
    </row>
    <row r="352" spans="3:9" ht="33" customHeight="1">
      <c r="C352" s="777"/>
      <c r="D352" s="777"/>
      <c r="E352" s="400"/>
      <c r="F352" s="400"/>
      <c r="G352" s="400"/>
      <c r="H352" s="400"/>
      <c r="I352" s="400"/>
    </row>
    <row r="353" spans="3:9" ht="33" customHeight="1">
      <c r="C353" s="777"/>
      <c r="D353" s="777"/>
      <c r="E353" s="400"/>
      <c r="F353" s="400"/>
      <c r="G353" s="400"/>
      <c r="H353" s="400"/>
      <c r="I353" s="400"/>
    </row>
    <row r="354" spans="3:9" ht="33" customHeight="1">
      <c r="C354" s="777"/>
      <c r="D354" s="777"/>
      <c r="E354" s="400"/>
      <c r="F354" s="400"/>
      <c r="G354" s="400"/>
      <c r="H354" s="400"/>
      <c r="I354" s="400"/>
    </row>
    <row r="355" spans="3:9" ht="33" customHeight="1">
      <c r="C355" s="777"/>
      <c r="D355" s="777"/>
      <c r="E355" s="400"/>
      <c r="F355" s="400"/>
      <c r="G355" s="400"/>
      <c r="H355" s="400"/>
      <c r="I355" s="400"/>
    </row>
    <row r="356" spans="3:9" ht="33" customHeight="1">
      <c r="C356" s="777"/>
      <c r="D356" s="777"/>
      <c r="E356" s="400"/>
      <c r="F356" s="400"/>
      <c r="G356" s="400"/>
      <c r="H356" s="400"/>
      <c r="I356" s="400"/>
    </row>
    <row r="357" spans="3:9" ht="33" customHeight="1">
      <c r="C357" s="777"/>
      <c r="D357" s="777"/>
      <c r="E357" s="400"/>
      <c r="F357" s="400"/>
      <c r="G357" s="400"/>
      <c r="H357" s="400"/>
      <c r="I357" s="400"/>
    </row>
    <row r="358" spans="3:9" ht="33" customHeight="1">
      <c r="C358" s="777"/>
      <c r="D358" s="777"/>
      <c r="E358" s="400"/>
      <c r="F358" s="400"/>
      <c r="G358" s="400"/>
      <c r="H358" s="400"/>
      <c r="I358" s="400"/>
    </row>
    <row r="359" spans="3:9" ht="33" customHeight="1">
      <c r="C359" s="777"/>
      <c r="D359" s="777"/>
      <c r="E359" s="400"/>
      <c r="F359" s="400"/>
      <c r="G359" s="400"/>
      <c r="H359" s="400"/>
      <c r="I359" s="400"/>
    </row>
    <row r="360" spans="3:9" ht="33" customHeight="1">
      <c r="C360" s="777"/>
      <c r="D360" s="777"/>
      <c r="E360" s="400"/>
      <c r="F360" s="400"/>
      <c r="G360" s="400"/>
      <c r="H360" s="400"/>
      <c r="I360" s="400"/>
    </row>
    <row r="361" spans="3:9" ht="33" customHeight="1">
      <c r="C361" s="777"/>
      <c r="D361" s="777"/>
      <c r="E361" s="400"/>
      <c r="F361" s="400"/>
      <c r="G361" s="400"/>
      <c r="H361" s="400"/>
      <c r="I361" s="400"/>
    </row>
    <row r="362" spans="3:9" ht="33" customHeight="1">
      <c r="C362" s="777"/>
      <c r="D362" s="777"/>
      <c r="E362" s="400"/>
      <c r="F362" s="400"/>
      <c r="G362" s="400"/>
      <c r="H362" s="400"/>
      <c r="I362" s="400"/>
    </row>
    <row r="363" spans="3:9" ht="33" customHeight="1">
      <c r="C363" s="777"/>
      <c r="D363" s="777"/>
      <c r="E363" s="400"/>
      <c r="F363" s="400"/>
      <c r="G363" s="400"/>
      <c r="H363" s="400"/>
      <c r="I363" s="400"/>
    </row>
    <row r="364" spans="3:9" ht="33" customHeight="1">
      <c r="C364" s="777"/>
      <c r="D364" s="777"/>
      <c r="E364" s="400"/>
      <c r="F364" s="400"/>
      <c r="G364" s="400"/>
      <c r="H364" s="400"/>
      <c r="I364" s="400"/>
    </row>
    <row r="365" spans="3:9" ht="33" customHeight="1">
      <c r="C365" s="777"/>
      <c r="D365" s="777"/>
      <c r="E365" s="400"/>
      <c r="F365" s="400"/>
      <c r="G365" s="400"/>
      <c r="H365" s="400"/>
      <c r="I365" s="400"/>
    </row>
    <row r="366" spans="3:9" ht="33" customHeight="1">
      <c r="C366" s="777"/>
      <c r="D366" s="777"/>
      <c r="E366" s="400"/>
      <c r="F366" s="400"/>
      <c r="G366" s="400"/>
      <c r="H366" s="400"/>
      <c r="I366" s="400"/>
    </row>
    <row r="367" spans="3:9" ht="33" customHeight="1">
      <c r="C367" s="777"/>
      <c r="D367" s="777"/>
      <c r="E367" s="400"/>
      <c r="F367" s="400"/>
      <c r="G367" s="400"/>
      <c r="H367" s="400"/>
      <c r="I367" s="400"/>
    </row>
    <row r="368" spans="3:9" ht="33" customHeight="1">
      <c r="C368" s="777"/>
      <c r="D368" s="777"/>
      <c r="E368" s="400"/>
      <c r="F368" s="400"/>
      <c r="G368" s="400"/>
      <c r="H368" s="400"/>
      <c r="I368" s="400"/>
    </row>
    <row r="369" spans="3:9" ht="33" customHeight="1">
      <c r="C369" s="777"/>
      <c r="D369" s="777"/>
      <c r="E369" s="400"/>
      <c r="F369" s="400"/>
      <c r="G369" s="400"/>
      <c r="H369" s="400"/>
      <c r="I369" s="400"/>
    </row>
    <row r="370" spans="3:9" ht="33" customHeight="1">
      <c r="C370" s="777"/>
      <c r="D370" s="777"/>
      <c r="E370" s="400"/>
      <c r="F370" s="400"/>
      <c r="G370" s="400"/>
      <c r="H370" s="400"/>
      <c r="I370" s="400"/>
    </row>
    <row r="371" spans="3:9" ht="33" customHeight="1">
      <c r="C371" s="777"/>
      <c r="D371" s="777"/>
      <c r="E371" s="400"/>
      <c r="F371" s="400"/>
      <c r="G371" s="400"/>
      <c r="H371" s="400"/>
      <c r="I371" s="400"/>
    </row>
    <row r="372" spans="3:9" ht="33" customHeight="1">
      <c r="C372" s="777"/>
      <c r="D372" s="777"/>
      <c r="E372" s="400"/>
      <c r="F372" s="400"/>
      <c r="G372" s="400"/>
      <c r="H372" s="400"/>
      <c r="I372" s="400"/>
    </row>
    <row r="373" spans="3:9" ht="33" customHeight="1">
      <c r="C373" s="777"/>
      <c r="D373" s="777"/>
      <c r="E373" s="400"/>
      <c r="F373" s="400"/>
      <c r="G373" s="400"/>
      <c r="H373" s="400"/>
      <c r="I373" s="400"/>
    </row>
    <row r="374" spans="3:9" ht="33" customHeight="1">
      <c r="C374" s="777"/>
      <c r="D374" s="777"/>
      <c r="E374" s="400"/>
      <c r="F374" s="400"/>
      <c r="G374" s="400"/>
      <c r="H374" s="400"/>
      <c r="I374" s="400"/>
    </row>
    <row r="375" spans="3:9" ht="33" customHeight="1">
      <c r="C375" s="777"/>
      <c r="D375" s="777"/>
      <c r="E375" s="400"/>
      <c r="F375" s="400"/>
      <c r="G375" s="400"/>
      <c r="H375" s="400"/>
      <c r="I375" s="400"/>
    </row>
    <row r="376" spans="3:9" ht="33" customHeight="1">
      <c r="C376" s="777"/>
      <c r="D376" s="777"/>
      <c r="E376" s="400"/>
      <c r="F376" s="400"/>
      <c r="G376" s="400"/>
      <c r="H376" s="400"/>
      <c r="I376" s="400"/>
    </row>
    <row r="377" spans="3:9" ht="33" customHeight="1">
      <c r="C377" s="777"/>
      <c r="D377" s="777"/>
      <c r="E377" s="400"/>
      <c r="F377" s="400"/>
      <c r="G377" s="400"/>
      <c r="H377" s="400"/>
      <c r="I377" s="400"/>
    </row>
    <row r="378" spans="3:9" ht="33" customHeight="1">
      <c r="C378" s="777"/>
      <c r="D378" s="777"/>
      <c r="E378" s="400"/>
      <c r="F378" s="400"/>
      <c r="G378" s="400"/>
      <c r="H378" s="400"/>
      <c r="I378" s="400"/>
    </row>
    <row r="379" spans="3:9" ht="33" customHeight="1">
      <c r="C379" s="777"/>
      <c r="D379" s="777"/>
      <c r="E379" s="400"/>
      <c r="F379" s="400"/>
      <c r="G379" s="400"/>
      <c r="H379" s="400"/>
      <c r="I379" s="400"/>
    </row>
    <row r="380" spans="3:9" ht="33" customHeight="1">
      <c r="C380" s="777"/>
      <c r="D380" s="777"/>
      <c r="E380" s="400"/>
      <c r="F380" s="400"/>
      <c r="G380" s="400"/>
      <c r="H380" s="400"/>
      <c r="I380" s="400"/>
    </row>
    <row r="381" spans="3:9" ht="33" customHeight="1">
      <c r="C381" s="777"/>
      <c r="D381" s="777"/>
      <c r="E381" s="400"/>
      <c r="F381" s="400"/>
      <c r="G381" s="400"/>
      <c r="H381" s="400"/>
      <c r="I381" s="400"/>
    </row>
    <row r="382" spans="3:9" ht="33" customHeight="1">
      <c r="C382" s="777"/>
      <c r="D382" s="777"/>
      <c r="E382" s="400"/>
      <c r="F382" s="400"/>
      <c r="G382" s="400"/>
      <c r="H382" s="400"/>
      <c r="I382" s="400"/>
    </row>
    <row r="383" spans="3:9" ht="33" customHeight="1">
      <c r="C383" s="777"/>
      <c r="D383" s="777"/>
      <c r="E383" s="400"/>
      <c r="F383" s="400"/>
      <c r="G383" s="400"/>
      <c r="H383" s="400"/>
      <c r="I383" s="400"/>
    </row>
    <row r="384" spans="3:9" ht="33" customHeight="1">
      <c r="C384" s="777"/>
      <c r="D384" s="777"/>
      <c r="E384" s="400"/>
      <c r="F384" s="400"/>
      <c r="G384" s="400"/>
      <c r="H384" s="400"/>
      <c r="I384" s="400"/>
    </row>
    <row r="385" spans="3:9" ht="33" customHeight="1">
      <c r="C385" s="777"/>
      <c r="D385" s="777"/>
      <c r="E385" s="400"/>
      <c r="F385" s="400"/>
      <c r="G385" s="400"/>
      <c r="H385" s="400"/>
      <c r="I385" s="400"/>
    </row>
    <row r="386" spans="3:9" ht="33" customHeight="1"/>
    <row r="387" spans="3:9" ht="33" customHeight="1"/>
    <row r="388" spans="3:9" ht="33" customHeight="1"/>
    <row r="389" spans="3:9" ht="33" customHeight="1"/>
    <row r="390" spans="3:9" ht="33" customHeight="1"/>
    <row r="391" spans="3:9" ht="33" customHeight="1"/>
    <row r="392" spans="3:9" ht="33" customHeight="1"/>
    <row r="393" spans="3:9" ht="33" customHeight="1"/>
    <row r="394" spans="3:9" ht="33" customHeight="1"/>
    <row r="395" spans="3:9" ht="33" customHeight="1"/>
    <row r="396" spans="3:9" ht="33" customHeight="1"/>
    <row r="397" spans="3:9" ht="33" customHeight="1"/>
    <row r="398" spans="3:9" ht="33" customHeight="1"/>
    <row r="399" spans="3:9" ht="33" customHeight="1"/>
    <row r="400" spans="3:9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</sheetData>
  <sortState xmlns:xlrd2="http://schemas.microsoft.com/office/spreadsheetml/2017/richdata2" ref="A8:K16">
    <sortCondition ref="H8:H16"/>
  </sortState>
  <mergeCells count="13">
    <mergeCell ref="J5:J6"/>
    <mergeCell ref="K5:K6"/>
    <mergeCell ref="D5:E5"/>
    <mergeCell ref="F5:F6"/>
    <mergeCell ref="G5:G6"/>
    <mergeCell ref="H5:H6"/>
    <mergeCell ref="I5:I6"/>
    <mergeCell ref="A1:K1"/>
    <mergeCell ref="A2:K2"/>
    <mergeCell ref="A3:K3"/>
    <mergeCell ref="A5:A6"/>
    <mergeCell ref="B5:B6"/>
    <mergeCell ref="C5:C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A3" sqref="A3:N3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467" t="s">
        <v>248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8" ht="26.25" customHeight="1">
      <c r="A2" s="467" t="s">
        <v>182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</row>
    <row r="3" spans="1:18" ht="26.25" customHeight="1">
      <c r="A3" s="467" t="s">
        <v>249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</row>
    <row r="4" spans="1:18" ht="19.5" customHeight="1"/>
    <row r="5" spans="1:18" ht="32.25" customHeight="1">
      <c r="A5" s="462" t="s">
        <v>183</v>
      </c>
      <c r="B5" s="462" t="s">
        <v>184</v>
      </c>
      <c r="C5" s="464" t="s">
        <v>185</v>
      </c>
      <c r="D5" s="465"/>
      <c r="E5" s="466"/>
      <c r="F5" s="468" t="s">
        <v>186</v>
      </c>
      <c r="G5" s="469"/>
      <c r="H5" s="470"/>
      <c r="I5" s="471" t="s">
        <v>187</v>
      </c>
      <c r="J5" s="472"/>
      <c r="K5" s="472"/>
      <c r="L5" s="472"/>
      <c r="M5" s="472"/>
      <c r="N5" s="473"/>
    </row>
    <row r="6" spans="1:18" ht="39.75" customHeight="1">
      <c r="A6" s="463"/>
      <c r="B6" s="462"/>
      <c r="C6" s="176" t="s">
        <v>188</v>
      </c>
      <c r="D6" s="176" t="s">
        <v>190</v>
      </c>
      <c r="E6" s="176" t="s">
        <v>189</v>
      </c>
      <c r="F6" s="177" t="s">
        <v>188</v>
      </c>
      <c r="G6" s="177" t="s">
        <v>190</v>
      </c>
      <c r="H6" s="177" t="s">
        <v>189</v>
      </c>
      <c r="I6" s="178" t="s">
        <v>188</v>
      </c>
      <c r="J6" s="178" t="s">
        <v>190</v>
      </c>
      <c r="K6" s="178" t="s">
        <v>189</v>
      </c>
      <c r="L6" s="178" t="s">
        <v>2</v>
      </c>
      <c r="M6" s="178" t="s">
        <v>191</v>
      </c>
      <c r="N6" s="178" t="s">
        <v>192</v>
      </c>
    </row>
    <row r="7" spans="1:18" ht="30" customHeight="1">
      <c r="A7" s="179" t="s">
        <v>193</v>
      </c>
      <c r="B7" s="180" t="s">
        <v>195</v>
      </c>
      <c r="C7" s="181">
        <v>126416.91989999999</v>
      </c>
      <c r="D7" s="182">
        <v>5.3121875100000002</v>
      </c>
      <c r="E7" s="182">
        <v>22228.426531929999</v>
      </c>
      <c r="F7" s="182">
        <v>51493.009400000003</v>
      </c>
      <c r="G7" s="184">
        <v>58.5672</v>
      </c>
      <c r="H7" s="184">
        <v>18185.507900000001</v>
      </c>
      <c r="I7" s="182">
        <v>177909.92929999999</v>
      </c>
      <c r="J7" s="182">
        <v>63.879387510000001</v>
      </c>
      <c r="K7" s="182">
        <v>40413.93443193</v>
      </c>
      <c r="L7" s="182">
        <v>40477.813819440002</v>
      </c>
      <c r="M7" s="183">
        <v>22.715952162390074</v>
      </c>
      <c r="N7" s="185">
        <v>22.751857627453965</v>
      </c>
    </row>
    <row r="8" spans="1:18" ht="30" customHeight="1">
      <c r="A8" s="179" t="s">
        <v>215</v>
      </c>
      <c r="B8" s="180" t="s">
        <v>194</v>
      </c>
      <c r="C8" s="181">
        <v>1543.0531000000001</v>
      </c>
      <c r="D8" s="182">
        <v>0.43135000000000001</v>
      </c>
      <c r="E8" s="182">
        <v>124.84740441</v>
      </c>
      <c r="F8" s="182">
        <v>40580.960899999998</v>
      </c>
      <c r="G8" s="184">
        <v>4846.4114101300001</v>
      </c>
      <c r="H8" s="184">
        <v>974.56997107999996</v>
      </c>
      <c r="I8" s="182">
        <v>42124.014000000003</v>
      </c>
      <c r="J8" s="182">
        <v>4846.84276013</v>
      </c>
      <c r="K8" s="182">
        <v>1099.41737549</v>
      </c>
      <c r="L8" s="182">
        <v>5946.2601356200003</v>
      </c>
      <c r="M8" s="183">
        <v>2.6099539694626439</v>
      </c>
      <c r="N8" s="185">
        <v>14.116081472245261</v>
      </c>
    </row>
    <row r="9" spans="1:18" ht="30" customHeight="1">
      <c r="A9" s="179" t="s">
        <v>196</v>
      </c>
      <c r="B9" s="180" t="s">
        <v>200</v>
      </c>
      <c r="C9" s="181">
        <v>3083.8088200000002</v>
      </c>
      <c r="D9" s="182">
        <v>0.91408999999999996</v>
      </c>
      <c r="E9" s="182">
        <v>166.51592919000001</v>
      </c>
      <c r="F9" s="182">
        <v>3175.1167799999998</v>
      </c>
      <c r="G9" s="182">
        <v>465.03958799999998</v>
      </c>
      <c r="H9" s="182">
        <v>0</v>
      </c>
      <c r="I9" s="182">
        <v>6258.9255999999996</v>
      </c>
      <c r="J9" s="182">
        <v>465.95367800000002</v>
      </c>
      <c r="K9" s="182">
        <v>166.51592919000001</v>
      </c>
      <c r="L9" s="182">
        <v>632.46960719000003</v>
      </c>
      <c r="M9" s="183">
        <v>2.6604554812091079</v>
      </c>
      <c r="N9" s="185">
        <v>10.105082686875205</v>
      </c>
    </row>
    <row r="10" spans="1:18" s="230" customFormat="1" ht="30" customHeight="1">
      <c r="A10" s="179" t="s">
        <v>198</v>
      </c>
      <c r="B10" s="180" t="s">
        <v>197</v>
      </c>
      <c r="C10" s="181">
        <v>47238.693899999998</v>
      </c>
      <c r="D10" s="182">
        <v>1.170185</v>
      </c>
      <c r="E10" s="182">
        <v>3413.6126759399999</v>
      </c>
      <c r="F10" s="182">
        <v>5147.1719000000003</v>
      </c>
      <c r="G10" s="182">
        <v>64.721666479999996</v>
      </c>
      <c r="H10" s="182">
        <v>14.771826280000001</v>
      </c>
      <c r="I10" s="182">
        <v>52385.8658</v>
      </c>
      <c r="J10" s="182">
        <v>65.89185148</v>
      </c>
      <c r="K10" s="182">
        <v>3428.3845022199998</v>
      </c>
      <c r="L10" s="182">
        <v>3494.2763536999996</v>
      </c>
      <c r="M10" s="183">
        <v>6.544483802766508</v>
      </c>
      <c r="N10" s="185">
        <v>6.670265538877473</v>
      </c>
      <c r="O10"/>
      <c r="P10"/>
      <c r="Q10"/>
      <c r="R10"/>
    </row>
    <row r="11" spans="1:18" s="230" customFormat="1" ht="30" customHeight="1">
      <c r="A11" s="179" t="s">
        <v>199</v>
      </c>
      <c r="B11" s="180" t="s">
        <v>202</v>
      </c>
      <c r="C11" s="181">
        <v>5208.6008000000002</v>
      </c>
      <c r="D11" s="182">
        <v>2.4485075200000002</v>
      </c>
      <c r="E11" s="182">
        <v>394.90564466000001</v>
      </c>
      <c r="F11" s="182">
        <v>2586.0306999999998</v>
      </c>
      <c r="G11" s="182">
        <v>2.63862</v>
      </c>
      <c r="H11" s="182">
        <v>0.65075499999999997</v>
      </c>
      <c r="I11" s="182">
        <v>7794.6315000000004</v>
      </c>
      <c r="J11" s="182">
        <v>5.0871275200000001</v>
      </c>
      <c r="K11" s="182">
        <v>395.55639966000001</v>
      </c>
      <c r="L11" s="182">
        <v>400.64352718000004</v>
      </c>
      <c r="M11" s="183">
        <v>5.0747286726768293</v>
      </c>
      <c r="N11" s="185">
        <v>5.1399931758159445</v>
      </c>
      <c r="O11"/>
      <c r="P11"/>
      <c r="Q11"/>
      <c r="R11"/>
    </row>
    <row r="12" spans="1:18" ht="30" customHeight="1">
      <c r="A12" s="186" t="s">
        <v>201</v>
      </c>
      <c r="B12" s="187" t="s">
        <v>13</v>
      </c>
      <c r="C12" s="188">
        <v>5025.0075999999999</v>
      </c>
      <c r="D12" s="189">
        <v>22.207204000000001</v>
      </c>
      <c r="E12" s="189">
        <v>264.93043834999997</v>
      </c>
      <c r="F12" s="189">
        <v>677.58730000000003</v>
      </c>
      <c r="G12" s="189">
        <v>0.19800000000000001</v>
      </c>
      <c r="H12" s="189">
        <v>0.94994866</v>
      </c>
      <c r="I12" s="189">
        <v>5702.5949000000001</v>
      </c>
      <c r="J12" s="189">
        <v>22.405204000000001</v>
      </c>
      <c r="K12" s="189">
        <v>265.88038700999999</v>
      </c>
      <c r="L12" s="342">
        <v>288.28559101000002</v>
      </c>
      <c r="M12" s="190">
        <v>4.6624456352317782</v>
      </c>
      <c r="N12" s="191">
        <v>5.055340525941971</v>
      </c>
      <c r="O12" s="230"/>
      <c r="P12" s="230"/>
      <c r="Q12" s="230"/>
      <c r="R12" s="230"/>
    </row>
    <row r="13" spans="1:18" ht="30" customHeight="1">
      <c r="A13" s="179" t="s">
        <v>203</v>
      </c>
      <c r="B13" s="180" t="s">
        <v>204</v>
      </c>
      <c r="C13" s="181">
        <v>1767.7438</v>
      </c>
      <c r="D13" s="182">
        <v>0.58461536000000003</v>
      </c>
      <c r="E13" s="182">
        <v>115.90690192</v>
      </c>
      <c r="F13" s="182">
        <v>4998.0483999999997</v>
      </c>
      <c r="G13" s="182">
        <v>0.94</v>
      </c>
      <c r="H13" s="182">
        <v>0</v>
      </c>
      <c r="I13" s="182">
        <v>6765.7921999999999</v>
      </c>
      <c r="J13" s="182">
        <v>1.5246153600000001</v>
      </c>
      <c r="K13" s="182">
        <v>115.90690192</v>
      </c>
      <c r="L13" s="182">
        <v>117.43151727999999</v>
      </c>
      <c r="M13" s="183">
        <v>1.7131312711614171</v>
      </c>
      <c r="N13" s="185">
        <v>1.735665444764916</v>
      </c>
    </row>
    <row r="14" spans="1:18" ht="21" customHeight="1"/>
    <row r="15" spans="1:18" ht="29.25" customHeight="1">
      <c r="A15" s="231" t="s">
        <v>205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</row>
    <row r="16" spans="1:18" ht="14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96"/>
    </row>
    <row r="17" spans="1:15" ht="14.25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196"/>
    </row>
    <row r="18" spans="1:15" ht="14.2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196"/>
    </row>
    <row r="19" spans="1:15" ht="14.25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196"/>
    </row>
    <row r="20" spans="1:15" ht="14.25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196"/>
    </row>
    <row r="21" spans="1:15" ht="14.25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7"/>
      <c r="O21" s="196"/>
    </row>
    <row r="22" spans="1:15" ht="14.25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7"/>
      <c r="O22" s="196"/>
    </row>
    <row r="23" spans="1:15" ht="14.25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196"/>
    </row>
    <row r="24" spans="1:15" ht="14.25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196"/>
    </row>
    <row r="25" spans="1:15" ht="15">
      <c r="A25" s="192"/>
      <c r="B25" s="192"/>
      <c r="C25" s="192"/>
      <c r="D25" s="192"/>
      <c r="E25" s="192"/>
      <c r="F25" s="192"/>
      <c r="G25" s="198">
        <f>G7+H7</f>
        <v>18244.075100000002</v>
      </c>
      <c r="H25" s="192"/>
      <c r="I25" s="192"/>
      <c r="J25" s="198">
        <f>J7+K7</f>
        <v>40477.813819440002</v>
      </c>
      <c r="K25" s="192"/>
      <c r="L25" s="198"/>
      <c r="M25" s="198"/>
      <c r="N25" s="199">
        <f>J25/I7*100</f>
        <v>22.751857627453965</v>
      </c>
      <c r="O25" s="192"/>
    </row>
    <row r="26" spans="1:15" ht="15">
      <c r="A26" s="192"/>
      <c r="B26" s="192"/>
      <c r="C26" s="192"/>
      <c r="D26" s="200">
        <f>D7+E7</f>
        <v>22233.73871944</v>
      </c>
      <c r="E26" s="192"/>
      <c r="F26" s="192"/>
      <c r="G26" s="200">
        <f>G7+H7</f>
        <v>18244.075100000002</v>
      </c>
      <c r="H26" s="192"/>
      <c r="I26" s="192"/>
      <c r="J26" s="198">
        <f>J7+K7</f>
        <v>40477.813819440002</v>
      </c>
      <c r="K26" s="192"/>
      <c r="L26" s="198"/>
      <c r="M26" s="198"/>
      <c r="N26" s="199">
        <f>J26/I7*100</f>
        <v>22.751857627453965</v>
      </c>
      <c r="O26" s="192"/>
    </row>
    <row r="27" spans="1:15" ht="15">
      <c r="A27" s="192"/>
      <c r="B27" s="192"/>
      <c r="C27" s="192"/>
      <c r="D27" s="200">
        <f>D8+E8</f>
        <v>125.27875440999999</v>
      </c>
      <c r="E27" s="192"/>
      <c r="F27" s="192"/>
      <c r="G27" s="200">
        <f>G8+H8</f>
        <v>5820.9813812100001</v>
      </c>
      <c r="H27" s="192"/>
      <c r="I27" s="192"/>
      <c r="J27" s="198">
        <f>J8+K8</f>
        <v>5946.2601356200003</v>
      </c>
      <c r="K27" s="192"/>
      <c r="L27" s="198"/>
      <c r="M27" s="198"/>
      <c r="N27" s="199">
        <f>J27/I8*100</f>
        <v>14.116081472245263</v>
      </c>
      <c r="O27" s="192"/>
    </row>
    <row r="28" spans="1:15" ht="15">
      <c r="A28" s="192"/>
      <c r="B28" s="193"/>
      <c r="C28" s="193"/>
      <c r="D28" s="194">
        <f>D7+E7</f>
        <v>22233.73871944</v>
      </c>
      <c r="E28" s="193"/>
      <c r="F28" s="193"/>
      <c r="G28" s="194">
        <f>G7+H7</f>
        <v>18244.075100000002</v>
      </c>
      <c r="H28" s="193"/>
      <c r="I28" s="193"/>
      <c r="J28" s="202">
        <f>J7+K7</f>
        <v>40477.813819440002</v>
      </c>
      <c r="K28" s="193"/>
      <c r="L28" s="202"/>
      <c r="M28" s="202"/>
      <c r="N28" s="201">
        <f>J28/I7*100</f>
        <v>22.751857627453965</v>
      </c>
      <c r="O28" s="193"/>
    </row>
    <row r="29" spans="1:15" ht="15">
      <c r="A29" s="192"/>
      <c r="B29" s="193"/>
      <c r="C29" s="193"/>
      <c r="D29" s="194">
        <f>D8+E8</f>
        <v>125.27875440999999</v>
      </c>
      <c r="E29" s="193"/>
      <c r="F29" s="193"/>
      <c r="G29" s="194">
        <f>G8+H8</f>
        <v>5820.9813812100001</v>
      </c>
      <c r="H29" s="193"/>
      <c r="I29" s="193"/>
      <c r="J29" s="202">
        <f>J8+K8</f>
        <v>5946.2601356200003</v>
      </c>
      <c r="K29" s="193"/>
      <c r="L29" s="202"/>
      <c r="M29" s="202"/>
      <c r="N29" s="201">
        <f>J29/I8*100</f>
        <v>14.116081472245263</v>
      </c>
      <c r="O29" s="193"/>
    </row>
    <row r="30" spans="1:15" ht="15">
      <c r="A30" s="192"/>
      <c r="B30" s="193"/>
      <c r="C30" s="193"/>
      <c r="D30" s="194">
        <f>D11+E11</f>
        <v>397.35415218000003</v>
      </c>
      <c r="E30" s="193"/>
      <c r="F30" s="193"/>
      <c r="G30" s="194">
        <f>G11+H11</f>
        <v>3.2893749999999997</v>
      </c>
      <c r="H30" s="193"/>
      <c r="I30" s="193"/>
      <c r="J30" s="202">
        <f>J11+K11</f>
        <v>400.64352718000004</v>
      </c>
      <c r="K30" s="193"/>
      <c r="L30" s="202"/>
      <c r="M30" s="202"/>
      <c r="N30" s="201">
        <f>J30/I11*100</f>
        <v>5.1399931758159445</v>
      </c>
      <c r="O30" s="193"/>
    </row>
    <row r="31" spans="1:15" ht="15">
      <c r="A31" s="192"/>
      <c r="B31" s="193"/>
      <c r="C31" s="193"/>
      <c r="D31" s="194">
        <f>D9+E9</f>
        <v>167.43001919</v>
      </c>
      <c r="E31" s="193"/>
      <c r="F31" s="193"/>
      <c r="G31" s="194">
        <f>G9+H9</f>
        <v>465.03958799999998</v>
      </c>
      <c r="H31" s="193"/>
      <c r="I31" s="193"/>
      <c r="J31" s="202">
        <f>J9+K9</f>
        <v>632.46960719000003</v>
      </c>
      <c r="K31" s="193"/>
      <c r="L31" s="202"/>
      <c r="M31" s="202"/>
      <c r="N31" s="201">
        <f>J31/I9*100</f>
        <v>10.105082686875205</v>
      </c>
      <c r="O31" s="193"/>
    </row>
    <row r="32" spans="1:15" ht="15">
      <c r="A32" s="192"/>
      <c r="B32" s="193"/>
      <c r="C32" s="193"/>
      <c r="D32" s="194">
        <f>D10+E10</f>
        <v>3414.7828609399999</v>
      </c>
      <c r="E32" s="193"/>
      <c r="F32" s="193"/>
      <c r="G32" s="194">
        <f>G10+H10</f>
        <v>79.493492759999995</v>
      </c>
      <c r="H32" s="193"/>
      <c r="I32" s="193"/>
      <c r="J32" s="202">
        <f>J10+K10</f>
        <v>3494.2763536999996</v>
      </c>
      <c r="K32" s="193"/>
      <c r="L32" s="202"/>
      <c r="M32" s="202"/>
      <c r="N32" s="201">
        <f>J32/I10*100</f>
        <v>6.6702655388774721</v>
      </c>
      <c r="O32" s="193"/>
    </row>
    <row r="33" spans="1:15" ht="15">
      <c r="A33" s="192"/>
      <c r="B33" s="193"/>
      <c r="C33" s="193"/>
      <c r="D33" s="194">
        <f>D12+E12</f>
        <v>287.13764234999996</v>
      </c>
      <c r="E33" s="193"/>
      <c r="F33" s="193"/>
      <c r="G33" s="194">
        <f>G12+H12</f>
        <v>1.14794866</v>
      </c>
      <c r="H33" s="193"/>
      <c r="I33" s="193"/>
      <c r="J33" s="202">
        <f>J12+K12</f>
        <v>288.28559101000002</v>
      </c>
      <c r="K33" s="193"/>
      <c r="L33" s="202"/>
      <c r="M33" s="202"/>
      <c r="N33" s="201">
        <f>J33/I12*100</f>
        <v>5.055340525941971</v>
      </c>
      <c r="O33" s="193"/>
    </row>
    <row r="34" spans="1:15" ht="15">
      <c r="A34" s="192"/>
      <c r="B34" s="193"/>
      <c r="C34" s="193"/>
      <c r="D34" s="194">
        <f>D13+E13</f>
        <v>116.49151728</v>
      </c>
      <c r="E34" s="193"/>
      <c r="F34" s="193"/>
      <c r="G34" s="194">
        <f>G13+H13</f>
        <v>0.94</v>
      </c>
      <c r="H34" s="193"/>
      <c r="I34" s="193"/>
      <c r="J34" s="202">
        <f>J13+K13</f>
        <v>117.43151727999999</v>
      </c>
      <c r="K34" s="193"/>
      <c r="L34" s="202"/>
      <c r="M34" s="202"/>
      <c r="N34" s="201">
        <f>J34/I13*100</f>
        <v>1.735665444764916</v>
      </c>
      <c r="O34" s="193"/>
    </row>
    <row r="35" spans="1:15" ht="15">
      <c r="A35" s="192"/>
      <c r="B35" s="193"/>
      <c r="C35" s="193"/>
      <c r="D35" s="194">
        <f>D14+E14</f>
        <v>0</v>
      </c>
      <c r="E35" s="193"/>
      <c r="F35" s="193"/>
      <c r="G35" s="194">
        <f>G14+H14</f>
        <v>0</v>
      </c>
      <c r="H35" s="193"/>
      <c r="I35" s="193"/>
      <c r="J35" s="193"/>
      <c r="K35" s="193"/>
      <c r="L35" s="193"/>
      <c r="M35" s="193"/>
      <c r="N35" s="193"/>
      <c r="O35" s="193"/>
    </row>
    <row r="36" spans="1:15" ht="15">
      <c r="A36" s="192"/>
      <c r="B36" s="193"/>
      <c r="C36" s="193"/>
      <c r="D36" s="193"/>
      <c r="E36" s="193"/>
      <c r="F36" s="193"/>
      <c r="G36" s="194"/>
      <c r="H36" s="193"/>
      <c r="I36" s="193"/>
      <c r="J36" s="193"/>
      <c r="K36" s="193"/>
      <c r="L36" s="193"/>
      <c r="M36" s="193"/>
      <c r="N36" s="193"/>
      <c r="O36" s="193"/>
    </row>
    <row r="37" spans="1:15" ht="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</row>
    <row r="38" spans="1:15" ht="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 ht="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1:15" ht="15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5" ht="15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1:15" ht="15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</row>
    <row r="44" spans="1:15" ht="15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5" ht="15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 ht="15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</row>
    <row r="47" spans="1:15" ht="15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</row>
    <row r="48" spans="1:15" ht="15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</row>
    <row r="49" spans="2:14" ht="15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</row>
    <row r="50" spans="2:14" ht="15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</row>
    <row r="51" spans="2:14" ht="15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3" sqref="A3:K3"/>
    </sheetView>
  </sheetViews>
  <sheetFormatPr defaultColWidth="9.140625" defaultRowHeight="22.5"/>
  <cols>
    <col min="1" max="1" width="7.28515625" style="44" customWidth="1"/>
    <col min="2" max="2" width="18.42578125" style="44" customWidth="1"/>
    <col min="3" max="3" width="40.5703125" style="44" customWidth="1"/>
    <col min="4" max="4" width="20.7109375" style="400" customWidth="1"/>
    <col min="5" max="5" width="20.140625" style="399" customWidth="1"/>
    <col min="6" max="6" width="12.7109375" style="399" customWidth="1"/>
    <col min="7" max="7" width="19.42578125" style="399" bestFit="1" customWidth="1"/>
    <col min="8" max="8" width="12.7109375" style="399" customWidth="1"/>
    <col min="9" max="9" width="20.140625" style="395" bestFit="1" customWidth="1"/>
    <col min="10" max="10" width="12.7109375" style="399" customWidth="1"/>
    <col min="11" max="11" width="20.7109375" style="45" bestFit="1" customWidth="1"/>
    <col min="12" max="16384" width="9.140625" style="46"/>
  </cols>
  <sheetData>
    <row r="1" spans="1:11" s="208" customFormat="1" ht="30" customHeight="1">
      <c r="A1" s="477" t="s">
        <v>230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11" s="208" customFormat="1" ht="30" customHeight="1">
      <c r="A2" s="477" t="s">
        <v>129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1" s="208" customFormat="1" ht="30" customHeight="1">
      <c r="A3" s="461" t="s">
        <v>496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</row>
    <row r="4" spans="1:11" s="208" customFormat="1" ht="30" customHeight="1">
      <c r="A4" s="478" t="s">
        <v>108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</row>
    <row r="5" spans="1:11" s="209" customFormat="1" ht="27.95" customHeight="1">
      <c r="A5" s="487" t="s">
        <v>109</v>
      </c>
      <c r="B5" s="489" t="s">
        <v>71</v>
      </c>
      <c r="C5" s="490" t="s">
        <v>72</v>
      </c>
      <c r="D5" s="492" t="s">
        <v>155</v>
      </c>
      <c r="E5" s="474" t="s">
        <v>147</v>
      </c>
      <c r="F5" s="474"/>
      <c r="G5" s="474"/>
      <c r="H5" s="474"/>
      <c r="I5" s="474"/>
      <c r="J5" s="475"/>
      <c r="K5" s="479" t="s">
        <v>4</v>
      </c>
    </row>
    <row r="6" spans="1:11" s="209" customFormat="1" ht="27.95" customHeight="1">
      <c r="A6" s="488"/>
      <c r="B6" s="458"/>
      <c r="C6" s="491"/>
      <c r="D6" s="493"/>
      <c r="E6" s="476" t="s">
        <v>110</v>
      </c>
      <c r="F6" s="476"/>
      <c r="G6" s="482" t="s">
        <v>84</v>
      </c>
      <c r="H6" s="483"/>
      <c r="I6" s="476" t="s">
        <v>250</v>
      </c>
      <c r="J6" s="476"/>
      <c r="K6" s="480"/>
    </row>
    <row r="7" spans="1:11" s="209" customFormat="1" ht="27.95" customHeight="1">
      <c r="A7" s="488"/>
      <c r="B7" s="458"/>
      <c r="C7" s="491"/>
      <c r="D7" s="493"/>
      <c r="E7" s="366" t="s">
        <v>107</v>
      </c>
      <c r="F7" s="366" t="s">
        <v>7</v>
      </c>
      <c r="G7" s="366" t="s">
        <v>107</v>
      </c>
      <c r="H7" s="367" t="s">
        <v>7</v>
      </c>
      <c r="I7" s="366" t="s">
        <v>107</v>
      </c>
      <c r="J7" s="367" t="s">
        <v>7</v>
      </c>
      <c r="K7" s="481"/>
    </row>
    <row r="8" spans="1:11" s="210" customFormat="1" ht="27.95" customHeight="1" thickBot="1">
      <c r="A8" s="484" t="s">
        <v>11</v>
      </c>
      <c r="B8" s="485"/>
      <c r="C8" s="486"/>
      <c r="D8" s="368">
        <v>453267700</v>
      </c>
      <c r="E8" s="368">
        <v>790682</v>
      </c>
      <c r="F8" s="369">
        <v>0.17444040243767645</v>
      </c>
      <c r="G8" s="368">
        <v>22065954</v>
      </c>
      <c r="H8" s="370">
        <v>4.8681946673014647</v>
      </c>
      <c r="I8" s="368">
        <v>22856636</v>
      </c>
      <c r="J8" s="369">
        <v>5.0426350697391413</v>
      </c>
      <c r="K8" s="368">
        <v>430411064</v>
      </c>
    </row>
    <row r="9" spans="1:11" s="209" customFormat="1" ht="27.95" customHeight="1" thickTop="1">
      <c r="A9" s="211">
        <v>1</v>
      </c>
      <c r="B9" s="211">
        <f>[3]ส่วนกลาง!B18</f>
        <v>1500400010</v>
      </c>
      <c r="C9" s="371" t="s">
        <v>117</v>
      </c>
      <c r="D9" s="372">
        <v>385915200</v>
      </c>
      <c r="E9" s="373">
        <v>96840</v>
      </c>
      <c r="F9" s="374">
        <v>2.5093595691488699E-2</v>
      </c>
      <c r="G9" s="374">
        <v>21950000</v>
      </c>
      <c r="H9" s="374">
        <v>5.6877780403570526</v>
      </c>
      <c r="I9" s="375">
        <v>22046840</v>
      </c>
      <c r="J9" s="374">
        <v>5.7128716360485416</v>
      </c>
      <c r="K9" s="376">
        <v>363868360</v>
      </c>
    </row>
    <row r="10" spans="1:11" s="209" customFormat="1" ht="27.95" customHeight="1">
      <c r="A10" s="212">
        <v>2</v>
      </c>
      <c r="B10" s="212">
        <f>[3]ส่วนกลาง!B17</f>
        <v>1500400009</v>
      </c>
      <c r="C10" s="213" t="s">
        <v>162</v>
      </c>
      <c r="D10" s="377">
        <v>9286100</v>
      </c>
      <c r="E10" s="378">
        <v>442250</v>
      </c>
      <c r="F10" s="379">
        <v>4.7624944809984813</v>
      </c>
      <c r="G10" s="380">
        <v>0</v>
      </c>
      <c r="H10" s="380">
        <v>0</v>
      </c>
      <c r="I10" s="381">
        <v>442250</v>
      </c>
      <c r="J10" s="379">
        <v>4.7624944809984813</v>
      </c>
      <c r="K10" s="382">
        <v>8843850</v>
      </c>
    </row>
    <row r="11" spans="1:11" s="209" customFormat="1" ht="27.95" customHeight="1">
      <c r="A11" s="214">
        <v>3</v>
      </c>
      <c r="B11" s="214">
        <f>[3]ส่วนกลาง!B19</f>
        <v>1500400011</v>
      </c>
      <c r="C11" s="383" t="s">
        <v>119</v>
      </c>
      <c r="D11" s="377">
        <v>3527300</v>
      </c>
      <c r="E11" s="378">
        <v>49982</v>
      </c>
      <c r="F11" s="379">
        <v>1.4170045076971054</v>
      </c>
      <c r="G11" s="380">
        <v>115954</v>
      </c>
      <c r="H11" s="380">
        <v>3.2873302526011394</v>
      </c>
      <c r="I11" s="381">
        <v>165936</v>
      </c>
      <c r="J11" s="379">
        <v>4.704334760298245</v>
      </c>
      <c r="K11" s="382">
        <v>3361364</v>
      </c>
    </row>
    <row r="12" spans="1:11" s="209" customFormat="1" ht="27.95" customHeight="1">
      <c r="A12" s="212">
        <v>4</v>
      </c>
      <c r="B12" s="212">
        <f>[3]ส่วนกลาง!B11</f>
        <v>1500400003</v>
      </c>
      <c r="C12" s="215" t="s">
        <v>113</v>
      </c>
      <c r="D12" s="377">
        <v>4717600</v>
      </c>
      <c r="E12" s="378">
        <v>99991</v>
      </c>
      <c r="F12" s="380">
        <v>2.1195311175173819</v>
      </c>
      <c r="G12" s="380">
        <v>0</v>
      </c>
      <c r="H12" s="380">
        <v>0</v>
      </c>
      <c r="I12" s="381">
        <v>99991</v>
      </c>
      <c r="J12" s="379">
        <v>2.1195311175173819</v>
      </c>
      <c r="K12" s="382">
        <v>4617609</v>
      </c>
    </row>
    <row r="13" spans="1:11" s="209" customFormat="1" ht="27.95" customHeight="1">
      <c r="A13" s="214">
        <v>5</v>
      </c>
      <c r="B13" s="212">
        <f>[3]ส่วนกลาง!B12</f>
        <v>1500400004</v>
      </c>
      <c r="C13" s="215" t="s">
        <v>112</v>
      </c>
      <c r="D13" s="377">
        <v>3566500</v>
      </c>
      <c r="E13" s="378">
        <v>50069</v>
      </c>
      <c r="F13" s="380">
        <v>1.4038693396887705</v>
      </c>
      <c r="G13" s="380">
        <v>0</v>
      </c>
      <c r="H13" s="380">
        <v>0</v>
      </c>
      <c r="I13" s="381">
        <v>50069</v>
      </c>
      <c r="J13" s="379">
        <v>1.4038693396887705</v>
      </c>
      <c r="K13" s="382">
        <v>3516431</v>
      </c>
    </row>
    <row r="14" spans="1:11" s="209" customFormat="1" ht="27.95" customHeight="1">
      <c r="A14" s="212">
        <v>6</v>
      </c>
      <c r="B14" s="212">
        <f>[3]ส่วนกลาง!B20</f>
        <v>1500400111</v>
      </c>
      <c r="C14" s="215" t="s">
        <v>116</v>
      </c>
      <c r="D14" s="377">
        <v>13989400</v>
      </c>
      <c r="E14" s="378">
        <v>44320</v>
      </c>
      <c r="F14" s="380">
        <v>0.31681129998427382</v>
      </c>
      <c r="G14" s="380">
        <v>0</v>
      </c>
      <c r="H14" s="380">
        <v>0</v>
      </c>
      <c r="I14" s="381">
        <v>44320</v>
      </c>
      <c r="J14" s="379">
        <v>0.31681129998427382</v>
      </c>
      <c r="K14" s="382">
        <v>13945080</v>
      </c>
    </row>
    <row r="15" spans="1:11" s="209" customFormat="1" ht="27.95" customHeight="1">
      <c r="A15" s="214">
        <v>7</v>
      </c>
      <c r="B15" s="212">
        <f>[3]ส่วนกลาง!B22</f>
        <v>1500400125</v>
      </c>
      <c r="C15" s="213" t="s">
        <v>134</v>
      </c>
      <c r="D15" s="377">
        <v>1914400</v>
      </c>
      <c r="E15" s="378">
        <v>3230</v>
      </c>
      <c r="F15" s="380">
        <v>0.16872127037191809</v>
      </c>
      <c r="G15" s="380">
        <v>0</v>
      </c>
      <c r="H15" s="380">
        <v>0</v>
      </c>
      <c r="I15" s="381">
        <v>3230</v>
      </c>
      <c r="J15" s="379">
        <v>0.16872127037191809</v>
      </c>
      <c r="K15" s="382">
        <v>1911170</v>
      </c>
    </row>
    <row r="16" spans="1:11" s="209" customFormat="1" ht="27.95" customHeight="1">
      <c r="A16" s="212">
        <v>8</v>
      </c>
      <c r="B16" s="216">
        <f>[3]ส่วนกลาง!B16</f>
        <v>1500400008</v>
      </c>
      <c r="C16" s="217" t="s">
        <v>120</v>
      </c>
      <c r="D16" s="377">
        <v>5842300</v>
      </c>
      <c r="E16" s="378">
        <v>4000</v>
      </c>
      <c r="F16" s="384">
        <v>6.8466186262259726E-2</v>
      </c>
      <c r="G16" s="380">
        <v>0</v>
      </c>
      <c r="H16" s="384">
        <v>0</v>
      </c>
      <c r="I16" s="381">
        <v>4000</v>
      </c>
      <c r="J16" s="379">
        <v>6.8466186262259726E-2</v>
      </c>
      <c r="K16" s="382">
        <v>5838300</v>
      </c>
    </row>
    <row r="17" spans="1:11" s="209" customFormat="1" ht="27.95" customHeight="1">
      <c r="A17" s="214">
        <v>9</v>
      </c>
      <c r="B17" s="212">
        <f>[3]ส่วนกลาง!B9</f>
        <v>1500400001</v>
      </c>
      <c r="C17" s="215" t="s">
        <v>115</v>
      </c>
      <c r="D17" s="377">
        <v>297600</v>
      </c>
      <c r="E17" s="385">
        <v>0</v>
      </c>
      <c r="F17" s="380">
        <v>0</v>
      </c>
      <c r="G17" s="380">
        <v>0</v>
      </c>
      <c r="H17" s="380">
        <v>0</v>
      </c>
      <c r="I17" s="381">
        <v>0</v>
      </c>
      <c r="J17" s="379">
        <v>0</v>
      </c>
      <c r="K17" s="382">
        <v>297600</v>
      </c>
    </row>
    <row r="18" spans="1:11" s="209" customFormat="1" ht="27.95" customHeight="1">
      <c r="A18" s="212">
        <v>10</v>
      </c>
      <c r="B18" s="212">
        <f>[3]ส่วนกลาง!B10</f>
        <v>1500400002</v>
      </c>
      <c r="C18" s="215" t="s">
        <v>111</v>
      </c>
      <c r="D18" s="377">
        <v>1621600</v>
      </c>
      <c r="E18" s="378">
        <v>0</v>
      </c>
      <c r="F18" s="380">
        <v>0</v>
      </c>
      <c r="G18" s="380">
        <v>0</v>
      </c>
      <c r="H18" s="380">
        <v>0</v>
      </c>
      <c r="I18" s="381">
        <v>0</v>
      </c>
      <c r="J18" s="379">
        <v>0</v>
      </c>
      <c r="K18" s="382">
        <v>1621600</v>
      </c>
    </row>
    <row r="19" spans="1:11" s="209" customFormat="1" ht="27.95" customHeight="1">
      <c r="A19" s="214">
        <v>11</v>
      </c>
      <c r="B19" s="216">
        <f>[3]ส่วนกลาง!B13</f>
        <v>1500400004</v>
      </c>
      <c r="C19" s="217" t="s">
        <v>157</v>
      </c>
      <c r="D19" s="377">
        <v>826300</v>
      </c>
      <c r="E19" s="378">
        <v>0</v>
      </c>
      <c r="F19" s="384">
        <v>0</v>
      </c>
      <c r="G19" s="380">
        <v>0</v>
      </c>
      <c r="H19" s="384">
        <v>0</v>
      </c>
      <c r="I19" s="381">
        <v>0</v>
      </c>
      <c r="J19" s="379">
        <v>0</v>
      </c>
      <c r="K19" s="382">
        <v>826300</v>
      </c>
    </row>
    <row r="20" spans="1:11" s="209" customFormat="1" ht="27.95" customHeight="1">
      <c r="A20" s="212">
        <v>12</v>
      </c>
      <c r="B20" s="212">
        <f>[3]ส่วนกลาง!B14</f>
        <v>1500400006</v>
      </c>
      <c r="C20" s="213" t="s">
        <v>114</v>
      </c>
      <c r="D20" s="377">
        <v>15435200</v>
      </c>
      <c r="E20" s="378">
        <v>0</v>
      </c>
      <c r="F20" s="380">
        <v>0</v>
      </c>
      <c r="G20" s="380">
        <v>0</v>
      </c>
      <c r="H20" s="380">
        <v>0</v>
      </c>
      <c r="I20" s="381">
        <v>0</v>
      </c>
      <c r="J20" s="379">
        <v>0</v>
      </c>
      <c r="K20" s="382">
        <v>15435200</v>
      </c>
    </row>
    <row r="21" spans="1:11" s="209" customFormat="1" ht="27.95" customHeight="1">
      <c r="A21" s="214">
        <v>13</v>
      </c>
      <c r="B21" s="212">
        <f>[3]ส่วนกลาง!B15</f>
        <v>1500400007</v>
      </c>
      <c r="C21" s="215" t="s">
        <v>118</v>
      </c>
      <c r="D21" s="377">
        <v>6068200</v>
      </c>
      <c r="E21" s="378">
        <v>0</v>
      </c>
      <c r="F21" s="380">
        <v>0</v>
      </c>
      <c r="G21" s="380">
        <v>0</v>
      </c>
      <c r="H21" s="380">
        <v>0</v>
      </c>
      <c r="I21" s="381">
        <v>0</v>
      </c>
      <c r="J21" s="379">
        <v>0</v>
      </c>
      <c r="K21" s="382">
        <v>6068200</v>
      </c>
    </row>
    <row r="22" spans="1:11" s="209" customFormat="1" ht="27.95" customHeight="1">
      <c r="A22" s="212">
        <v>14</v>
      </c>
      <c r="B22" s="386">
        <f>[3]ส่วนกลาง!B21</f>
        <v>1500400112</v>
      </c>
      <c r="C22" s="387" t="s">
        <v>83</v>
      </c>
      <c r="D22" s="377">
        <v>260000</v>
      </c>
      <c r="E22" s="378">
        <v>0</v>
      </c>
      <c r="F22" s="388">
        <v>0</v>
      </c>
      <c r="G22" s="380">
        <v>0</v>
      </c>
      <c r="H22" s="384">
        <v>0</v>
      </c>
      <c r="I22" s="381">
        <v>0</v>
      </c>
      <c r="J22" s="379">
        <v>0</v>
      </c>
      <c r="K22" s="382">
        <v>260000</v>
      </c>
    </row>
    <row r="23" spans="1:11" s="209" customFormat="1" ht="27.95" customHeight="1">
      <c r="A23" s="47"/>
      <c r="B23" s="47"/>
      <c r="C23" s="218"/>
      <c r="D23" s="389"/>
      <c r="E23" s="390"/>
      <c r="F23" s="391"/>
      <c r="G23" s="391"/>
      <c r="H23" s="392"/>
      <c r="I23" s="393"/>
      <c r="J23" s="391"/>
      <c r="K23" s="47"/>
    </row>
    <row r="24" spans="1:11" s="3" customFormat="1" ht="26.1" customHeight="1">
      <c r="A24" s="44"/>
      <c r="B24" s="44"/>
      <c r="C24" s="48"/>
      <c r="D24" s="394"/>
      <c r="E24" s="4"/>
      <c r="F24" s="395"/>
      <c r="G24" s="395"/>
      <c r="H24" s="395"/>
      <c r="I24" s="395"/>
      <c r="J24" s="396"/>
      <c r="K24" s="45"/>
    </row>
    <row r="25" spans="1:11" s="3" customFormat="1" ht="26.1" customHeight="1">
      <c r="A25" s="49"/>
      <c r="B25" s="4"/>
      <c r="C25" s="4"/>
      <c r="D25" s="4"/>
      <c r="E25" s="4"/>
      <c r="F25" s="397"/>
      <c r="G25" s="4"/>
      <c r="H25" s="397"/>
      <c r="I25" s="4"/>
      <c r="J25" s="397"/>
      <c r="K25" s="4"/>
    </row>
    <row r="26" spans="1:11" s="3" customFormat="1" ht="26.1" customHeight="1">
      <c r="A26" s="4"/>
      <c r="B26" s="4"/>
      <c r="C26" s="4"/>
      <c r="D26" s="4"/>
      <c r="E26" s="398"/>
      <c r="F26" s="397"/>
      <c r="G26" s="4"/>
      <c r="H26" s="397"/>
      <c r="I26" s="4"/>
      <c r="J26" s="397"/>
      <c r="K26" s="4"/>
    </row>
    <row r="27" spans="1:11" s="3" customFormat="1" ht="26.1" customHeight="1">
      <c r="A27" s="44"/>
      <c r="B27" s="44"/>
      <c r="C27" s="50"/>
      <c r="D27" s="394"/>
      <c r="E27" s="398"/>
      <c r="F27" s="399"/>
      <c r="G27" s="399"/>
      <c r="H27" s="399"/>
      <c r="I27" s="395"/>
      <c r="J27" s="399"/>
      <c r="K27" s="45"/>
    </row>
    <row r="28" spans="1:11" s="3" customFormat="1" ht="26.1" customHeight="1">
      <c r="A28" s="44"/>
      <c r="B28" s="44"/>
      <c r="C28" s="48"/>
      <c r="D28" s="394"/>
      <c r="E28" s="399"/>
      <c r="F28" s="399"/>
      <c r="G28" s="399"/>
      <c r="H28" s="399"/>
      <c r="I28" s="395"/>
      <c r="J28" s="399"/>
      <c r="K28" s="45"/>
    </row>
    <row r="29" spans="1:11" s="3" customFormat="1" ht="26.1" customHeight="1">
      <c r="A29" s="44"/>
      <c r="B29" s="44"/>
      <c r="C29" s="44"/>
      <c r="D29" s="400"/>
      <c r="E29" s="399"/>
      <c r="F29" s="399"/>
      <c r="G29" s="399"/>
      <c r="H29" s="399"/>
      <c r="I29" s="395"/>
      <c r="J29" s="399"/>
      <c r="K29" s="45"/>
    </row>
    <row r="30" spans="1:11" s="3" customFormat="1" ht="26.1" customHeight="1">
      <c r="A30" s="44"/>
      <c r="B30" s="44"/>
      <c r="C30" s="44"/>
      <c r="D30" s="400"/>
      <c r="E30" s="399"/>
      <c r="F30" s="399"/>
      <c r="G30" s="399"/>
      <c r="H30" s="399"/>
      <c r="I30" s="395"/>
      <c r="J30" s="399"/>
      <c r="K30" s="45"/>
    </row>
    <row r="31" spans="1:11" s="3" customFormat="1" ht="26.1" customHeight="1">
      <c r="A31" s="44"/>
      <c r="B31" s="44"/>
      <c r="C31" s="44"/>
      <c r="D31" s="400"/>
      <c r="E31" s="399"/>
      <c r="F31" s="399"/>
      <c r="G31" s="399"/>
      <c r="H31" s="399"/>
      <c r="I31" s="395"/>
      <c r="J31" s="399"/>
      <c r="K31" s="45"/>
    </row>
    <row r="32" spans="1:11" s="3" customFormat="1" ht="26.1" customHeight="1">
      <c r="A32" s="44"/>
      <c r="B32" s="44"/>
      <c r="C32" s="44"/>
      <c r="D32" s="400"/>
      <c r="E32" s="399"/>
      <c r="F32" s="399"/>
      <c r="G32" s="399"/>
      <c r="H32" s="399"/>
      <c r="I32" s="395"/>
      <c r="J32" s="399"/>
      <c r="K32" s="45"/>
    </row>
    <row r="33" spans="1:11" s="3" customFormat="1" ht="26.1" customHeight="1">
      <c r="A33" s="44"/>
      <c r="B33" s="44"/>
      <c r="C33" s="44"/>
      <c r="D33" s="400"/>
      <c r="E33" s="399"/>
      <c r="F33" s="399"/>
      <c r="G33" s="399"/>
      <c r="H33" s="399"/>
      <c r="I33" s="395"/>
      <c r="J33" s="399"/>
      <c r="K33" s="45"/>
    </row>
    <row r="34" spans="1:11" s="3" customFormat="1" ht="26.1" customHeight="1">
      <c r="A34" s="44"/>
      <c r="B34" s="44"/>
      <c r="C34" s="44"/>
      <c r="D34" s="400"/>
      <c r="E34" s="399"/>
      <c r="F34" s="399"/>
      <c r="G34" s="399"/>
      <c r="H34" s="399"/>
      <c r="I34" s="395"/>
      <c r="J34" s="399"/>
      <c r="K34" s="45"/>
    </row>
    <row r="35" spans="1:11" s="3" customFormat="1" ht="26.1" customHeight="1">
      <c r="A35" s="44"/>
      <c r="B35" s="44"/>
      <c r="C35" s="44"/>
      <c r="D35" s="400"/>
      <c r="E35" s="399"/>
      <c r="F35" s="399"/>
      <c r="G35" s="399"/>
      <c r="H35" s="399"/>
      <c r="I35" s="395"/>
      <c r="J35" s="399"/>
      <c r="K35" s="45"/>
    </row>
    <row r="36" spans="1:11" s="3" customFormat="1" ht="26.1" customHeight="1">
      <c r="A36" s="44"/>
      <c r="B36" s="44"/>
      <c r="C36" s="44"/>
      <c r="D36" s="400"/>
      <c r="E36" s="399"/>
      <c r="F36" s="399"/>
      <c r="G36" s="399"/>
      <c r="H36" s="399"/>
      <c r="I36" s="395"/>
      <c r="J36" s="399"/>
      <c r="K36" s="45"/>
    </row>
    <row r="37" spans="1:11" s="3" customFormat="1" ht="26.1" customHeight="1">
      <c r="A37" s="44"/>
      <c r="B37" s="44"/>
      <c r="C37" s="44"/>
      <c r="D37" s="400"/>
      <c r="E37" s="399"/>
      <c r="F37" s="399"/>
      <c r="G37" s="399"/>
      <c r="H37" s="399"/>
      <c r="I37" s="395"/>
      <c r="J37" s="399"/>
      <c r="K37" s="45"/>
    </row>
    <row r="38" spans="1:11" s="3" customFormat="1" ht="26.1" customHeight="1">
      <c r="A38" s="44"/>
      <c r="B38" s="44"/>
      <c r="C38" s="44"/>
      <c r="D38" s="400"/>
      <c r="E38" s="399"/>
      <c r="F38" s="399"/>
      <c r="G38" s="399"/>
      <c r="H38" s="399"/>
      <c r="I38" s="395"/>
      <c r="J38" s="399"/>
      <c r="K38" s="45"/>
    </row>
    <row r="39" spans="1:11" s="3" customFormat="1" ht="26.1" customHeight="1">
      <c r="A39" s="44"/>
      <c r="B39" s="44"/>
      <c r="C39" s="44"/>
      <c r="D39" s="400"/>
      <c r="E39" s="399"/>
      <c r="F39" s="399"/>
      <c r="G39" s="399"/>
      <c r="H39" s="399"/>
      <c r="I39" s="395"/>
      <c r="J39" s="399"/>
      <c r="K39" s="45"/>
    </row>
    <row r="40" spans="1:11" s="3" customFormat="1" ht="26.1" customHeight="1">
      <c r="A40" s="44"/>
      <c r="B40" s="44"/>
      <c r="C40" s="44"/>
      <c r="D40" s="400"/>
      <c r="E40" s="399"/>
      <c r="F40" s="399"/>
      <c r="G40" s="399"/>
      <c r="H40" s="399"/>
      <c r="I40" s="395"/>
      <c r="J40" s="399"/>
      <c r="K40" s="45"/>
    </row>
    <row r="41" spans="1:11" s="3" customFormat="1" ht="26.1" customHeight="1">
      <c r="A41" s="44"/>
      <c r="B41" s="44"/>
      <c r="C41" s="44"/>
      <c r="D41" s="400"/>
      <c r="E41" s="399"/>
      <c r="F41" s="399"/>
      <c r="G41" s="399"/>
      <c r="H41" s="399"/>
      <c r="I41" s="395"/>
      <c r="J41" s="399"/>
      <c r="K41" s="45"/>
    </row>
    <row r="42" spans="1:11" s="3" customFormat="1" ht="26.1" customHeight="1">
      <c r="A42" s="44"/>
      <c r="B42" s="44"/>
      <c r="C42" s="44"/>
      <c r="D42" s="400"/>
      <c r="E42" s="399"/>
      <c r="F42" s="399"/>
      <c r="G42" s="399"/>
      <c r="H42" s="399"/>
      <c r="I42" s="395"/>
      <c r="J42" s="399"/>
      <c r="K42" s="45"/>
    </row>
    <row r="43" spans="1:11" s="3" customFormat="1" ht="26.1" customHeight="1">
      <c r="A43" s="44"/>
      <c r="B43" s="44"/>
      <c r="C43" s="44"/>
      <c r="D43" s="400"/>
      <c r="E43" s="399"/>
      <c r="F43" s="399"/>
      <c r="G43" s="399"/>
      <c r="H43" s="399"/>
      <c r="I43" s="395"/>
      <c r="J43" s="399"/>
      <c r="K43" s="45"/>
    </row>
    <row r="44" spans="1:11" s="3" customFormat="1" ht="26.1" customHeight="1">
      <c r="A44" s="44"/>
      <c r="B44" s="44"/>
      <c r="C44" s="44"/>
      <c r="D44" s="400"/>
      <c r="E44" s="399"/>
      <c r="F44" s="399"/>
      <c r="G44" s="399"/>
      <c r="H44" s="399"/>
      <c r="I44" s="395"/>
      <c r="J44" s="399"/>
      <c r="K44" s="45"/>
    </row>
    <row r="45" spans="1:11" s="3" customFormat="1" ht="26.1" customHeight="1">
      <c r="A45" s="44"/>
      <c r="B45" s="44"/>
      <c r="C45" s="44"/>
      <c r="D45" s="400"/>
      <c r="E45" s="399"/>
      <c r="F45" s="399"/>
      <c r="G45" s="399"/>
      <c r="H45" s="399"/>
      <c r="I45" s="395"/>
      <c r="J45" s="399"/>
      <c r="K45" s="45"/>
    </row>
    <row r="46" spans="1:11" s="3" customFormat="1" ht="26.1" customHeight="1">
      <c r="A46" s="44"/>
      <c r="B46" s="44"/>
      <c r="C46" s="44"/>
      <c r="D46" s="400"/>
      <c r="E46" s="399"/>
      <c r="F46" s="399"/>
      <c r="G46" s="399"/>
      <c r="H46" s="399"/>
      <c r="I46" s="395"/>
      <c r="J46" s="399"/>
      <c r="K46" s="45"/>
    </row>
    <row r="47" spans="1:11" s="3" customFormat="1" ht="26.1" customHeight="1">
      <c r="A47" s="44"/>
      <c r="B47" s="44"/>
      <c r="C47" s="44"/>
      <c r="D47" s="400"/>
      <c r="E47" s="399"/>
      <c r="F47" s="399"/>
      <c r="G47" s="399"/>
      <c r="H47" s="399"/>
      <c r="I47" s="395"/>
      <c r="J47" s="399"/>
      <c r="K47" s="45"/>
    </row>
    <row r="48" spans="1:11" s="3" customFormat="1" ht="26.1" customHeight="1">
      <c r="A48" s="44"/>
      <c r="B48" s="44"/>
      <c r="C48" s="44"/>
      <c r="D48" s="400"/>
      <c r="E48" s="399"/>
      <c r="F48" s="399"/>
      <c r="G48" s="399"/>
      <c r="H48" s="399"/>
      <c r="I48" s="395"/>
      <c r="J48" s="399"/>
      <c r="K48" s="45"/>
    </row>
    <row r="49" spans="1:11" s="3" customFormat="1" ht="26.1" customHeight="1">
      <c r="A49" s="44"/>
      <c r="B49" s="44"/>
      <c r="C49" s="44"/>
      <c r="D49" s="400"/>
      <c r="E49" s="399"/>
      <c r="F49" s="399"/>
      <c r="G49" s="399"/>
      <c r="H49" s="399"/>
      <c r="I49" s="395"/>
      <c r="J49" s="399"/>
      <c r="K49" s="45"/>
    </row>
    <row r="50" spans="1:11" s="3" customFormat="1" ht="26.1" customHeight="1">
      <c r="A50" s="44"/>
      <c r="B50" s="44"/>
      <c r="C50" s="44"/>
      <c r="D50" s="400"/>
      <c r="E50" s="399"/>
      <c r="F50" s="399"/>
      <c r="G50" s="399"/>
      <c r="H50" s="399"/>
      <c r="I50" s="395"/>
      <c r="J50" s="399"/>
      <c r="K50" s="45"/>
    </row>
    <row r="51" spans="1:11" s="3" customFormat="1" ht="26.1" customHeight="1">
      <c r="A51" s="44"/>
      <c r="B51" s="44"/>
      <c r="C51" s="44"/>
      <c r="D51" s="400"/>
      <c r="E51" s="399"/>
      <c r="F51" s="399"/>
      <c r="G51" s="399"/>
      <c r="H51" s="399"/>
      <c r="I51" s="395"/>
      <c r="J51" s="399"/>
      <c r="K51" s="45"/>
    </row>
    <row r="52" spans="1:11" s="3" customFormat="1" ht="26.1" customHeight="1">
      <c r="A52" s="44"/>
      <c r="B52" s="44"/>
      <c r="C52" s="44"/>
      <c r="D52" s="400"/>
      <c r="E52" s="399"/>
      <c r="F52" s="399"/>
      <c r="G52" s="399"/>
      <c r="H52" s="399"/>
      <c r="I52" s="395"/>
      <c r="J52" s="399"/>
      <c r="K52" s="45"/>
    </row>
    <row r="53" spans="1:11" s="3" customFormat="1" ht="26.1" customHeight="1">
      <c r="A53" s="44"/>
      <c r="B53" s="44"/>
      <c r="C53" s="44"/>
      <c r="D53" s="400"/>
      <c r="E53" s="399"/>
      <c r="F53" s="399"/>
      <c r="G53" s="399"/>
      <c r="H53" s="399"/>
      <c r="I53" s="395"/>
      <c r="J53" s="399"/>
      <c r="K53" s="45"/>
    </row>
    <row r="54" spans="1:11" s="3" customFormat="1" ht="26.1" customHeight="1">
      <c r="A54" s="44"/>
      <c r="B54" s="44"/>
      <c r="C54" s="44"/>
      <c r="D54" s="400"/>
      <c r="E54" s="399"/>
      <c r="F54" s="399"/>
      <c r="G54" s="399"/>
      <c r="H54" s="399"/>
      <c r="I54" s="395"/>
      <c r="J54" s="399"/>
      <c r="K54" s="45"/>
    </row>
    <row r="55" spans="1:11" s="3" customFormat="1" ht="26.1" customHeight="1">
      <c r="A55" s="44"/>
      <c r="B55" s="44"/>
      <c r="C55" s="44"/>
      <c r="D55" s="400"/>
      <c r="E55" s="399"/>
      <c r="F55" s="399"/>
      <c r="G55" s="399"/>
      <c r="H55" s="399"/>
      <c r="I55" s="395"/>
      <c r="J55" s="399"/>
      <c r="K55" s="45"/>
    </row>
    <row r="56" spans="1:11" s="3" customFormat="1" ht="26.1" customHeight="1">
      <c r="A56" s="44"/>
      <c r="B56" s="44"/>
      <c r="C56" s="44"/>
      <c r="D56" s="400"/>
      <c r="E56" s="399"/>
      <c r="F56" s="399"/>
      <c r="G56" s="399"/>
      <c r="H56" s="399"/>
      <c r="I56" s="395"/>
      <c r="J56" s="399"/>
      <c r="K56" s="45"/>
    </row>
    <row r="57" spans="1:11" s="3" customFormat="1" ht="26.1" customHeight="1">
      <c r="A57" s="44"/>
      <c r="B57" s="44"/>
      <c r="C57" s="44"/>
      <c r="D57" s="400"/>
      <c r="E57" s="399"/>
      <c r="F57" s="399"/>
      <c r="G57" s="399"/>
      <c r="H57" s="399"/>
      <c r="I57" s="395"/>
      <c r="J57" s="399"/>
      <c r="K57" s="45"/>
    </row>
    <row r="58" spans="1:11" s="3" customFormat="1" ht="26.1" customHeight="1">
      <c r="A58" s="44"/>
      <c r="B58" s="44"/>
      <c r="C58" s="44"/>
      <c r="D58" s="400"/>
      <c r="E58" s="399"/>
      <c r="F58" s="399"/>
      <c r="G58" s="399"/>
      <c r="H58" s="399"/>
      <c r="I58" s="395"/>
      <c r="J58" s="399"/>
      <c r="K58" s="45"/>
    </row>
    <row r="59" spans="1:11" s="3" customFormat="1" ht="26.1" customHeight="1">
      <c r="A59" s="44"/>
      <c r="B59" s="44"/>
      <c r="C59" s="44"/>
      <c r="D59" s="400"/>
      <c r="E59" s="399"/>
      <c r="F59" s="399"/>
      <c r="G59" s="399"/>
      <c r="H59" s="399"/>
      <c r="I59" s="395"/>
      <c r="J59" s="399"/>
      <c r="K59" s="45"/>
    </row>
    <row r="60" spans="1:11" s="3" customFormat="1" ht="26.1" customHeight="1">
      <c r="A60" s="44"/>
      <c r="B60" s="44"/>
      <c r="C60" s="44"/>
      <c r="D60" s="400"/>
      <c r="E60" s="399"/>
      <c r="F60" s="399"/>
      <c r="G60" s="399"/>
      <c r="H60" s="399"/>
      <c r="I60" s="395"/>
      <c r="J60" s="399"/>
      <c r="K60" s="45"/>
    </row>
    <row r="61" spans="1:11" s="3" customFormat="1" ht="26.1" customHeight="1">
      <c r="A61" s="44"/>
      <c r="B61" s="44"/>
      <c r="C61" s="44"/>
      <c r="D61" s="400"/>
      <c r="E61" s="399"/>
      <c r="F61" s="399"/>
      <c r="G61" s="399"/>
      <c r="H61" s="399"/>
      <c r="I61" s="395"/>
      <c r="J61" s="399"/>
      <c r="K61" s="45"/>
    </row>
    <row r="62" spans="1:11" s="3" customFormat="1" ht="26.1" customHeight="1">
      <c r="A62" s="44"/>
      <c r="B62" s="44"/>
      <c r="C62" s="44"/>
      <c r="D62" s="400"/>
      <c r="E62" s="399"/>
      <c r="F62" s="399"/>
      <c r="G62" s="399"/>
      <c r="H62" s="399"/>
      <c r="I62" s="395"/>
      <c r="J62" s="399"/>
      <c r="K62" s="45"/>
    </row>
    <row r="63" spans="1:11" s="3" customFormat="1" ht="26.1" customHeight="1">
      <c r="A63" s="44"/>
      <c r="B63" s="44"/>
      <c r="C63" s="44"/>
      <c r="D63" s="400"/>
      <c r="E63" s="399"/>
      <c r="F63" s="399"/>
      <c r="G63" s="399"/>
      <c r="H63" s="399"/>
      <c r="I63" s="395"/>
      <c r="J63" s="399"/>
      <c r="K63" s="45"/>
    </row>
    <row r="64" spans="1:11" s="3" customFormat="1" ht="26.1" customHeight="1">
      <c r="A64" s="44"/>
      <c r="B64" s="44"/>
      <c r="C64" s="44"/>
      <c r="D64" s="400"/>
      <c r="E64" s="399"/>
      <c r="F64" s="399"/>
      <c r="G64" s="399"/>
      <c r="H64" s="399"/>
      <c r="I64" s="395"/>
      <c r="J64" s="399"/>
      <c r="K64" s="45"/>
    </row>
    <row r="65" spans="1:11" s="3" customFormat="1" ht="26.1" customHeight="1">
      <c r="A65" s="44"/>
      <c r="B65" s="44"/>
      <c r="C65" s="44"/>
      <c r="D65" s="400"/>
      <c r="E65" s="399"/>
      <c r="F65" s="399"/>
      <c r="G65" s="399"/>
      <c r="H65" s="399"/>
      <c r="I65" s="395"/>
      <c r="J65" s="399"/>
      <c r="K65" s="45"/>
    </row>
    <row r="66" spans="1:11" s="3" customFormat="1" ht="26.1" customHeight="1">
      <c r="A66" s="44"/>
      <c r="B66" s="44"/>
      <c r="C66" s="44"/>
      <c r="D66" s="400"/>
      <c r="E66" s="399"/>
      <c r="F66" s="399"/>
      <c r="G66" s="399"/>
      <c r="H66" s="399"/>
      <c r="I66" s="395"/>
      <c r="J66" s="399"/>
      <c r="K66" s="45"/>
    </row>
    <row r="67" spans="1:11" s="3" customFormat="1" ht="26.1" customHeight="1">
      <c r="A67" s="44"/>
      <c r="B67" s="44"/>
      <c r="C67" s="44"/>
      <c r="D67" s="400"/>
      <c r="E67" s="399"/>
      <c r="F67" s="399"/>
      <c r="G67" s="399"/>
      <c r="H67" s="399"/>
      <c r="I67" s="395"/>
      <c r="J67" s="399"/>
      <c r="K67" s="45"/>
    </row>
    <row r="68" spans="1:11" s="3" customFormat="1" ht="26.1" customHeight="1">
      <c r="A68" s="44"/>
      <c r="B68" s="44"/>
      <c r="C68" s="44"/>
      <c r="D68" s="400"/>
      <c r="E68" s="399"/>
      <c r="F68" s="399"/>
      <c r="G68" s="399"/>
      <c r="H68" s="399"/>
      <c r="I68" s="395"/>
      <c r="J68" s="399"/>
      <c r="K68" s="45"/>
    </row>
    <row r="69" spans="1:11" s="3" customFormat="1" ht="26.1" customHeight="1">
      <c r="A69" s="44"/>
      <c r="B69" s="44"/>
      <c r="C69" s="44"/>
      <c r="D69" s="400"/>
      <c r="E69" s="399"/>
      <c r="F69" s="399"/>
      <c r="G69" s="399"/>
      <c r="H69" s="399"/>
      <c r="I69" s="395"/>
      <c r="J69" s="399"/>
      <c r="K69" s="45"/>
    </row>
    <row r="70" spans="1:11" s="3" customFormat="1" ht="26.1" customHeight="1">
      <c r="A70" s="44"/>
      <c r="B70" s="44"/>
      <c r="C70" s="44"/>
      <c r="D70" s="400"/>
      <c r="E70" s="399"/>
      <c r="F70" s="399"/>
      <c r="G70" s="399"/>
      <c r="H70" s="399"/>
      <c r="I70" s="395"/>
      <c r="J70" s="399"/>
      <c r="K70" s="45"/>
    </row>
    <row r="71" spans="1:11" s="3" customFormat="1" ht="26.1" customHeight="1">
      <c r="A71" s="44"/>
      <c r="B71" s="44"/>
      <c r="C71" s="44"/>
      <c r="D71" s="400"/>
      <c r="E71" s="399"/>
      <c r="F71" s="399"/>
      <c r="G71" s="399"/>
      <c r="H71" s="399"/>
      <c r="I71" s="395"/>
      <c r="J71" s="399"/>
      <c r="K71" s="45"/>
    </row>
    <row r="72" spans="1:11" s="3" customFormat="1" ht="26.1" customHeight="1">
      <c r="A72" s="44"/>
      <c r="B72" s="44"/>
      <c r="C72" s="44"/>
      <c r="D72" s="400"/>
      <c r="E72" s="399"/>
      <c r="F72" s="399"/>
      <c r="G72" s="399"/>
      <c r="H72" s="399"/>
      <c r="I72" s="395"/>
      <c r="J72" s="399"/>
      <c r="K72" s="45"/>
    </row>
    <row r="73" spans="1:11" s="3" customFormat="1" ht="26.1" customHeight="1">
      <c r="A73" s="44"/>
      <c r="B73" s="44"/>
      <c r="C73" s="44"/>
      <c r="D73" s="400"/>
      <c r="E73" s="399"/>
      <c r="F73" s="399"/>
      <c r="G73" s="399"/>
      <c r="H73" s="399"/>
      <c r="I73" s="395"/>
      <c r="J73" s="399"/>
      <c r="K73" s="45"/>
    </row>
    <row r="74" spans="1:11" s="3" customFormat="1" ht="26.1" customHeight="1">
      <c r="A74" s="44"/>
      <c r="B74" s="44"/>
      <c r="C74" s="44"/>
      <c r="D74" s="400"/>
      <c r="E74" s="399"/>
      <c r="F74" s="399"/>
      <c r="G74" s="399"/>
      <c r="H74" s="399"/>
      <c r="I74" s="395"/>
      <c r="J74" s="399"/>
      <c r="K74" s="45"/>
    </row>
    <row r="75" spans="1:11" s="3" customFormat="1" ht="26.1" customHeight="1">
      <c r="A75" s="44"/>
      <c r="B75" s="44"/>
      <c r="C75" s="44"/>
      <c r="D75" s="400"/>
      <c r="E75" s="399"/>
      <c r="F75" s="399"/>
      <c r="G75" s="399"/>
      <c r="H75" s="399"/>
      <c r="I75" s="395"/>
      <c r="J75" s="399"/>
      <c r="K75" s="45"/>
    </row>
    <row r="76" spans="1:11" s="3" customFormat="1" ht="26.1" customHeight="1">
      <c r="A76" s="44"/>
      <c r="B76" s="44"/>
      <c r="C76" s="44"/>
      <c r="D76" s="400"/>
      <c r="E76" s="399"/>
      <c r="F76" s="399"/>
      <c r="G76" s="399"/>
      <c r="H76" s="399"/>
      <c r="I76" s="395"/>
      <c r="J76" s="399"/>
      <c r="K76" s="45"/>
    </row>
    <row r="77" spans="1:11" s="3" customFormat="1" ht="26.1" customHeight="1">
      <c r="A77" s="44"/>
      <c r="B77" s="44"/>
      <c r="C77" s="44"/>
      <c r="D77" s="400"/>
      <c r="E77" s="399"/>
      <c r="F77" s="399"/>
      <c r="G77" s="399"/>
      <c r="H77" s="399"/>
      <c r="I77" s="395"/>
      <c r="J77" s="399"/>
      <c r="K77" s="45"/>
    </row>
    <row r="78" spans="1:11" s="3" customFormat="1" ht="26.1" customHeight="1">
      <c r="A78" s="44"/>
      <c r="B78" s="44"/>
      <c r="C78" s="44"/>
      <c r="D78" s="400"/>
      <c r="E78" s="399"/>
      <c r="F78" s="399"/>
      <c r="G78" s="399"/>
      <c r="H78" s="399"/>
      <c r="I78" s="395"/>
      <c r="J78" s="399"/>
      <c r="K78" s="45"/>
    </row>
    <row r="79" spans="1:11" s="3" customFormat="1" ht="26.1" customHeight="1">
      <c r="A79" s="44"/>
      <c r="B79" s="44"/>
      <c r="C79" s="44"/>
      <c r="D79" s="400"/>
      <c r="E79" s="399"/>
      <c r="F79" s="399"/>
      <c r="G79" s="399"/>
      <c r="H79" s="399"/>
      <c r="I79" s="395"/>
      <c r="J79" s="399"/>
      <c r="K79" s="45"/>
    </row>
    <row r="80" spans="1:11" s="3" customFormat="1" ht="26.1" customHeight="1">
      <c r="A80" s="44"/>
      <c r="B80" s="44"/>
      <c r="C80" s="44"/>
      <c r="D80" s="400"/>
      <c r="E80" s="399"/>
      <c r="F80" s="399"/>
      <c r="G80" s="399"/>
      <c r="H80" s="399"/>
      <c r="I80" s="395"/>
      <c r="J80" s="399"/>
      <c r="K80" s="45"/>
    </row>
    <row r="81" spans="1:11" s="3" customFormat="1" ht="26.1" customHeight="1">
      <c r="A81" s="44"/>
      <c r="B81" s="44"/>
      <c r="C81" s="44"/>
      <c r="D81" s="400"/>
      <c r="E81" s="399"/>
      <c r="F81" s="399"/>
      <c r="G81" s="399"/>
      <c r="H81" s="399"/>
      <c r="I81" s="395"/>
      <c r="J81" s="399"/>
      <c r="K81" s="45"/>
    </row>
  </sheetData>
  <mergeCells count="14">
    <mergeCell ref="A8:C8"/>
    <mergeCell ref="A5:A7"/>
    <mergeCell ref="B5:B7"/>
    <mergeCell ref="C5:C7"/>
    <mergeCell ref="D5:D7"/>
    <mergeCell ref="E5:J5"/>
    <mergeCell ref="I6:J6"/>
    <mergeCell ref="E6:F6"/>
    <mergeCell ref="A1:K1"/>
    <mergeCell ref="A2:K2"/>
    <mergeCell ref="A3:K3"/>
    <mergeCell ref="A4:K4"/>
    <mergeCell ref="K5:K7"/>
    <mergeCell ref="G6:H6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A3" sqref="A3:K3"/>
    </sheetView>
  </sheetViews>
  <sheetFormatPr defaultColWidth="9.140625" defaultRowHeight="22.5"/>
  <cols>
    <col min="1" max="1" width="7" style="21" customWidth="1"/>
    <col min="2" max="2" width="17.7109375" style="30" customWidth="1"/>
    <col min="3" max="3" width="21.42578125" style="21" customWidth="1"/>
    <col min="4" max="5" width="20.7109375" style="432" customWidth="1"/>
    <col min="6" max="6" width="12.7109375" style="432" customWidth="1"/>
    <col min="7" max="7" width="20.7109375" style="432" customWidth="1"/>
    <col min="8" max="8" width="12.7109375" style="432" customWidth="1"/>
    <col min="9" max="9" width="20.7109375" style="432" customWidth="1"/>
    <col min="10" max="10" width="12.7109375" style="433" customWidth="1"/>
    <col min="11" max="11" width="20.7109375" style="432" customWidth="1"/>
    <col min="12" max="12" width="12.5703125" style="1" customWidth="1"/>
    <col min="13" max="16384" width="9.140625" style="1"/>
  </cols>
  <sheetData>
    <row r="1" spans="1:11" s="75" customFormat="1" ht="30" customHeight="1">
      <c r="A1" s="494" t="s">
        <v>251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s="75" customFormat="1" ht="30" customHeight="1">
      <c r="A2" s="461" t="s">
        <v>121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</row>
    <row r="3" spans="1:11" s="75" customFormat="1" ht="30" customHeight="1">
      <c r="A3" s="461" t="s">
        <v>496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</row>
    <row r="4" spans="1:11" s="75" customFormat="1" ht="30" customHeight="1">
      <c r="A4" s="495" t="s">
        <v>108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</row>
    <row r="5" spans="1:11" s="220" customFormat="1" ht="27.95" customHeight="1">
      <c r="A5" s="501" t="s">
        <v>217</v>
      </c>
      <c r="B5" s="458" t="s">
        <v>71</v>
      </c>
      <c r="C5" s="458" t="s">
        <v>72</v>
      </c>
      <c r="D5" s="499" t="s">
        <v>138</v>
      </c>
      <c r="E5" s="476" t="s">
        <v>147</v>
      </c>
      <c r="F5" s="496"/>
      <c r="G5" s="496"/>
      <c r="H5" s="496"/>
      <c r="I5" s="496"/>
      <c r="J5" s="496"/>
      <c r="K5" s="479" t="s">
        <v>4</v>
      </c>
    </row>
    <row r="6" spans="1:11" s="220" customFormat="1" ht="27.95" customHeight="1">
      <c r="A6" s="502"/>
      <c r="B6" s="503"/>
      <c r="C6" s="503"/>
      <c r="D6" s="500"/>
      <c r="E6" s="497" t="s">
        <v>110</v>
      </c>
      <c r="F6" s="498"/>
      <c r="G6" s="482" t="s">
        <v>84</v>
      </c>
      <c r="H6" s="483"/>
      <c r="I6" s="497" t="s">
        <v>250</v>
      </c>
      <c r="J6" s="498"/>
      <c r="K6" s="480"/>
    </row>
    <row r="7" spans="1:11" s="221" customFormat="1" ht="27.95" customHeight="1">
      <c r="A7" s="502"/>
      <c r="B7" s="503"/>
      <c r="C7" s="503"/>
      <c r="D7" s="500"/>
      <c r="E7" s="366" t="s">
        <v>107</v>
      </c>
      <c r="F7" s="401" t="s">
        <v>7</v>
      </c>
      <c r="G7" s="402" t="s">
        <v>107</v>
      </c>
      <c r="H7" s="402" t="s">
        <v>7</v>
      </c>
      <c r="I7" s="219" t="s">
        <v>107</v>
      </c>
      <c r="J7" s="401" t="s">
        <v>7</v>
      </c>
      <c r="K7" s="480"/>
    </row>
    <row r="8" spans="1:11" s="220" customFormat="1" ht="27.95" customHeight="1" thickBot="1">
      <c r="A8" s="222"/>
      <c r="B8" s="222"/>
      <c r="C8" s="223" t="s">
        <v>11</v>
      </c>
      <c r="D8" s="403">
        <v>17208329.879999999</v>
      </c>
      <c r="E8" s="403">
        <v>1371193.65</v>
      </c>
      <c r="F8" s="403">
        <v>92.915557706260543</v>
      </c>
      <c r="G8" s="403">
        <v>6150</v>
      </c>
      <c r="H8" s="403">
        <v>0.51815654225292784</v>
      </c>
      <c r="I8" s="403">
        <v>1377343.65</v>
      </c>
      <c r="J8" s="404">
        <v>8.0039356497970626</v>
      </c>
      <c r="K8" s="403">
        <v>15830986.229999999</v>
      </c>
    </row>
    <row r="9" spans="1:11" s="220" customFormat="1" ht="27.95" customHeight="1" thickTop="1">
      <c r="A9" s="224">
        <v>1</v>
      </c>
      <c r="B9" s="224">
        <v>1500400116</v>
      </c>
      <c r="C9" s="225" t="s">
        <v>76</v>
      </c>
      <c r="D9" s="405">
        <v>1356045.54</v>
      </c>
      <c r="E9" s="406">
        <v>216990.46</v>
      </c>
      <c r="F9" s="407">
        <v>16.001708910159461</v>
      </c>
      <c r="G9" s="407">
        <v>0</v>
      </c>
      <c r="H9" s="407">
        <v>0</v>
      </c>
      <c r="I9" s="407">
        <v>216990.46</v>
      </c>
      <c r="J9" s="408">
        <v>16.001708910159461</v>
      </c>
      <c r="K9" s="407">
        <v>1139055.08</v>
      </c>
    </row>
    <row r="10" spans="1:11" s="220" customFormat="1" ht="27.95" customHeight="1">
      <c r="A10" s="73">
        <v>2</v>
      </c>
      <c r="B10" s="73">
        <v>1500400117</v>
      </c>
      <c r="C10" s="74" t="s">
        <v>137</v>
      </c>
      <c r="D10" s="409">
        <v>1519500</v>
      </c>
      <c r="E10" s="410">
        <v>188627.54</v>
      </c>
      <c r="F10" s="411">
        <v>12.413790062520565</v>
      </c>
      <c r="G10" s="411">
        <v>0</v>
      </c>
      <c r="H10" s="411">
        <v>0</v>
      </c>
      <c r="I10" s="411">
        <v>188627.54</v>
      </c>
      <c r="J10" s="412">
        <v>12.413790062520565</v>
      </c>
      <c r="K10" s="413">
        <v>1330872.46</v>
      </c>
    </row>
    <row r="11" spans="1:11" s="220" customFormat="1" ht="27.95" customHeight="1">
      <c r="A11" s="73">
        <v>3</v>
      </c>
      <c r="B11" s="73">
        <v>1500400123</v>
      </c>
      <c r="C11" s="74" t="s">
        <v>82</v>
      </c>
      <c r="D11" s="409">
        <v>1267900</v>
      </c>
      <c r="E11" s="410">
        <v>155832.84</v>
      </c>
      <c r="F11" s="411">
        <v>12.290625443646976</v>
      </c>
      <c r="G11" s="411">
        <v>0</v>
      </c>
      <c r="H11" s="411">
        <v>0</v>
      </c>
      <c r="I11" s="411">
        <v>155832.84</v>
      </c>
      <c r="J11" s="412">
        <v>12.290625443646976</v>
      </c>
      <c r="K11" s="413">
        <v>1112067.1599999999</v>
      </c>
    </row>
    <row r="12" spans="1:11" s="220" customFormat="1" ht="27.95" customHeight="1">
      <c r="A12" s="73">
        <v>4</v>
      </c>
      <c r="B12" s="73">
        <v>1500400119</v>
      </c>
      <c r="C12" s="74" t="s">
        <v>78</v>
      </c>
      <c r="D12" s="409">
        <v>1123043.93</v>
      </c>
      <c r="E12" s="410">
        <v>130201.37</v>
      </c>
      <c r="F12" s="411">
        <v>11.59361326141534</v>
      </c>
      <c r="G12" s="411">
        <v>0</v>
      </c>
      <c r="H12" s="411">
        <v>0</v>
      </c>
      <c r="I12" s="411">
        <v>130201.37</v>
      </c>
      <c r="J12" s="412">
        <v>11.59361326141534</v>
      </c>
      <c r="K12" s="413">
        <v>992842.55999999994</v>
      </c>
    </row>
    <row r="13" spans="1:11" s="220" customFormat="1" ht="27.95" customHeight="1">
      <c r="A13" s="73">
        <v>5</v>
      </c>
      <c r="B13" s="73">
        <v>1500400115</v>
      </c>
      <c r="C13" s="260" t="s">
        <v>75</v>
      </c>
      <c r="D13" s="409">
        <v>901135.63</v>
      </c>
      <c r="E13" s="410">
        <v>72127</v>
      </c>
      <c r="F13" s="411">
        <v>8.0040115603907491</v>
      </c>
      <c r="G13" s="411">
        <v>0</v>
      </c>
      <c r="H13" s="411">
        <v>0</v>
      </c>
      <c r="I13" s="411">
        <v>72127</v>
      </c>
      <c r="J13" s="412">
        <v>8.0040115603907491</v>
      </c>
      <c r="K13" s="413">
        <v>829008.63</v>
      </c>
    </row>
    <row r="14" spans="1:11" s="220" customFormat="1" ht="27.95" customHeight="1">
      <c r="A14" s="73">
        <v>6</v>
      </c>
      <c r="B14" s="73">
        <v>1500400122</v>
      </c>
      <c r="C14" s="74" t="s">
        <v>81</v>
      </c>
      <c r="D14" s="409">
        <v>1162029</v>
      </c>
      <c r="E14" s="410">
        <v>85166.96</v>
      </c>
      <c r="F14" s="411">
        <v>7.3291595992871086</v>
      </c>
      <c r="G14" s="411">
        <v>0</v>
      </c>
      <c r="H14" s="411">
        <v>0</v>
      </c>
      <c r="I14" s="411">
        <v>85166.96</v>
      </c>
      <c r="J14" s="412">
        <v>7.3291595992871086</v>
      </c>
      <c r="K14" s="413">
        <v>1076862.04</v>
      </c>
    </row>
    <row r="15" spans="1:11" s="220" customFormat="1" ht="27.95" customHeight="1">
      <c r="A15" s="73">
        <v>7</v>
      </c>
      <c r="B15" s="73">
        <v>1500400118</v>
      </c>
      <c r="C15" s="74" t="s">
        <v>77</v>
      </c>
      <c r="D15" s="409">
        <v>2468390.75</v>
      </c>
      <c r="E15" s="410">
        <v>173661.62</v>
      </c>
      <c r="F15" s="411">
        <v>7.0354185211559397</v>
      </c>
      <c r="G15" s="411">
        <v>0</v>
      </c>
      <c r="H15" s="411">
        <v>0</v>
      </c>
      <c r="I15" s="411">
        <v>173661.62</v>
      </c>
      <c r="J15" s="412">
        <v>7.0354185211559397</v>
      </c>
      <c r="K15" s="413">
        <v>2294729.13</v>
      </c>
    </row>
    <row r="16" spans="1:11" s="220" customFormat="1" ht="27.95" customHeight="1">
      <c r="A16" s="73">
        <v>8</v>
      </c>
      <c r="B16" s="73">
        <v>1500400120</v>
      </c>
      <c r="C16" s="74" t="s">
        <v>153</v>
      </c>
      <c r="D16" s="409">
        <v>1963475.68</v>
      </c>
      <c r="E16" s="410">
        <v>123856.37</v>
      </c>
      <c r="F16" s="411">
        <v>6.3080165067285172</v>
      </c>
      <c r="G16" s="411">
        <v>0</v>
      </c>
      <c r="H16" s="411">
        <v>0</v>
      </c>
      <c r="I16" s="411">
        <v>123856.37</v>
      </c>
      <c r="J16" s="412">
        <v>6.3080165067285172</v>
      </c>
      <c r="K16" s="413">
        <v>1839619.31</v>
      </c>
    </row>
    <row r="17" spans="1:11" s="220" customFormat="1" ht="27.95" customHeight="1">
      <c r="A17" s="73">
        <v>9</v>
      </c>
      <c r="B17" s="343">
        <v>1500400113</v>
      </c>
      <c r="C17" s="74" t="s">
        <v>73</v>
      </c>
      <c r="D17" s="409">
        <v>2447691.37</v>
      </c>
      <c r="E17" s="410">
        <v>134197.21</v>
      </c>
      <c r="F17" s="411">
        <v>5.4826033888414614</v>
      </c>
      <c r="G17" s="411">
        <v>0</v>
      </c>
      <c r="H17" s="411">
        <v>0</v>
      </c>
      <c r="I17" s="411">
        <v>134197.21</v>
      </c>
      <c r="J17" s="412">
        <v>5.4826033888414614</v>
      </c>
      <c r="K17" s="413">
        <v>2313494.16</v>
      </c>
    </row>
    <row r="18" spans="1:11" s="220" customFormat="1" ht="27.95" customHeight="1">
      <c r="A18" s="73">
        <v>10</v>
      </c>
      <c r="B18" s="73">
        <v>1500400121</v>
      </c>
      <c r="C18" s="74" t="s">
        <v>80</v>
      </c>
      <c r="D18" s="409">
        <v>1186900</v>
      </c>
      <c r="E18" s="410">
        <v>50252.61</v>
      </c>
      <c r="F18" s="411">
        <v>4.233937989721122</v>
      </c>
      <c r="G18" s="411">
        <v>6150</v>
      </c>
      <c r="H18" s="411">
        <v>0.51815654225292784</v>
      </c>
      <c r="I18" s="411">
        <v>56402.61</v>
      </c>
      <c r="J18" s="412">
        <v>4.7520945319740502</v>
      </c>
      <c r="K18" s="413">
        <v>1130497.3899999999</v>
      </c>
    </row>
    <row r="19" spans="1:11" s="220" customFormat="1" ht="27.95" customHeight="1">
      <c r="A19" s="73">
        <v>11</v>
      </c>
      <c r="B19" s="73">
        <v>1500400114</v>
      </c>
      <c r="C19" s="74" t="s">
        <v>74</v>
      </c>
      <c r="D19" s="409">
        <v>1812217.98</v>
      </c>
      <c r="E19" s="410">
        <v>40279.67</v>
      </c>
      <c r="F19" s="411">
        <v>2.2226724623932932</v>
      </c>
      <c r="G19" s="411">
        <v>0</v>
      </c>
      <c r="H19" s="411">
        <v>0</v>
      </c>
      <c r="I19" s="411">
        <v>40279.67</v>
      </c>
      <c r="J19" s="412">
        <v>2.2226724623932932</v>
      </c>
      <c r="K19" s="411">
        <v>1771938.31</v>
      </c>
    </row>
    <row r="20" spans="1:11" s="229" customFormat="1" ht="27.95" customHeight="1">
      <c r="A20" s="226"/>
      <c r="B20" s="227"/>
      <c r="C20" s="228"/>
      <c r="D20" s="414"/>
      <c r="E20" s="414"/>
      <c r="F20" s="415"/>
      <c r="G20" s="415"/>
      <c r="H20" s="415"/>
      <c r="I20" s="415"/>
      <c r="J20" s="416"/>
      <c r="K20" s="414"/>
    </row>
    <row r="21" spans="1:11" s="33" customFormat="1" ht="43.5" customHeight="1">
      <c r="A21" s="34"/>
      <c r="B21" s="35"/>
      <c r="C21" s="36"/>
      <c r="D21" s="417"/>
      <c r="E21" s="417"/>
      <c r="F21" s="418"/>
      <c r="G21" s="418"/>
      <c r="H21" s="418"/>
      <c r="I21" s="418"/>
      <c r="J21" s="419"/>
      <c r="K21" s="37"/>
    </row>
    <row r="22" spans="1:11" s="33" customFormat="1" ht="43.5" customHeight="1">
      <c r="A22" s="34"/>
      <c r="B22" s="38"/>
      <c r="C22" s="38" t="s">
        <v>154</v>
      </c>
      <c r="D22" s="420"/>
      <c r="E22" s="421"/>
      <c r="F22" s="421"/>
      <c r="G22" s="421"/>
      <c r="H22" s="421"/>
      <c r="I22" s="421"/>
      <c r="J22" s="422"/>
      <c r="K22" s="421"/>
    </row>
    <row r="23" spans="1:11" s="33" customFormat="1" ht="43.5" customHeight="1">
      <c r="A23" s="34"/>
      <c r="B23" s="38"/>
      <c r="C23" s="39" t="s">
        <v>123</v>
      </c>
      <c r="D23" s="420"/>
      <c r="E23" s="421">
        <f>17171349.63-E24</f>
        <v>13270849.629999999</v>
      </c>
      <c r="F23" s="421"/>
      <c r="G23" s="421"/>
      <c r="H23" s="421"/>
      <c r="I23" s="421"/>
      <c r="J23" s="422"/>
      <c r="K23" s="421"/>
    </row>
    <row r="24" spans="1:11" s="33" customFormat="1" ht="43.5" customHeight="1">
      <c r="A24" s="34"/>
      <c r="B24" s="38"/>
      <c r="C24" s="39" t="s">
        <v>8</v>
      </c>
      <c r="D24" s="420"/>
      <c r="E24" s="421">
        <v>3900500</v>
      </c>
      <c r="F24" s="421"/>
      <c r="G24" s="421"/>
      <c r="H24" s="421"/>
      <c r="I24" s="421"/>
      <c r="J24" s="422"/>
      <c r="K24" s="421"/>
    </row>
    <row r="25" spans="1:11" s="33" customFormat="1" ht="43.5" customHeight="1">
      <c r="A25" s="34"/>
      <c r="B25" s="38"/>
      <c r="C25" s="39" t="s">
        <v>124</v>
      </c>
      <c r="D25" s="420"/>
      <c r="E25" s="421"/>
      <c r="F25" s="421"/>
      <c r="G25" s="421"/>
      <c r="H25" s="421"/>
      <c r="I25" s="421"/>
      <c r="J25" s="422"/>
      <c r="K25" s="421"/>
    </row>
    <row r="26" spans="1:11" s="33" customFormat="1" ht="43.5" customHeight="1">
      <c r="A26" s="34"/>
      <c r="B26" s="38"/>
      <c r="C26" s="39" t="s">
        <v>125</v>
      </c>
      <c r="D26" s="420"/>
      <c r="E26" s="421">
        <f>58373920</f>
        <v>58373920</v>
      </c>
      <c r="F26" s="421"/>
      <c r="G26" s="421"/>
      <c r="H26" s="421"/>
      <c r="I26" s="421"/>
      <c r="J26" s="422"/>
      <c r="K26" s="421"/>
    </row>
    <row r="27" spans="1:11" s="33" customFormat="1" ht="43.5" customHeight="1">
      <c r="A27" s="34"/>
      <c r="B27" s="38"/>
      <c r="C27" s="34" t="s">
        <v>158</v>
      </c>
      <c r="D27" s="420"/>
      <c r="E27" s="423"/>
      <c r="F27" s="421"/>
      <c r="G27" s="421"/>
      <c r="H27" s="421"/>
      <c r="I27" s="421"/>
      <c r="J27" s="422"/>
      <c r="K27" s="421"/>
    </row>
    <row r="28" spans="1:11" s="33" customFormat="1" ht="43.5" customHeight="1">
      <c r="A28" s="34"/>
      <c r="B28" s="38"/>
      <c r="C28" s="39" t="s">
        <v>126</v>
      </c>
      <c r="D28" s="420"/>
      <c r="E28" s="421"/>
      <c r="F28" s="421"/>
      <c r="G28" s="421"/>
      <c r="H28" s="421"/>
      <c r="I28" s="421"/>
      <c r="J28" s="422"/>
      <c r="K28" s="421"/>
    </row>
    <row r="29" spans="1:11" s="33" customFormat="1" ht="43.5" customHeight="1">
      <c r="A29" s="34"/>
      <c r="B29" s="38"/>
      <c r="C29" s="39" t="s">
        <v>127</v>
      </c>
      <c r="D29" s="420"/>
      <c r="E29" s="423">
        <f>3501600-28000</f>
        <v>3473600</v>
      </c>
      <c r="F29" s="424"/>
      <c r="G29" s="34"/>
      <c r="H29" s="424"/>
      <c r="I29" s="34"/>
      <c r="J29" s="422"/>
      <c r="K29" s="421"/>
    </row>
    <row r="30" spans="1:11" s="33" customFormat="1" ht="43.5" customHeight="1">
      <c r="A30" s="34"/>
      <c r="B30" s="38"/>
      <c r="C30" s="34"/>
      <c r="D30" s="425"/>
      <c r="E30" s="426">
        <f>SUM(E23:E29)</f>
        <v>79018869.629999995</v>
      </c>
      <c r="F30" s="421"/>
      <c r="G30" s="421"/>
      <c r="H30" s="421"/>
      <c r="I30" s="421"/>
      <c r="J30" s="422"/>
      <c r="K30" s="421"/>
    </row>
    <row r="31" spans="1:11" s="40" customFormat="1" ht="43.5" customHeight="1">
      <c r="A31" s="41"/>
      <c r="B31" s="42"/>
      <c r="C31" s="41"/>
      <c r="D31" s="427"/>
      <c r="E31" s="427"/>
      <c r="F31" s="427"/>
      <c r="G31" s="427"/>
      <c r="H31" s="427"/>
      <c r="I31" s="427"/>
      <c r="J31" s="428"/>
      <c r="K31" s="427"/>
    </row>
    <row r="32" spans="1:11" s="32" customFormat="1" ht="43.5" customHeight="1">
      <c r="A32" s="36"/>
      <c r="B32" s="43"/>
      <c r="C32" s="36"/>
      <c r="D32" s="417"/>
      <c r="E32" s="417"/>
      <c r="F32" s="417"/>
      <c r="G32" s="417"/>
      <c r="H32" s="417"/>
      <c r="I32" s="417"/>
      <c r="J32" s="429"/>
      <c r="K32" s="417"/>
    </row>
    <row r="33" spans="1:11" s="32" customFormat="1" ht="43.5" customHeight="1">
      <c r="A33" s="36"/>
      <c r="B33" s="43"/>
      <c r="C33" s="36"/>
      <c r="D33" s="417"/>
      <c r="E33" s="417"/>
      <c r="F33" s="417"/>
      <c r="G33" s="417"/>
      <c r="H33" s="417"/>
      <c r="I33" s="417"/>
      <c r="J33" s="429"/>
      <c r="K33" s="417"/>
    </row>
    <row r="34" spans="1:11" s="32" customFormat="1" ht="43.5" customHeight="1">
      <c r="A34" s="36"/>
      <c r="B34" s="43"/>
      <c r="C34" s="36"/>
      <c r="D34" s="417"/>
      <c r="E34" s="417"/>
      <c r="F34" s="417"/>
      <c r="G34" s="417"/>
      <c r="H34" s="417"/>
      <c r="I34" s="417"/>
      <c r="J34" s="429"/>
      <c r="K34" s="417"/>
    </row>
    <row r="35" spans="1:11" s="32" customFormat="1" ht="43.5" customHeight="1">
      <c r="A35" s="36"/>
      <c r="B35" s="43"/>
      <c r="C35" s="36"/>
      <c r="D35" s="430"/>
      <c r="E35" s="430"/>
      <c r="F35" s="417"/>
      <c r="G35" s="417"/>
      <c r="H35" s="417"/>
      <c r="I35" s="417"/>
      <c r="J35" s="429"/>
      <c r="K35" s="417"/>
    </row>
    <row r="36" spans="1:11" s="32" customFormat="1" ht="43.5" customHeight="1">
      <c r="A36" s="36"/>
      <c r="B36" s="43"/>
      <c r="C36" s="36"/>
      <c r="D36" s="430"/>
      <c r="E36" s="430"/>
      <c r="F36" s="417"/>
      <c r="G36" s="417"/>
      <c r="H36" s="417"/>
      <c r="I36" s="417"/>
      <c r="J36" s="429"/>
      <c r="K36" s="417"/>
    </row>
    <row r="37" spans="1:11" s="32" customFormat="1" ht="43.5" customHeight="1">
      <c r="A37" s="36"/>
      <c r="B37" s="43"/>
      <c r="C37" s="36"/>
      <c r="D37" s="430"/>
      <c r="E37" s="430"/>
      <c r="F37" s="417"/>
      <c r="G37" s="417"/>
      <c r="H37" s="417"/>
      <c r="I37" s="417"/>
      <c r="J37" s="429"/>
      <c r="K37" s="417"/>
    </row>
    <row r="38" spans="1:11" s="2" customFormat="1" ht="43.5" customHeight="1">
      <c r="A38" s="21"/>
      <c r="B38" s="30"/>
      <c r="C38" s="21"/>
      <c r="D38" s="431"/>
      <c r="E38" s="431"/>
      <c r="F38" s="432"/>
      <c r="G38" s="432"/>
      <c r="H38" s="432"/>
      <c r="I38" s="432"/>
      <c r="J38" s="433"/>
      <c r="K38" s="432"/>
    </row>
    <row r="39" spans="1:11" s="2" customFormat="1" ht="43.5" customHeight="1">
      <c r="A39" s="21"/>
      <c r="B39" s="30"/>
      <c r="C39" s="21"/>
      <c r="D39" s="431"/>
      <c r="E39" s="431"/>
      <c r="F39" s="432"/>
      <c r="G39" s="432"/>
      <c r="H39" s="432"/>
      <c r="I39" s="432"/>
      <c r="J39" s="433"/>
      <c r="K39" s="432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A3" sqref="A3:K3"/>
    </sheetView>
  </sheetViews>
  <sheetFormatPr defaultColWidth="9.140625" defaultRowHeight="27.75"/>
  <cols>
    <col min="1" max="1" width="7.42578125" style="21" customWidth="1"/>
    <col min="2" max="2" width="17.7109375" style="30" customWidth="1"/>
    <col min="3" max="3" width="21.7109375" style="21" customWidth="1"/>
    <col min="4" max="4" width="22.7109375" style="432" bestFit="1" customWidth="1"/>
    <col min="5" max="5" width="22.28515625" style="432" bestFit="1" customWidth="1"/>
    <col min="6" max="6" width="12.7109375" style="448" customWidth="1"/>
    <col min="7" max="7" width="20.7109375" style="432" customWidth="1"/>
    <col min="8" max="8" width="12.7109375" style="449" customWidth="1"/>
    <col min="9" max="9" width="22.5703125" style="432" customWidth="1"/>
    <col min="10" max="10" width="12.140625" style="449" customWidth="1"/>
    <col min="11" max="11" width="20.7109375" style="447" customWidth="1"/>
    <col min="12" max="12" width="9.140625" style="272"/>
    <col min="13" max="16384" width="9.140625" style="2"/>
  </cols>
  <sheetData>
    <row r="1" spans="1:11" s="75" customFormat="1" ht="30" customHeight="1">
      <c r="A1" s="461" t="s">
        <v>251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</row>
    <row r="2" spans="1:11" s="75" customFormat="1" ht="30" customHeight="1">
      <c r="A2" s="461" t="s">
        <v>161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</row>
    <row r="3" spans="1:11" s="75" customFormat="1" ht="30" customHeight="1">
      <c r="A3" s="461" t="s">
        <v>496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</row>
    <row r="4" spans="1:11" s="75" customFormat="1" ht="30" customHeight="1">
      <c r="A4" s="478" t="s">
        <v>108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</row>
    <row r="5" spans="1:11" s="220" customFormat="1" ht="27.95" customHeight="1">
      <c r="A5" s="501" t="s">
        <v>217</v>
      </c>
      <c r="B5" s="458" t="s">
        <v>71</v>
      </c>
      <c r="C5" s="458" t="s">
        <v>72</v>
      </c>
      <c r="D5" s="505" t="s">
        <v>128</v>
      </c>
      <c r="E5" s="508" t="s">
        <v>132</v>
      </c>
      <c r="F5" s="509"/>
      <c r="G5" s="509"/>
      <c r="H5" s="509"/>
      <c r="I5" s="509"/>
      <c r="J5" s="510"/>
      <c r="K5" s="511" t="s">
        <v>4</v>
      </c>
    </row>
    <row r="6" spans="1:11" s="221" customFormat="1" ht="27.95" customHeight="1">
      <c r="A6" s="502"/>
      <c r="B6" s="503"/>
      <c r="C6" s="503"/>
      <c r="D6" s="506"/>
      <c r="E6" s="497" t="s">
        <v>110</v>
      </c>
      <c r="F6" s="498"/>
      <c r="G6" s="514" t="s">
        <v>84</v>
      </c>
      <c r="H6" s="515"/>
      <c r="I6" s="482" t="s">
        <v>250</v>
      </c>
      <c r="J6" s="483"/>
      <c r="K6" s="512"/>
    </row>
    <row r="7" spans="1:11" s="220" customFormat="1" ht="27.95" customHeight="1">
      <c r="A7" s="504"/>
      <c r="B7" s="459"/>
      <c r="C7" s="459"/>
      <c r="D7" s="507"/>
      <c r="E7" s="366" t="s">
        <v>107</v>
      </c>
      <c r="F7" s="434" t="s">
        <v>7</v>
      </c>
      <c r="G7" s="402" t="s">
        <v>107</v>
      </c>
      <c r="H7" s="435" t="s">
        <v>7</v>
      </c>
      <c r="I7" s="402" t="s">
        <v>107</v>
      </c>
      <c r="J7" s="435" t="s">
        <v>7</v>
      </c>
      <c r="K7" s="513"/>
    </row>
    <row r="8" spans="1:11" s="220" customFormat="1" ht="27.95" customHeight="1" thickBot="1">
      <c r="A8" s="484" t="s">
        <v>11</v>
      </c>
      <c r="B8" s="485"/>
      <c r="C8" s="486"/>
      <c r="D8" s="403">
        <v>235041100.45999998</v>
      </c>
      <c r="E8" s="403">
        <v>15321367.959999999</v>
      </c>
      <c r="F8" s="403">
        <v>531.68729773770508</v>
      </c>
      <c r="G8" s="403">
        <v>333100</v>
      </c>
      <c r="H8" s="403">
        <v>9.7357739385840265</v>
      </c>
      <c r="I8" s="403">
        <v>15654467.960000001</v>
      </c>
      <c r="J8" s="403">
        <v>6.6603108687640464</v>
      </c>
      <c r="K8" s="403">
        <v>219386632.5</v>
      </c>
    </row>
    <row r="9" spans="1:11" s="220" customFormat="1" ht="27.95" customHeight="1" thickTop="1">
      <c r="A9" s="224">
        <v>1</v>
      </c>
      <c r="B9" s="224">
        <v>1500400086</v>
      </c>
      <c r="C9" s="225" t="s">
        <v>104</v>
      </c>
      <c r="D9" s="436">
        <v>2733145.21</v>
      </c>
      <c r="E9" s="436">
        <v>682886.94</v>
      </c>
      <c r="F9" s="407">
        <v>24.98538817116124</v>
      </c>
      <c r="G9" s="436">
        <v>0</v>
      </c>
      <c r="H9" s="437">
        <v>0</v>
      </c>
      <c r="I9" s="436">
        <v>682886.94</v>
      </c>
      <c r="J9" s="407">
        <v>24.98538817116124</v>
      </c>
      <c r="K9" s="438">
        <v>2050258.27</v>
      </c>
    </row>
    <row r="10" spans="1:11" s="220" customFormat="1" ht="27.95" customHeight="1">
      <c r="A10" s="73">
        <v>2</v>
      </c>
      <c r="B10" s="73">
        <v>1500400052</v>
      </c>
      <c r="C10" s="74" t="s">
        <v>39</v>
      </c>
      <c r="D10" s="439">
        <v>2831871.26</v>
      </c>
      <c r="E10" s="439">
        <v>422291.83</v>
      </c>
      <c r="F10" s="411">
        <v>14.912112565456102</v>
      </c>
      <c r="G10" s="439">
        <v>0</v>
      </c>
      <c r="H10" s="440">
        <v>0</v>
      </c>
      <c r="I10" s="439">
        <v>422291.83</v>
      </c>
      <c r="J10" s="411">
        <v>14.912112565456102</v>
      </c>
      <c r="K10" s="441">
        <v>2409579.4299999997</v>
      </c>
    </row>
    <row r="11" spans="1:11" s="220" customFormat="1" ht="27.95" customHeight="1">
      <c r="A11" s="73">
        <v>3</v>
      </c>
      <c r="B11" s="73">
        <v>1500400094</v>
      </c>
      <c r="C11" s="74" t="s">
        <v>22</v>
      </c>
      <c r="D11" s="439">
        <v>2565600</v>
      </c>
      <c r="E11" s="439">
        <v>213744.67</v>
      </c>
      <c r="F11" s="411">
        <v>8.331176722793888</v>
      </c>
      <c r="G11" s="439">
        <v>168000</v>
      </c>
      <c r="H11" s="440">
        <v>6.5481758652946676</v>
      </c>
      <c r="I11" s="439">
        <v>381744.67000000004</v>
      </c>
      <c r="J11" s="411">
        <v>14.87935258808856</v>
      </c>
      <c r="K11" s="441">
        <v>2183855.33</v>
      </c>
    </row>
    <row r="12" spans="1:11" s="220" customFormat="1" ht="27.95" customHeight="1">
      <c r="A12" s="73">
        <v>4</v>
      </c>
      <c r="B12" s="73">
        <v>1500400058</v>
      </c>
      <c r="C12" s="74" t="s">
        <v>97</v>
      </c>
      <c r="D12" s="439">
        <v>2912776.97</v>
      </c>
      <c r="E12" s="439">
        <v>372792.12</v>
      </c>
      <c r="F12" s="411">
        <v>12.798512341986829</v>
      </c>
      <c r="G12" s="439">
        <v>0</v>
      </c>
      <c r="H12" s="440">
        <v>0</v>
      </c>
      <c r="I12" s="439">
        <v>372792.12</v>
      </c>
      <c r="J12" s="411">
        <v>12.798512341986829</v>
      </c>
      <c r="K12" s="441">
        <v>2539984.85</v>
      </c>
    </row>
    <row r="13" spans="1:11" s="220" customFormat="1" ht="27.95" customHeight="1">
      <c r="A13" s="73">
        <v>5</v>
      </c>
      <c r="B13" s="73">
        <v>1500400089</v>
      </c>
      <c r="C13" s="74" t="s">
        <v>105</v>
      </c>
      <c r="D13" s="439">
        <v>4070502.02</v>
      </c>
      <c r="E13" s="439">
        <v>496331.56</v>
      </c>
      <c r="F13" s="411">
        <v>12.193374614760662</v>
      </c>
      <c r="G13" s="439">
        <v>0</v>
      </c>
      <c r="H13" s="440">
        <v>0</v>
      </c>
      <c r="I13" s="439">
        <v>496331.56</v>
      </c>
      <c r="J13" s="411">
        <v>12.193374614760662</v>
      </c>
      <c r="K13" s="441">
        <v>3574170.46</v>
      </c>
    </row>
    <row r="14" spans="1:11" s="220" customFormat="1" ht="27.95" customHeight="1">
      <c r="A14" s="73">
        <v>6</v>
      </c>
      <c r="B14" s="73">
        <v>1500400063</v>
      </c>
      <c r="C14" s="74" t="s">
        <v>46</v>
      </c>
      <c r="D14" s="439">
        <v>2306753.61</v>
      </c>
      <c r="E14" s="439">
        <v>277124.02</v>
      </c>
      <c r="F14" s="411">
        <v>12.013594291069518</v>
      </c>
      <c r="G14" s="439">
        <v>0</v>
      </c>
      <c r="H14" s="440">
        <v>0</v>
      </c>
      <c r="I14" s="439">
        <v>277124.02</v>
      </c>
      <c r="J14" s="411">
        <v>12.013594291069518</v>
      </c>
      <c r="K14" s="441">
        <v>2029629.5899999999</v>
      </c>
    </row>
    <row r="15" spans="1:11" s="220" customFormat="1" ht="27.95" customHeight="1">
      <c r="A15" s="73">
        <v>7</v>
      </c>
      <c r="B15" s="73">
        <v>1500400077</v>
      </c>
      <c r="C15" s="74" t="s">
        <v>100</v>
      </c>
      <c r="D15" s="439">
        <v>2324961.6800000002</v>
      </c>
      <c r="E15" s="439">
        <v>263819.78000000003</v>
      </c>
      <c r="F15" s="411">
        <v>11.347274334431182</v>
      </c>
      <c r="G15" s="439">
        <v>8350</v>
      </c>
      <c r="H15" s="440">
        <v>0.35914570428532822</v>
      </c>
      <c r="I15" s="439">
        <v>272169.78000000003</v>
      </c>
      <c r="J15" s="411">
        <v>11.70642003871651</v>
      </c>
      <c r="K15" s="441">
        <v>2052791.9000000001</v>
      </c>
    </row>
    <row r="16" spans="1:11" s="220" customFormat="1" ht="27.95" customHeight="1">
      <c r="A16" s="73">
        <v>8</v>
      </c>
      <c r="B16" s="73">
        <v>1500400088</v>
      </c>
      <c r="C16" s="74" t="s">
        <v>62</v>
      </c>
      <c r="D16" s="439">
        <v>1132600</v>
      </c>
      <c r="E16" s="439">
        <v>131960.04</v>
      </c>
      <c r="F16" s="411">
        <v>11.651071870033551</v>
      </c>
      <c r="G16" s="439">
        <v>0</v>
      </c>
      <c r="H16" s="440">
        <v>0</v>
      </c>
      <c r="I16" s="439">
        <v>131960.04</v>
      </c>
      <c r="J16" s="411">
        <v>11.651071870033551</v>
      </c>
      <c r="K16" s="441">
        <v>1000639.96</v>
      </c>
    </row>
    <row r="17" spans="1:11" s="220" customFormat="1" ht="27.95" customHeight="1">
      <c r="A17" s="73">
        <v>9</v>
      </c>
      <c r="B17" s="73">
        <v>1500400073</v>
      </c>
      <c r="C17" s="74" t="s">
        <v>54</v>
      </c>
      <c r="D17" s="439">
        <v>1965800</v>
      </c>
      <c r="E17" s="439">
        <v>222847.92</v>
      </c>
      <c r="F17" s="411">
        <v>11.336245803235323</v>
      </c>
      <c r="G17" s="439">
        <v>0</v>
      </c>
      <c r="H17" s="440">
        <v>0</v>
      </c>
      <c r="I17" s="439">
        <v>222847.92</v>
      </c>
      <c r="J17" s="411">
        <v>11.336245803235323</v>
      </c>
      <c r="K17" s="441">
        <v>1742952.08</v>
      </c>
    </row>
    <row r="18" spans="1:11" s="220" customFormat="1" ht="27.95" customHeight="1">
      <c r="A18" s="73">
        <v>10</v>
      </c>
      <c r="B18" s="73">
        <v>1500400083</v>
      </c>
      <c r="C18" s="260" t="s">
        <v>103</v>
      </c>
      <c r="D18" s="439">
        <v>2218400</v>
      </c>
      <c r="E18" s="439">
        <v>246940.79</v>
      </c>
      <c r="F18" s="411">
        <v>11.131481698521457</v>
      </c>
      <c r="G18" s="439">
        <v>0</v>
      </c>
      <c r="H18" s="440">
        <v>0</v>
      </c>
      <c r="I18" s="439">
        <v>246940.79</v>
      </c>
      <c r="J18" s="411">
        <v>11.131481698521457</v>
      </c>
      <c r="K18" s="441">
        <v>1971459.21</v>
      </c>
    </row>
    <row r="19" spans="1:11" s="220" customFormat="1" ht="27.95" customHeight="1">
      <c r="A19" s="73">
        <v>11</v>
      </c>
      <c r="B19" s="73">
        <v>1500400027</v>
      </c>
      <c r="C19" s="74" t="s">
        <v>14</v>
      </c>
      <c r="D19" s="439">
        <v>4081500</v>
      </c>
      <c r="E19" s="439">
        <v>453753.61</v>
      </c>
      <c r="F19" s="411">
        <v>11.117324758054636</v>
      </c>
      <c r="G19" s="439">
        <v>0</v>
      </c>
      <c r="H19" s="440">
        <v>0</v>
      </c>
      <c r="I19" s="439">
        <v>453753.61</v>
      </c>
      <c r="J19" s="411">
        <v>11.117324758054636</v>
      </c>
      <c r="K19" s="441">
        <v>3627746.39</v>
      </c>
    </row>
    <row r="20" spans="1:11" s="220" customFormat="1" ht="27.95" customHeight="1">
      <c r="A20" s="73">
        <v>12</v>
      </c>
      <c r="B20" s="73">
        <v>1500400061</v>
      </c>
      <c r="C20" s="74" t="s">
        <v>18</v>
      </c>
      <c r="D20" s="439">
        <v>1998745.21</v>
      </c>
      <c r="E20" s="439">
        <v>221614.25</v>
      </c>
      <c r="F20" s="411">
        <v>11.087668847996889</v>
      </c>
      <c r="G20" s="439">
        <v>0</v>
      </c>
      <c r="H20" s="440">
        <v>0</v>
      </c>
      <c r="I20" s="439">
        <v>221614.25</v>
      </c>
      <c r="J20" s="411">
        <v>11.087668847996889</v>
      </c>
      <c r="K20" s="441">
        <v>1777130.96</v>
      </c>
    </row>
    <row r="21" spans="1:11" s="220" customFormat="1" ht="27.95" customHeight="1">
      <c r="A21" s="73">
        <v>13</v>
      </c>
      <c r="B21" s="73">
        <v>1500400050</v>
      </c>
      <c r="C21" s="74" t="s">
        <v>38</v>
      </c>
      <c r="D21" s="439">
        <v>5213541.34</v>
      </c>
      <c r="E21" s="439">
        <v>568071.25</v>
      </c>
      <c r="F21" s="411">
        <v>10.896072610790883</v>
      </c>
      <c r="G21" s="439">
        <v>0</v>
      </c>
      <c r="H21" s="440">
        <v>0</v>
      </c>
      <c r="I21" s="439">
        <v>568071.25</v>
      </c>
      <c r="J21" s="411">
        <v>10.896072610790883</v>
      </c>
      <c r="K21" s="441">
        <v>4645470.09</v>
      </c>
    </row>
    <row r="22" spans="1:11" s="220" customFormat="1" ht="27.95" customHeight="1">
      <c r="A22" s="73">
        <v>14</v>
      </c>
      <c r="B22" s="73">
        <v>1500400038</v>
      </c>
      <c r="C22" s="74" t="s">
        <v>92</v>
      </c>
      <c r="D22" s="439">
        <v>1882000</v>
      </c>
      <c r="E22" s="439">
        <v>199235.92</v>
      </c>
      <c r="F22" s="411">
        <v>10.58639319872476</v>
      </c>
      <c r="G22" s="439">
        <v>0</v>
      </c>
      <c r="H22" s="440">
        <v>0</v>
      </c>
      <c r="I22" s="439">
        <v>199235.92</v>
      </c>
      <c r="J22" s="411">
        <v>10.58639319872476</v>
      </c>
      <c r="K22" s="441">
        <v>1682764.08</v>
      </c>
    </row>
    <row r="23" spans="1:11" s="220" customFormat="1" ht="27.95" customHeight="1">
      <c r="A23" s="73">
        <v>15</v>
      </c>
      <c r="B23" s="73">
        <v>1500400075</v>
      </c>
      <c r="C23" s="74" t="s">
        <v>56</v>
      </c>
      <c r="D23" s="439">
        <v>2344400</v>
      </c>
      <c r="E23" s="439">
        <v>246022.37</v>
      </c>
      <c r="F23" s="411">
        <v>10.494044105101519</v>
      </c>
      <c r="G23" s="439">
        <v>0</v>
      </c>
      <c r="H23" s="440">
        <v>0</v>
      </c>
      <c r="I23" s="439">
        <v>246022.37</v>
      </c>
      <c r="J23" s="411">
        <v>10.494044105101519</v>
      </c>
      <c r="K23" s="441">
        <v>2098377.63</v>
      </c>
    </row>
    <row r="24" spans="1:11" s="220" customFormat="1" ht="27.95" customHeight="1">
      <c r="A24" s="73">
        <v>16</v>
      </c>
      <c r="B24" s="73">
        <v>1500400028</v>
      </c>
      <c r="C24" s="74" t="s">
        <v>25</v>
      </c>
      <c r="D24" s="439">
        <v>1855500</v>
      </c>
      <c r="E24" s="439">
        <v>191311</v>
      </c>
      <c r="F24" s="411">
        <v>10.31048234977095</v>
      </c>
      <c r="G24" s="439">
        <v>0</v>
      </c>
      <c r="H24" s="440">
        <v>0</v>
      </c>
      <c r="I24" s="439">
        <v>191311</v>
      </c>
      <c r="J24" s="411">
        <v>10.31048234977095</v>
      </c>
      <c r="K24" s="441">
        <v>1664189</v>
      </c>
    </row>
    <row r="25" spans="1:11" s="220" customFormat="1" ht="27.95" customHeight="1">
      <c r="A25" s="73">
        <v>17</v>
      </c>
      <c r="B25" s="73">
        <v>1500400057</v>
      </c>
      <c r="C25" s="74" t="s">
        <v>44</v>
      </c>
      <c r="D25" s="439">
        <v>3829000</v>
      </c>
      <c r="E25" s="439">
        <v>391136.02</v>
      </c>
      <c r="F25" s="411">
        <v>10.215095847479759</v>
      </c>
      <c r="G25" s="439">
        <v>0</v>
      </c>
      <c r="H25" s="440">
        <v>0</v>
      </c>
      <c r="I25" s="439">
        <v>391136.02</v>
      </c>
      <c r="J25" s="411">
        <v>10.215095847479759</v>
      </c>
      <c r="K25" s="441">
        <v>3437863.98</v>
      </c>
    </row>
    <row r="26" spans="1:11" s="220" customFormat="1" ht="27.95" customHeight="1">
      <c r="A26" s="73">
        <v>18</v>
      </c>
      <c r="B26" s="73">
        <v>1500400092</v>
      </c>
      <c r="C26" s="74" t="s">
        <v>65</v>
      </c>
      <c r="D26" s="439">
        <v>3946880</v>
      </c>
      <c r="E26" s="439">
        <v>395630.37</v>
      </c>
      <c r="F26" s="411">
        <v>10.023876327630939</v>
      </c>
      <c r="G26" s="439">
        <v>0</v>
      </c>
      <c r="H26" s="440">
        <v>0</v>
      </c>
      <c r="I26" s="439">
        <v>395630.37</v>
      </c>
      <c r="J26" s="411">
        <v>10.023876327630939</v>
      </c>
      <c r="K26" s="441">
        <v>3551249.63</v>
      </c>
    </row>
    <row r="27" spans="1:11" s="220" customFormat="1" ht="27.95" customHeight="1">
      <c r="A27" s="73">
        <v>19</v>
      </c>
      <c r="B27" s="73">
        <v>1500400056</v>
      </c>
      <c r="C27" s="74" t="s">
        <v>43</v>
      </c>
      <c r="D27" s="439">
        <v>4142476.97</v>
      </c>
      <c r="E27" s="439">
        <v>414702</v>
      </c>
      <c r="F27" s="411">
        <v>10.010966940873542</v>
      </c>
      <c r="G27" s="439">
        <v>0</v>
      </c>
      <c r="H27" s="440">
        <v>0</v>
      </c>
      <c r="I27" s="439">
        <v>414702</v>
      </c>
      <c r="J27" s="411">
        <v>10.010966940873542</v>
      </c>
      <c r="K27" s="441">
        <v>3727774.97</v>
      </c>
    </row>
    <row r="28" spans="1:11" s="220" customFormat="1" ht="27.95" customHeight="1">
      <c r="A28" s="73">
        <v>20</v>
      </c>
      <c r="B28" s="73">
        <v>1500400034</v>
      </c>
      <c r="C28" s="74" t="s">
        <v>27</v>
      </c>
      <c r="D28" s="439">
        <v>1958944.03</v>
      </c>
      <c r="E28" s="439">
        <v>195234.73</v>
      </c>
      <c r="F28" s="411">
        <v>9.9663250715744027</v>
      </c>
      <c r="G28" s="439">
        <v>0</v>
      </c>
      <c r="H28" s="440">
        <v>0</v>
      </c>
      <c r="I28" s="439">
        <v>195234.73</v>
      </c>
      <c r="J28" s="411">
        <v>9.9663250715744027</v>
      </c>
      <c r="K28" s="441">
        <v>1763709.3</v>
      </c>
    </row>
    <row r="29" spans="1:11" s="220" customFormat="1" ht="27.95" customHeight="1">
      <c r="A29" s="73">
        <v>21</v>
      </c>
      <c r="B29" s="73">
        <v>1500400029</v>
      </c>
      <c r="C29" s="74" t="s">
        <v>87</v>
      </c>
      <c r="D29" s="439">
        <v>2913345.21</v>
      </c>
      <c r="E29" s="439">
        <v>289332.12</v>
      </c>
      <c r="F29" s="411">
        <v>9.9312679804258419</v>
      </c>
      <c r="G29" s="439">
        <v>0</v>
      </c>
      <c r="H29" s="440">
        <v>0</v>
      </c>
      <c r="I29" s="439">
        <v>289332.12</v>
      </c>
      <c r="J29" s="411">
        <v>9.9312679804258419</v>
      </c>
      <c r="K29" s="441">
        <v>2624013.09</v>
      </c>
    </row>
    <row r="30" spans="1:11" s="220" customFormat="1" ht="27.95" customHeight="1">
      <c r="A30" s="73">
        <v>22</v>
      </c>
      <c r="B30" s="73">
        <v>1500400098</v>
      </c>
      <c r="C30" s="74" t="s">
        <v>69</v>
      </c>
      <c r="D30" s="439">
        <v>3032000</v>
      </c>
      <c r="E30" s="439">
        <v>295282.14</v>
      </c>
      <c r="F30" s="411">
        <v>9.738856860158311</v>
      </c>
      <c r="G30" s="439">
        <v>0</v>
      </c>
      <c r="H30" s="440">
        <v>0</v>
      </c>
      <c r="I30" s="439">
        <v>295282.14</v>
      </c>
      <c r="J30" s="411">
        <v>9.738856860158311</v>
      </c>
      <c r="K30" s="441">
        <v>2736717.86</v>
      </c>
    </row>
    <row r="31" spans="1:11" s="220" customFormat="1" ht="27.95" customHeight="1">
      <c r="A31" s="73">
        <v>23</v>
      </c>
      <c r="B31" s="73">
        <v>1500400039</v>
      </c>
      <c r="C31" s="74" t="s">
        <v>30</v>
      </c>
      <c r="D31" s="439">
        <v>1500420</v>
      </c>
      <c r="E31" s="439">
        <v>145339.49</v>
      </c>
      <c r="F31" s="411">
        <v>9.6865870889484285</v>
      </c>
      <c r="G31" s="439">
        <v>0</v>
      </c>
      <c r="H31" s="440">
        <v>0</v>
      </c>
      <c r="I31" s="439">
        <v>145339.49</v>
      </c>
      <c r="J31" s="411">
        <v>9.6865870889484285</v>
      </c>
      <c r="K31" s="441">
        <v>1355080.51</v>
      </c>
    </row>
    <row r="32" spans="1:11" s="220" customFormat="1" ht="27.95" customHeight="1">
      <c r="A32" s="73">
        <v>24</v>
      </c>
      <c r="B32" s="73">
        <v>1500400072</v>
      </c>
      <c r="C32" s="74" t="s">
        <v>53</v>
      </c>
      <c r="D32" s="439">
        <v>2285940</v>
      </c>
      <c r="E32" s="439">
        <v>214658.71</v>
      </c>
      <c r="F32" s="411">
        <v>9.3903912613629412</v>
      </c>
      <c r="G32" s="439">
        <v>0</v>
      </c>
      <c r="H32" s="440">
        <v>0</v>
      </c>
      <c r="I32" s="439">
        <v>214658.71</v>
      </c>
      <c r="J32" s="411">
        <v>9.3903912613629412</v>
      </c>
      <c r="K32" s="441">
        <v>2071281.29</v>
      </c>
    </row>
    <row r="33" spans="1:11" s="220" customFormat="1" ht="27.95" customHeight="1">
      <c r="A33" s="73">
        <v>25</v>
      </c>
      <c r="B33" s="73">
        <v>1500400032</v>
      </c>
      <c r="C33" s="74" t="s">
        <v>89</v>
      </c>
      <c r="D33" s="439">
        <v>3120479.66</v>
      </c>
      <c r="E33" s="439">
        <v>290509</v>
      </c>
      <c r="F33" s="411">
        <v>9.3097546420155162</v>
      </c>
      <c r="G33" s="439">
        <v>0</v>
      </c>
      <c r="H33" s="440">
        <v>0</v>
      </c>
      <c r="I33" s="439">
        <v>290509</v>
      </c>
      <c r="J33" s="411">
        <v>9.3097546420155162</v>
      </c>
      <c r="K33" s="441">
        <v>2829970.66</v>
      </c>
    </row>
    <row r="34" spans="1:11" s="220" customFormat="1" ht="27.95" customHeight="1">
      <c r="A34" s="73">
        <v>26</v>
      </c>
      <c r="B34" s="73">
        <v>1500400084</v>
      </c>
      <c r="C34" s="74" t="s">
        <v>15</v>
      </c>
      <c r="D34" s="439">
        <v>2139679.66</v>
      </c>
      <c r="E34" s="439">
        <v>195520.72</v>
      </c>
      <c r="F34" s="411">
        <v>9.1378501022905443</v>
      </c>
      <c r="G34" s="439">
        <v>0</v>
      </c>
      <c r="H34" s="440">
        <v>0</v>
      </c>
      <c r="I34" s="439">
        <v>195520.72</v>
      </c>
      <c r="J34" s="411">
        <v>9.1378501022905443</v>
      </c>
      <c r="K34" s="441">
        <v>1944158.9400000002</v>
      </c>
    </row>
    <row r="35" spans="1:11" s="220" customFormat="1" ht="27.95" customHeight="1">
      <c r="A35" s="73">
        <v>27</v>
      </c>
      <c r="B35" s="73">
        <v>1500400035</v>
      </c>
      <c r="C35" s="74" t="s">
        <v>91</v>
      </c>
      <c r="D35" s="439">
        <v>1950134.45</v>
      </c>
      <c r="E35" s="439">
        <v>177240.6</v>
      </c>
      <c r="F35" s="411">
        <v>9.0886348887380564</v>
      </c>
      <c r="G35" s="439">
        <v>0</v>
      </c>
      <c r="H35" s="440">
        <v>0</v>
      </c>
      <c r="I35" s="439">
        <v>177240.6</v>
      </c>
      <c r="J35" s="411">
        <v>9.0886348887380564</v>
      </c>
      <c r="K35" s="441">
        <v>1772893.8499999999</v>
      </c>
    </row>
    <row r="36" spans="1:11" s="220" customFormat="1" ht="27.95" customHeight="1">
      <c r="A36" s="73">
        <v>28</v>
      </c>
      <c r="B36" s="73">
        <v>1500400059</v>
      </c>
      <c r="C36" s="74" t="s">
        <v>45</v>
      </c>
      <c r="D36" s="439">
        <v>2050053.61</v>
      </c>
      <c r="E36" s="439">
        <v>184600</v>
      </c>
      <c r="F36" s="411">
        <v>9.0046425663961038</v>
      </c>
      <c r="G36" s="439">
        <v>0</v>
      </c>
      <c r="H36" s="440">
        <v>0</v>
      </c>
      <c r="I36" s="439">
        <v>184600</v>
      </c>
      <c r="J36" s="411">
        <v>9.0046425663961038</v>
      </c>
      <c r="K36" s="441">
        <v>1865453.61</v>
      </c>
    </row>
    <row r="37" spans="1:11" s="220" customFormat="1" ht="27.95" customHeight="1">
      <c r="A37" s="73">
        <v>29</v>
      </c>
      <c r="B37" s="73">
        <v>1500400025</v>
      </c>
      <c r="C37" s="74" t="s">
        <v>85</v>
      </c>
      <c r="D37" s="439">
        <v>1733090.42</v>
      </c>
      <c r="E37" s="439">
        <v>155032</v>
      </c>
      <c r="F37" s="411">
        <v>8.9454074762008098</v>
      </c>
      <c r="G37" s="439">
        <v>0</v>
      </c>
      <c r="H37" s="440">
        <v>0</v>
      </c>
      <c r="I37" s="439">
        <v>155032</v>
      </c>
      <c r="J37" s="411">
        <v>8.9454074762008098</v>
      </c>
      <c r="K37" s="441">
        <v>1578058.42</v>
      </c>
    </row>
    <row r="38" spans="1:11" s="220" customFormat="1" ht="27.95" customHeight="1">
      <c r="A38" s="73">
        <v>30</v>
      </c>
      <c r="B38" s="73">
        <v>1500400037</v>
      </c>
      <c r="C38" s="74" t="s">
        <v>29</v>
      </c>
      <c r="D38" s="439">
        <v>2183089.2400000002</v>
      </c>
      <c r="E38" s="439">
        <v>193225</v>
      </c>
      <c r="F38" s="411">
        <v>8.8509895271161696</v>
      </c>
      <c r="G38" s="439">
        <v>0</v>
      </c>
      <c r="H38" s="440">
        <v>0</v>
      </c>
      <c r="I38" s="439">
        <v>193225</v>
      </c>
      <c r="J38" s="411">
        <v>8.8509895271161696</v>
      </c>
      <c r="K38" s="441">
        <v>1989864.2400000002</v>
      </c>
    </row>
    <row r="39" spans="1:11" s="220" customFormat="1" ht="27.95" customHeight="1">
      <c r="A39" s="73">
        <v>31</v>
      </c>
      <c r="B39" s="73">
        <v>1500400051</v>
      </c>
      <c r="C39" s="74" t="s">
        <v>96</v>
      </c>
      <c r="D39" s="439">
        <v>3791800</v>
      </c>
      <c r="E39" s="439">
        <v>332195.25</v>
      </c>
      <c r="F39" s="411">
        <v>8.7608853315048254</v>
      </c>
      <c r="G39" s="439">
        <v>0</v>
      </c>
      <c r="H39" s="440">
        <v>0</v>
      </c>
      <c r="I39" s="439">
        <v>332195.25</v>
      </c>
      <c r="J39" s="411">
        <v>8.7608853315048254</v>
      </c>
      <c r="K39" s="441">
        <v>3459604.75</v>
      </c>
    </row>
    <row r="40" spans="1:11" s="220" customFormat="1" ht="27.95" customHeight="1">
      <c r="A40" s="73">
        <v>32</v>
      </c>
      <c r="B40" s="73">
        <v>1500400044</v>
      </c>
      <c r="C40" s="74" t="s">
        <v>35</v>
      </c>
      <c r="D40" s="439">
        <v>4930615.29</v>
      </c>
      <c r="E40" s="439">
        <v>431222.84</v>
      </c>
      <c r="F40" s="411">
        <v>8.7458220655458998</v>
      </c>
      <c r="G40" s="439">
        <v>0</v>
      </c>
      <c r="H40" s="440">
        <v>0</v>
      </c>
      <c r="I40" s="439">
        <v>431222.84</v>
      </c>
      <c r="J40" s="411">
        <v>8.7458220655458998</v>
      </c>
      <c r="K40" s="441">
        <v>4499392.45</v>
      </c>
    </row>
    <row r="41" spans="1:11" s="220" customFormat="1" ht="27.95" customHeight="1">
      <c r="A41" s="73">
        <v>33</v>
      </c>
      <c r="B41" s="73">
        <v>1500400081</v>
      </c>
      <c r="C41" s="74" t="s">
        <v>16</v>
      </c>
      <c r="D41" s="439">
        <v>1100700</v>
      </c>
      <c r="E41" s="439">
        <v>95922.54</v>
      </c>
      <c r="F41" s="411">
        <v>8.7146852003270645</v>
      </c>
      <c r="G41" s="439">
        <v>0</v>
      </c>
      <c r="H41" s="440">
        <v>0</v>
      </c>
      <c r="I41" s="439">
        <v>95922.54</v>
      </c>
      <c r="J41" s="411">
        <v>8.7146852003270645</v>
      </c>
      <c r="K41" s="441">
        <v>1004777.46</v>
      </c>
    </row>
    <row r="42" spans="1:11" s="220" customFormat="1" ht="27.95" customHeight="1">
      <c r="A42" s="73">
        <v>34</v>
      </c>
      <c r="B42" s="73">
        <v>1500400085</v>
      </c>
      <c r="C42" s="74" t="s">
        <v>60</v>
      </c>
      <c r="D42" s="439">
        <v>5405357.8099999996</v>
      </c>
      <c r="E42" s="439">
        <v>461268.5</v>
      </c>
      <c r="F42" s="411">
        <v>8.5335423891207682</v>
      </c>
      <c r="G42" s="439">
        <v>5300</v>
      </c>
      <c r="H42" s="440">
        <v>9.8050863352559456E-2</v>
      </c>
      <c r="I42" s="439">
        <v>466568.5</v>
      </c>
      <c r="J42" s="411">
        <v>8.6315932524733281</v>
      </c>
      <c r="K42" s="441">
        <v>4938789.3099999996</v>
      </c>
    </row>
    <row r="43" spans="1:11" s="220" customFormat="1" ht="27.95" customHeight="1">
      <c r="A43" s="73">
        <v>35</v>
      </c>
      <c r="B43" s="73">
        <v>1500400031</v>
      </c>
      <c r="C43" s="74" t="s">
        <v>26</v>
      </c>
      <c r="D43" s="439">
        <v>1632500</v>
      </c>
      <c r="E43" s="439">
        <v>139682</v>
      </c>
      <c r="F43" s="411">
        <v>8.5563246554364465</v>
      </c>
      <c r="G43" s="439">
        <v>0</v>
      </c>
      <c r="H43" s="440">
        <v>0</v>
      </c>
      <c r="I43" s="439">
        <v>139682</v>
      </c>
      <c r="J43" s="411">
        <v>8.5563246554364465</v>
      </c>
      <c r="K43" s="441">
        <v>1492818</v>
      </c>
    </row>
    <row r="44" spans="1:11" s="220" customFormat="1" ht="27.95" customHeight="1">
      <c r="A44" s="73">
        <v>36</v>
      </c>
      <c r="B44" s="73">
        <v>1500400082</v>
      </c>
      <c r="C44" s="74" t="s">
        <v>59</v>
      </c>
      <c r="D44" s="439">
        <v>1187453.6100000001</v>
      </c>
      <c r="E44" s="439">
        <v>101270.07</v>
      </c>
      <c r="F44" s="411">
        <v>8.5283390565463844</v>
      </c>
      <c r="G44" s="439">
        <v>0</v>
      </c>
      <c r="H44" s="440">
        <v>0</v>
      </c>
      <c r="I44" s="439">
        <v>101270.07</v>
      </c>
      <c r="J44" s="411">
        <v>8.5283390565463844</v>
      </c>
      <c r="K44" s="441">
        <v>1086183.54</v>
      </c>
    </row>
    <row r="45" spans="1:11" s="220" customFormat="1" ht="27.95" customHeight="1">
      <c r="A45" s="73">
        <v>37</v>
      </c>
      <c r="B45" s="273">
        <v>1500400065</v>
      </c>
      <c r="C45" s="274" t="s">
        <v>47</v>
      </c>
      <c r="D45" s="439">
        <v>2999930.42</v>
      </c>
      <c r="E45" s="439">
        <v>254469.83</v>
      </c>
      <c r="F45" s="411">
        <v>8.4825244046826924</v>
      </c>
      <c r="G45" s="439">
        <v>0</v>
      </c>
      <c r="H45" s="440">
        <v>0</v>
      </c>
      <c r="I45" s="439">
        <v>254469.83</v>
      </c>
      <c r="J45" s="411">
        <v>8.4825244046826924</v>
      </c>
      <c r="K45" s="441">
        <v>2745460.59</v>
      </c>
    </row>
    <row r="46" spans="1:11" s="220" customFormat="1" ht="27.95" customHeight="1">
      <c r="A46" s="73">
        <v>38</v>
      </c>
      <c r="B46" s="73">
        <v>1500400078</v>
      </c>
      <c r="C46" s="74" t="s">
        <v>101</v>
      </c>
      <c r="D46" s="439">
        <v>3443464.87</v>
      </c>
      <c r="E46" s="439">
        <v>284103.31</v>
      </c>
      <c r="F46" s="411">
        <v>8.2505069958794142</v>
      </c>
      <c r="G46" s="439">
        <v>0</v>
      </c>
      <c r="H46" s="440">
        <v>0</v>
      </c>
      <c r="I46" s="439">
        <v>284103.31</v>
      </c>
      <c r="J46" s="411">
        <v>8.2505069958794142</v>
      </c>
      <c r="K46" s="441">
        <v>3159361.56</v>
      </c>
    </row>
    <row r="47" spans="1:11" s="220" customFormat="1" ht="27.95" customHeight="1">
      <c r="A47" s="73">
        <v>39</v>
      </c>
      <c r="B47" s="73">
        <v>1500400045</v>
      </c>
      <c r="C47" s="74" t="s">
        <v>93</v>
      </c>
      <c r="D47" s="439">
        <v>7531723.3600000003</v>
      </c>
      <c r="E47" s="439">
        <v>605329.03</v>
      </c>
      <c r="F47" s="411">
        <v>8.0370587323324099</v>
      </c>
      <c r="G47" s="439">
        <v>0</v>
      </c>
      <c r="H47" s="440">
        <v>0</v>
      </c>
      <c r="I47" s="439">
        <v>605329.03</v>
      </c>
      <c r="J47" s="411">
        <v>8.0370587323324099</v>
      </c>
      <c r="K47" s="441">
        <v>6926394.3300000001</v>
      </c>
    </row>
    <row r="48" spans="1:11" s="220" customFormat="1" ht="27.95" customHeight="1">
      <c r="A48" s="73">
        <v>40</v>
      </c>
      <c r="B48" s="73">
        <v>1500400024</v>
      </c>
      <c r="C48" s="74" t="s">
        <v>24</v>
      </c>
      <c r="D48" s="439">
        <v>1683772.77</v>
      </c>
      <c r="E48" s="439">
        <v>135213.54</v>
      </c>
      <c r="F48" s="411">
        <v>8.0303911792088183</v>
      </c>
      <c r="G48" s="439">
        <v>0</v>
      </c>
      <c r="H48" s="440">
        <v>0</v>
      </c>
      <c r="I48" s="439">
        <v>135213.54</v>
      </c>
      <c r="J48" s="411">
        <v>8.0303911792088183</v>
      </c>
      <c r="K48" s="441">
        <v>1548559.23</v>
      </c>
    </row>
    <row r="49" spans="1:11" s="220" customFormat="1" ht="27.95" customHeight="1">
      <c r="A49" s="73">
        <v>41</v>
      </c>
      <c r="B49" s="73">
        <v>1500400091</v>
      </c>
      <c r="C49" s="74" t="s">
        <v>64</v>
      </c>
      <c r="D49" s="439">
        <v>2490053.61</v>
      </c>
      <c r="E49" s="439">
        <v>198477.75</v>
      </c>
      <c r="F49" s="411">
        <v>7.9708223631377964</v>
      </c>
      <c r="G49" s="439">
        <v>0</v>
      </c>
      <c r="H49" s="440">
        <v>0</v>
      </c>
      <c r="I49" s="439">
        <v>198477.75</v>
      </c>
      <c r="J49" s="411">
        <v>7.9708223631377964</v>
      </c>
      <c r="K49" s="441">
        <v>2291575.86</v>
      </c>
    </row>
    <row r="50" spans="1:11" s="220" customFormat="1" ht="27.95" customHeight="1">
      <c r="A50" s="73">
        <v>42</v>
      </c>
      <c r="B50" s="73">
        <v>1500400067</v>
      </c>
      <c r="C50" s="74" t="s">
        <v>49</v>
      </c>
      <c r="D50" s="439">
        <v>3799700</v>
      </c>
      <c r="E50" s="439">
        <v>301349</v>
      </c>
      <c r="F50" s="411">
        <v>7.930862962865489</v>
      </c>
      <c r="G50" s="439">
        <v>0</v>
      </c>
      <c r="H50" s="440">
        <v>0</v>
      </c>
      <c r="I50" s="439">
        <v>301349</v>
      </c>
      <c r="J50" s="411">
        <v>7.930862962865489</v>
      </c>
      <c r="K50" s="441">
        <v>3498351</v>
      </c>
    </row>
    <row r="51" spans="1:11" s="220" customFormat="1" ht="27.95" customHeight="1">
      <c r="A51" s="73">
        <v>43</v>
      </c>
      <c r="B51" s="73">
        <v>1500400036</v>
      </c>
      <c r="C51" s="74" t="s">
        <v>28</v>
      </c>
      <c r="D51" s="439">
        <v>1595593.61</v>
      </c>
      <c r="E51" s="439">
        <v>126283.8</v>
      </c>
      <c r="F51" s="411">
        <v>7.9145340773832746</v>
      </c>
      <c r="G51" s="439">
        <v>0</v>
      </c>
      <c r="H51" s="440">
        <v>0</v>
      </c>
      <c r="I51" s="439">
        <v>126283.8</v>
      </c>
      <c r="J51" s="411">
        <v>7.9145340773832746</v>
      </c>
      <c r="K51" s="441">
        <v>1469309.81</v>
      </c>
    </row>
    <row r="52" spans="1:11" s="220" customFormat="1" ht="27.95" customHeight="1">
      <c r="A52" s="73">
        <v>44</v>
      </c>
      <c r="B52" s="73">
        <v>1500400068</v>
      </c>
      <c r="C52" s="74" t="s">
        <v>20</v>
      </c>
      <c r="D52" s="439">
        <v>2048454.45</v>
      </c>
      <c r="E52" s="439">
        <v>157900</v>
      </c>
      <c r="F52" s="411">
        <v>7.7082504812347672</v>
      </c>
      <c r="G52" s="439">
        <v>0</v>
      </c>
      <c r="H52" s="440">
        <v>0</v>
      </c>
      <c r="I52" s="439">
        <v>157900</v>
      </c>
      <c r="J52" s="411">
        <v>7.7082504812347672</v>
      </c>
      <c r="K52" s="441">
        <v>1890554.45</v>
      </c>
    </row>
    <row r="53" spans="1:11" s="220" customFormat="1" ht="27.95" customHeight="1">
      <c r="A53" s="73">
        <v>45</v>
      </c>
      <c r="B53" s="73">
        <v>1500400040</v>
      </c>
      <c r="C53" s="74" t="s">
        <v>31</v>
      </c>
      <c r="D53" s="439">
        <v>2275145.21</v>
      </c>
      <c r="E53" s="439">
        <v>172130</v>
      </c>
      <c r="F53" s="411">
        <v>7.5656709401858357</v>
      </c>
      <c r="G53" s="439">
        <v>0</v>
      </c>
      <c r="H53" s="440">
        <v>0</v>
      </c>
      <c r="I53" s="439">
        <v>172130</v>
      </c>
      <c r="J53" s="411">
        <v>7.5656709401858357</v>
      </c>
      <c r="K53" s="441">
        <v>2103015.21</v>
      </c>
    </row>
    <row r="54" spans="1:11" s="220" customFormat="1" ht="27.95" customHeight="1">
      <c r="A54" s="73">
        <v>46</v>
      </c>
      <c r="B54" s="73">
        <v>1500400093</v>
      </c>
      <c r="C54" s="74" t="s">
        <v>66</v>
      </c>
      <c r="D54" s="439">
        <v>2499183.19</v>
      </c>
      <c r="E54" s="439">
        <v>186384.39</v>
      </c>
      <c r="F54" s="411">
        <v>7.4578122462483432</v>
      </c>
      <c r="G54" s="439">
        <v>0</v>
      </c>
      <c r="H54" s="440">
        <v>0</v>
      </c>
      <c r="I54" s="439">
        <v>186384.39</v>
      </c>
      <c r="J54" s="411">
        <v>7.4578122462483432</v>
      </c>
      <c r="K54" s="441">
        <v>2312798.7999999998</v>
      </c>
    </row>
    <row r="55" spans="1:11" s="220" customFormat="1" ht="27.95" customHeight="1">
      <c r="A55" s="73">
        <v>47</v>
      </c>
      <c r="B55" s="73">
        <v>1500400096</v>
      </c>
      <c r="C55" s="74" t="s">
        <v>106</v>
      </c>
      <c r="D55" s="439">
        <v>3856098.82</v>
      </c>
      <c r="E55" s="439">
        <v>261937.11</v>
      </c>
      <c r="F55" s="411">
        <v>6.7928007612626482</v>
      </c>
      <c r="G55" s="439">
        <v>0</v>
      </c>
      <c r="H55" s="440">
        <v>0</v>
      </c>
      <c r="I55" s="439">
        <v>261937.11</v>
      </c>
      <c r="J55" s="411">
        <v>6.7928007612626482</v>
      </c>
      <c r="K55" s="441">
        <v>3594161.71</v>
      </c>
    </row>
    <row r="56" spans="1:11" s="220" customFormat="1" ht="27.95" customHeight="1">
      <c r="A56" s="73">
        <v>48</v>
      </c>
      <c r="B56" s="73">
        <v>1500400046</v>
      </c>
      <c r="C56" s="74" t="s">
        <v>36</v>
      </c>
      <c r="D56" s="439">
        <v>2848200</v>
      </c>
      <c r="E56" s="439">
        <v>192964.21</v>
      </c>
      <c r="F56" s="411">
        <v>6.7749529527420824</v>
      </c>
      <c r="G56" s="439">
        <v>0</v>
      </c>
      <c r="H56" s="440">
        <v>0</v>
      </c>
      <c r="I56" s="439">
        <v>192964.21</v>
      </c>
      <c r="J56" s="411">
        <v>6.7749529527420824</v>
      </c>
      <c r="K56" s="441">
        <v>2655235.79</v>
      </c>
    </row>
    <row r="57" spans="1:11" s="220" customFormat="1" ht="27.95" customHeight="1">
      <c r="A57" s="73">
        <v>49</v>
      </c>
      <c r="B57" s="73">
        <v>1500400062</v>
      </c>
      <c r="C57" s="74" t="s">
        <v>19</v>
      </c>
      <c r="D57" s="439">
        <v>3343789.24</v>
      </c>
      <c r="E57" s="439">
        <v>222054</v>
      </c>
      <c r="F57" s="411">
        <v>6.64078935788429</v>
      </c>
      <c r="G57" s="439">
        <v>0</v>
      </c>
      <c r="H57" s="440">
        <v>0</v>
      </c>
      <c r="I57" s="439">
        <v>222054</v>
      </c>
      <c r="J57" s="411">
        <v>6.64078935788429</v>
      </c>
      <c r="K57" s="441">
        <v>3121735.24</v>
      </c>
    </row>
    <row r="58" spans="1:11" s="220" customFormat="1" ht="27.95" customHeight="1">
      <c r="A58" s="73">
        <v>50</v>
      </c>
      <c r="B58" s="73">
        <v>1500400033</v>
      </c>
      <c r="C58" s="74" t="s">
        <v>90</v>
      </c>
      <c r="D58" s="439">
        <v>2070534.45</v>
      </c>
      <c r="E58" s="439">
        <v>130563</v>
      </c>
      <c r="F58" s="411">
        <v>6.3057632293922952</v>
      </c>
      <c r="G58" s="439">
        <v>0</v>
      </c>
      <c r="H58" s="440">
        <v>0</v>
      </c>
      <c r="I58" s="439">
        <v>130563</v>
      </c>
      <c r="J58" s="411">
        <v>6.3057632293922952</v>
      </c>
      <c r="K58" s="441">
        <v>1939971.45</v>
      </c>
    </row>
    <row r="59" spans="1:11" s="220" customFormat="1" ht="27.95" customHeight="1">
      <c r="A59" s="73">
        <v>51</v>
      </c>
      <c r="B59" s="73">
        <v>1500400047</v>
      </c>
      <c r="C59" s="74" t="s">
        <v>94</v>
      </c>
      <c r="D59" s="439">
        <v>3224190.42</v>
      </c>
      <c r="E59" s="439">
        <v>201033</v>
      </c>
      <c r="F59" s="411">
        <v>6.2351466201552697</v>
      </c>
      <c r="G59" s="439">
        <v>0</v>
      </c>
      <c r="H59" s="440">
        <v>0</v>
      </c>
      <c r="I59" s="439">
        <v>201033</v>
      </c>
      <c r="J59" s="411">
        <v>6.2351466201552697</v>
      </c>
      <c r="K59" s="441">
        <v>3023157.42</v>
      </c>
    </row>
    <row r="60" spans="1:11" s="220" customFormat="1" ht="27.95" customHeight="1">
      <c r="A60" s="73">
        <v>52</v>
      </c>
      <c r="B60" s="73">
        <v>1500400054</v>
      </c>
      <c r="C60" s="74" t="s">
        <v>41</v>
      </c>
      <c r="D60" s="439">
        <v>5015189.24</v>
      </c>
      <c r="E60" s="439">
        <v>300356.92</v>
      </c>
      <c r="F60" s="411">
        <v>5.9889448957264069</v>
      </c>
      <c r="G60" s="439">
        <v>0</v>
      </c>
      <c r="H60" s="440">
        <v>0</v>
      </c>
      <c r="I60" s="439">
        <v>300356.92</v>
      </c>
      <c r="J60" s="411">
        <v>5.9889448957264069</v>
      </c>
      <c r="K60" s="441">
        <v>4714832.32</v>
      </c>
    </row>
    <row r="61" spans="1:11" s="220" customFormat="1" ht="27.95" customHeight="1">
      <c r="A61" s="73">
        <v>53</v>
      </c>
      <c r="B61" s="73">
        <v>1500400074</v>
      </c>
      <c r="C61" s="74" t="s">
        <v>55</v>
      </c>
      <c r="D61" s="439">
        <v>3616252.1</v>
      </c>
      <c r="E61" s="439">
        <v>213805.91</v>
      </c>
      <c r="F61" s="411">
        <v>5.9123618621611032</v>
      </c>
      <c r="G61" s="439">
        <v>0</v>
      </c>
      <c r="H61" s="440">
        <v>0</v>
      </c>
      <c r="I61" s="439">
        <v>213805.91</v>
      </c>
      <c r="J61" s="411">
        <v>5.9123618621611032</v>
      </c>
      <c r="K61" s="441">
        <v>3402446.19</v>
      </c>
    </row>
    <row r="62" spans="1:11" s="220" customFormat="1" ht="27.95" customHeight="1">
      <c r="A62" s="73">
        <v>54</v>
      </c>
      <c r="B62" s="73">
        <v>1500400048</v>
      </c>
      <c r="C62" s="74" t="s">
        <v>37</v>
      </c>
      <c r="D62" s="439">
        <v>4384590.42</v>
      </c>
      <c r="E62" s="439">
        <v>234817.54</v>
      </c>
      <c r="F62" s="411">
        <v>5.355518247015647</v>
      </c>
      <c r="G62" s="439">
        <v>0</v>
      </c>
      <c r="H62" s="440">
        <v>0</v>
      </c>
      <c r="I62" s="439">
        <v>234817.54</v>
      </c>
      <c r="J62" s="411">
        <v>5.355518247015647</v>
      </c>
      <c r="K62" s="441">
        <v>4149772.88</v>
      </c>
    </row>
    <row r="63" spans="1:11" s="220" customFormat="1" ht="27.95" customHeight="1">
      <c r="A63" s="73">
        <v>55</v>
      </c>
      <c r="B63" s="73">
        <v>1500400124</v>
      </c>
      <c r="C63" s="74" t="s">
        <v>70</v>
      </c>
      <c r="D63" s="439">
        <v>1931701.68</v>
      </c>
      <c r="E63" s="439">
        <v>78184.34</v>
      </c>
      <c r="F63" s="411">
        <v>4.0474334525608535</v>
      </c>
      <c r="G63" s="439">
        <v>0</v>
      </c>
      <c r="H63" s="440">
        <v>0</v>
      </c>
      <c r="I63" s="439">
        <v>78184.34</v>
      </c>
      <c r="J63" s="411">
        <v>4.0474334525608535</v>
      </c>
      <c r="K63" s="441">
        <v>1853517.3399999999</v>
      </c>
    </row>
    <row r="64" spans="1:11" s="220" customFormat="1" ht="27.95" customHeight="1">
      <c r="A64" s="73">
        <v>56</v>
      </c>
      <c r="B64" s="73">
        <v>1500400079</v>
      </c>
      <c r="C64" s="74" t="s">
        <v>102</v>
      </c>
      <c r="D64" s="439">
        <v>5516945.21</v>
      </c>
      <c r="E64" s="439">
        <v>209455.66</v>
      </c>
      <c r="F64" s="411">
        <v>3.7965876409347192</v>
      </c>
      <c r="G64" s="439">
        <v>0</v>
      </c>
      <c r="H64" s="440">
        <v>0</v>
      </c>
      <c r="I64" s="439">
        <v>209455.66</v>
      </c>
      <c r="J64" s="411">
        <v>3.7965876409347192</v>
      </c>
      <c r="K64" s="441">
        <v>5307489.55</v>
      </c>
    </row>
    <row r="65" spans="1:11" s="220" customFormat="1" ht="27.95" customHeight="1">
      <c r="A65" s="73">
        <v>57</v>
      </c>
      <c r="B65" s="73">
        <v>1500400087</v>
      </c>
      <c r="C65" s="74" t="s">
        <v>61</v>
      </c>
      <c r="D65" s="439">
        <v>5620556.4699999997</v>
      </c>
      <c r="E65" s="439">
        <v>28000</v>
      </c>
      <c r="F65" s="411">
        <v>0.49817131363151312</v>
      </c>
      <c r="G65" s="439">
        <v>150000</v>
      </c>
      <c r="H65" s="440">
        <v>2.6687748944545344</v>
      </c>
      <c r="I65" s="439">
        <v>178000</v>
      </c>
      <c r="J65" s="411">
        <v>3.1669462080860473</v>
      </c>
      <c r="K65" s="441">
        <v>5442556.4699999997</v>
      </c>
    </row>
    <row r="66" spans="1:11" s="220" customFormat="1" ht="27.95" customHeight="1">
      <c r="A66" s="73">
        <v>58</v>
      </c>
      <c r="B66" s="73">
        <v>1500400076</v>
      </c>
      <c r="C66" s="74" t="s">
        <v>57</v>
      </c>
      <c r="D66" s="439">
        <v>2836289.24</v>
      </c>
      <c r="E66" s="439">
        <v>76340.06</v>
      </c>
      <c r="F66" s="411">
        <v>2.6915470722583987</v>
      </c>
      <c r="G66" s="439">
        <v>0</v>
      </c>
      <c r="H66" s="440">
        <v>0</v>
      </c>
      <c r="I66" s="439">
        <v>76340.06</v>
      </c>
      <c r="J66" s="411">
        <v>2.6915470722583987</v>
      </c>
      <c r="K66" s="441">
        <v>2759949.18</v>
      </c>
    </row>
    <row r="67" spans="1:11" s="220" customFormat="1" ht="27.95" customHeight="1">
      <c r="A67" s="73">
        <v>59</v>
      </c>
      <c r="B67" s="73">
        <v>1500400049</v>
      </c>
      <c r="C67" s="74" t="s">
        <v>95</v>
      </c>
      <c r="D67" s="439">
        <v>7833761.6799999997</v>
      </c>
      <c r="E67" s="439">
        <v>201158.24</v>
      </c>
      <c r="F67" s="411">
        <v>2.5678371160252094</v>
      </c>
      <c r="G67" s="439">
        <v>0</v>
      </c>
      <c r="H67" s="440">
        <v>0</v>
      </c>
      <c r="I67" s="439">
        <v>201158.24</v>
      </c>
      <c r="J67" s="411">
        <v>2.5678371160252094</v>
      </c>
      <c r="K67" s="441">
        <v>7632603.4399999995</v>
      </c>
    </row>
    <row r="68" spans="1:11" s="220" customFormat="1" ht="27.95" customHeight="1">
      <c r="A68" s="73">
        <v>60</v>
      </c>
      <c r="B68" s="73">
        <v>1500400071</v>
      </c>
      <c r="C68" s="74" t="s">
        <v>52</v>
      </c>
      <c r="D68" s="439">
        <v>2467353.61</v>
      </c>
      <c r="E68" s="439">
        <v>60700</v>
      </c>
      <c r="F68" s="411">
        <v>2.460125689077862</v>
      </c>
      <c r="G68" s="439">
        <v>0</v>
      </c>
      <c r="H68" s="440">
        <v>0</v>
      </c>
      <c r="I68" s="439">
        <v>60700</v>
      </c>
      <c r="J68" s="411">
        <v>2.460125689077862</v>
      </c>
      <c r="K68" s="441">
        <v>2406653.61</v>
      </c>
    </row>
    <row r="69" spans="1:11" s="220" customFormat="1" ht="27.95" customHeight="1">
      <c r="A69" s="73">
        <v>61</v>
      </c>
      <c r="B69" s="73">
        <v>1500400053</v>
      </c>
      <c r="C69" s="74" t="s">
        <v>40</v>
      </c>
      <c r="D69" s="439">
        <v>2467590.42</v>
      </c>
      <c r="E69" s="439">
        <v>51599.18</v>
      </c>
      <c r="F69" s="411">
        <v>2.0910755521574766</v>
      </c>
      <c r="G69" s="439">
        <v>0</v>
      </c>
      <c r="H69" s="440">
        <v>0</v>
      </c>
      <c r="I69" s="439">
        <v>51599.18</v>
      </c>
      <c r="J69" s="411">
        <v>2.0910755521574766</v>
      </c>
      <c r="K69" s="441">
        <v>2415991.2399999998</v>
      </c>
    </row>
    <row r="70" spans="1:11" s="220" customFormat="1" ht="27.95" customHeight="1">
      <c r="A70" s="73">
        <v>62</v>
      </c>
      <c r="B70" s="73">
        <v>1500400095</v>
      </c>
      <c r="C70" s="74" t="s">
        <v>67</v>
      </c>
      <c r="D70" s="439">
        <v>2352879.66</v>
      </c>
      <c r="E70" s="439">
        <v>32529</v>
      </c>
      <c r="F70" s="411">
        <v>1.3825186452587208</v>
      </c>
      <c r="G70" s="439">
        <v>1450</v>
      </c>
      <c r="H70" s="440">
        <v>6.1626611196936437E-2</v>
      </c>
      <c r="I70" s="439">
        <v>33979</v>
      </c>
      <c r="J70" s="411">
        <v>1.4441452564556574</v>
      </c>
      <c r="K70" s="441">
        <v>2318900.66</v>
      </c>
    </row>
    <row r="71" spans="1:11" s="220" customFormat="1" ht="27.95" customHeight="1">
      <c r="A71" s="73">
        <v>63</v>
      </c>
      <c r="B71" s="73">
        <v>1500400026</v>
      </c>
      <c r="C71" s="74" t="s">
        <v>86</v>
      </c>
      <c r="D71" s="439">
        <v>2160353.61</v>
      </c>
      <c r="E71" s="439">
        <v>18300</v>
      </c>
      <c r="F71" s="411">
        <v>0.84708354758645277</v>
      </c>
      <c r="G71" s="439">
        <v>0</v>
      </c>
      <c r="H71" s="440">
        <v>0</v>
      </c>
      <c r="I71" s="439">
        <v>18300</v>
      </c>
      <c r="J71" s="411">
        <v>0.84708354758645277</v>
      </c>
      <c r="K71" s="441">
        <v>2142053.61</v>
      </c>
    </row>
    <row r="72" spans="1:11" s="220" customFormat="1" ht="27.95" customHeight="1">
      <c r="A72" s="73">
        <v>64</v>
      </c>
      <c r="B72" s="73">
        <v>1500400055</v>
      </c>
      <c r="C72" s="74" t="s">
        <v>42</v>
      </c>
      <c r="D72" s="439">
        <v>4863350.92</v>
      </c>
      <c r="E72" s="439">
        <v>34300</v>
      </c>
      <c r="F72" s="411">
        <v>0.70527503699033922</v>
      </c>
      <c r="G72" s="439">
        <v>0</v>
      </c>
      <c r="H72" s="440">
        <v>0</v>
      </c>
      <c r="I72" s="439">
        <v>34300</v>
      </c>
      <c r="J72" s="411">
        <v>0.70527503699033922</v>
      </c>
      <c r="K72" s="441">
        <v>4829050.92</v>
      </c>
    </row>
    <row r="73" spans="1:11" s="220" customFormat="1" ht="27.95" customHeight="1">
      <c r="A73" s="73">
        <v>65</v>
      </c>
      <c r="B73" s="73">
        <v>1500400042</v>
      </c>
      <c r="C73" s="74" t="s">
        <v>33</v>
      </c>
      <c r="D73" s="439">
        <v>7617416.4699999997</v>
      </c>
      <c r="E73" s="439">
        <v>23870.97</v>
      </c>
      <c r="F73" s="411">
        <v>0.31337357086896944</v>
      </c>
      <c r="G73" s="439">
        <v>0</v>
      </c>
      <c r="H73" s="440">
        <v>0</v>
      </c>
      <c r="I73" s="439">
        <v>23870.97</v>
      </c>
      <c r="J73" s="411">
        <v>0.31337357086896944</v>
      </c>
      <c r="K73" s="441">
        <v>7593545.5</v>
      </c>
    </row>
    <row r="74" spans="1:11" s="220" customFormat="1" ht="27.95" customHeight="1">
      <c r="A74" s="73">
        <v>66</v>
      </c>
      <c r="B74" s="73">
        <v>1500400097</v>
      </c>
      <c r="C74" s="74" t="s">
        <v>68</v>
      </c>
      <c r="D74" s="439">
        <v>3240500</v>
      </c>
      <c r="E74" s="439">
        <v>9906</v>
      </c>
      <c r="F74" s="411">
        <v>0.3056935658077457</v>
      </c>
      <c r="G74" s="439">
        <v>0</v>
      </c>
      <c r="H74" s="440">
        <v>0</v>
      </c>
      <c r="I74" s="439">
        <v>9906</v>
      </c>
      <c r="J74" s="411">
        <v>0.3056935658077457</v>
      </c>
      <c r="K74" s="441">
        <v>3230594</v>
      </c>
    </row>
    <row r="75" spans="1:11" s="220" customFormat="1" ht="27.95" customHeight="1">
      <c r="A75" s="73">
        <v>67</v>
      </c>
      <c r="B75" s="73">
        <v>1500400080</v>
      </c>
      <c r="C75" s="74" t="s">
        <v>58</v>
      </c>
      <c r="D75" s="439">
        <v>2140800</v>
      </c>
      <c r="E75" s="439">
        <v>3300</v>
      </c>
      <c r="F75" s="411">
        <v>0.15414798206278027</v>
      </c>
      <c r="G75" s="439">
        <v>0</v>
      </c>
      <c r="H75" s="440">
        <v>0</v>
      </c>
      <c r="I75" s="439">
        <v>3300</v>
      </c>
      <c r="J75" s="411">
        <v>0.15414798206278027</v>
      </c>
      <c r="K75" s="441">
        <v>2137500</v>
      </c>
    </row>
    <row r="76" spans="1:11" s="220" customFormat="1" ht="27.95" customHeight="1">
      <c r="A76" s="73">
        <v>68</v>
      </c>
      <c r="B76" s="73">
        <v>1500400069</v>
      </c>
      <c r="C76" s="74" t="s">
        <v>50</v>
      </c>
      <c r="D76" s="439">
        <v>3446996.13</v>
      </c>
      <c r="E76" s="439">
        <v>4800</v>
      </c>
      <c r="F76" s="411">
        <v>0.13925167940353911</v>
      </c>
      <c r="G76" s="439">
        <v>0</v>
      </c>
      <c r="H76" s="440">
        <v>0</v>
      </c>
      <c r="I76" s="439">
        <v>4800</v>
      </c>
      <c r="J76" s="411">
        <v>0.13925167940353911</v>
      </c>
      <c r="K76" s="441">
        <v>3442196.13</v>
      </c>
    </row>
    <row r="77" spans="1:11" s="220" customFormat="1" ht="27.95" customHeight="1">
      <c r="A77" s="73">
        <v>69</v>
      </c>
      <c r="B77" s="73">
        <v>1500400043</v>
      </c>
      <c r="C77" s="74" t="s">
        <v>34</v>
      </c>
      <c r="D77" s="439">
        <v>3432279.66</v>
      </c>
      <c r="E77" s="439">
        <v>0</v>
      </c>
      <c r="F77" s="411">
        <v>0</v>
      </c>
      <c r="G77" s="439">
        <v>0</v>
      </c>
      <c r="H77" s="440">
        <v>0</v>
      </c>
      <c r="I77" s="439">
        <v>0</v>
      </c>
      <c r="J77" s="411">
        <v>0</v>
      </c>
      <c r="K77" s="441">
        <v>3432279.66</v>
      </c>
    </row>
    <row r="78" spans="1:11" s="220" customFormat="1" ht="27.95" customHeight="1">
      <c r="A78" s="73">
        <v>70</v>
      </c>
      <c r="B78" s="73">
        <v>1500400070</v>
      </c>
      <c r="C78" s="74" t="s">
        <v>51</v>
      </c>
      <c r="D78" s="439">
        <v>1988400</v>
      </c>
      <c r="E78" s="439">
        <v>0</v>
      </c>
      <c r="F78" s="411">
        <v>0</v>
      </c>
      <c r="G78" s="439">
        <v>0</v>
      </c>
      <c r="H78" s="440">
        <v>0</v>
      </c>
      <c r="I78" s="439">
        <v>0</v>
      </c>
      <c r="J78" s="411">
        <v>0</v>
      </c>
      <c r="K78" s="441">
        <v>1988400</v>
      </c>
    </row>
    <row r="79" spans="1:11" s="220" customFormat="1" ht="27.95" customHeight="1">
      <c r="A79" s="73">
        <v>71</v>
      </c>
      <c r="B79" s="73">
        <v>1500400090</v>
      </c>
      <c r="C79" s="74" t="s">
        <v>63</v>
      </c>
      <c r="D79" s="439">
        <v>1373370</v>
      </c>
      <c r="E79" s="439">
        <v>0</v>
      </c>
      <c r="F79" s="411">
        <v>0</v>
      </c>
      <c r="G79" s="439">
        <v>0</v>
      </c>
      <c r="H79" s="440">
        <v>0</v>
      </c>
      <c r="I79" s="439">
        <v>0</v>
      </c>
      <c r="J79" s="411">
        <v>0</v>
      </c>
      <c r="K79" s="441">
        <v>1373370</v>
      </c>
    </row>
    <row r="80" spans="1:11" s="220" customFormat="1" ht="27.95" customHeight="1">
      <c r="A80" s="73">
        <v>72</v>
      </c>
      <c r="B80" s="73">
        <v>1500400066</v>
      </c>
      <c r="C80" s="74" t="s">
        <v>48</v>
      </c>
      <c r="D80" s="439">
        <v>2255290.42</v>
      </c>
      <c r="E80" s="439">
        <v>0</v>
      </c>
      <c r="F80" s="411">
        <v>0</v>
      </c>
      <c r="G80" s="439">
        <v>0</v>
      </c>
      <c r="H80" s="440">
        <v>0</v>
      </c>
      <c r="I80" s="439">
        <v>0</v>
      </c>
      <c r="J80" s="411">
        <v>0</v>
      </c>
      <c r="K80" s="441">
        <v>2255290.42</v>
      </c>
    </row>
    <row r="81" spans="1:11" s="220" customFormat="1" ht="27.95" customHeight="1">
      <c r="A81" s="73">
        <v>73</v>
      </c>
      <c r="B81" s="73">
        <v>1500400041</v>
      </c>
      <c r="C81" s="74" t="s">
        <v>32</v>
      </c>
      <c r="D81" s="439">
        <v>6065053.6100000003</v>
      </c>
      <c r="E81" s="439">
        <v>0</v>
      </c>
      <c r="F81" s="411">
        <v>0</v>
      </c>
      <c r="G81" s="439">
        <v>0</v>
      </c>
      <c r="H81" s="440">
        <v>0</v>
      </c>
      <c r="I81" s="439">
        <v>0</v>
      </c>
      <c r="J81" s="411">
        <v>0</v>
      </c>
      <c r="K81" s="441">
        <v>6065053.6100000003</v>
      </c>
    </row>
    <row r="82" spans="1:11" s="220" customFormat="1" ht="27.95" customHeight="1">
      <c r="A82" s="73">
        <v>74</v>
      </c>
      <c r="B82" s="73">
        <v>1500400064</v>
      </c>
      <c r="C82" s="74" t="s">
        <v>99</v>
      </c>
      <c r="D82" s="439">
        <v>2401798.8199999998</v>
      </c>
      <c r="E82" s="439">
        <v>0</v>
      </c>
      <c r="F82" s="411">
        <v>0</v>
      </c>
      <c r="G82" s="439">
        <v>0</v>
      </c>
      <c r="H82" s="440">
        <v>0</v>
      </c>
      <c r="I82" s="439">
        <v>0</v>
      </c>
      <c r="J82" s="411">
        <v>0</v>
      </c>
      <c r="K82" s="441">
        <v>2401798.8199999998</v>
      </c>
    </row>
    <row r="83" spans="1:11" s="220" customFormat="1" ht="27.95" customHeight="1">
      <c r="A83" s="73">
        <v>75</v>
      </c>
      <c r="B83" s="73">
        <v>1500400060</v>
      </c>
      <c r="C83" s="74" t="s">
        <v>98</v>
      </c>
      <c r="D83" s="439">
        <v>5355244.2</v>
      </c>
      <c r="E83" s="439">
        <v>0</v>
      </c>
      <c r="F83" s="411">
        <v>0</v>
      </c>
      <c r="G83" s="439">
        <v>0</v>
      </c>
      <c r="H83" s="440">
        <v>0</v>
      </c>
      <c r="I83" s="439">
        <v>0</v>
      </c>
      <c r="J83" s="411">
        <v>0</v>
      </c>
      <c r="K83" s="441">
        <v>5355244.2</v>
      </c>
    </row>
    <row r="84" spans="1:11" s="220" customFormat="1" ht="27.95" customHeight="1">
      <c r="A84" s="73">
        <v>76</v>
      </c>
      <c r="B84" s="73">
        <v>1500400030</v>
      </c>
      <c r="C84" s="74" t="s">
        <v>88</v>
      </c>
      <c r="D84" s="439">
        <v>1675245.21</v>
      </c>
      <c r="E84" s="439">
        <v>0</v>
      </c>
      <c r="F84" s="411">
        <v>0</v>
      </c>
      <c r="G84" s="439">
        <v>0</v>
      </c>
      <c r="H84" s="440">
        <v>0</v>
      </c>
      <c r="I84" s="439">
        <v>0</v>
      </c>
      <c r="J84" s="411">
        <v>0</v>
      </c>
      <c r="K84" s="441">
        <v>1675245.21</v>
      </c>
    </row>
    <row r="85" spans="1:11" s="220" customFormat="1" ht="27.95" customHeight="1">
      <c r="A85" s="228"/>
      <c r="B85" s="227"/>
      <c r="C85" s="228"/>
      <c r="D85" s="414"/>
      <c r="E85" s="414"/>
      <c r="F85" s="415"/>
      <c r="G85" s="415"/>
      <c r="H85" s="415"/>
      <c r="I85" s="415"/>
      <c r="J85" s="442"/>
      <c r="K85" s="443"/>
    </row>
    <row r="86" spans="1:11">
      <c r="B86" s="31"/>
      <c r="F86" s="444"/>
      <c r="G86" s="444"/>
      <c r="H86" s="445"/>
      <c r="I86" s="444"/>
      <c r="J86" s="446"/>
    </row>
    <row r="87" spans="1:11">
      <c r="B87" s="31"/>
      <c r="F87" s="444"/>
      <c r="G87" s="444"/>
      <c r="H87" s="445"/>
      <c r="I87" s="444"/>
      <c r="J87" s="446"/>
    </row>
    <row r="88" spans="1:11">
      <c r="B88" s="31"/>
      <c r="F88" s="444"/>
      <c r="G88" s="444"/>
      <c r="H88" s="445"/>
      <c r="I88" s="444"/>
      <c r="J88" s="446"/>
    </row>
    <row r="89" spans="1:11">
      <c r="B89" s="31"/>
      <c r="F89" s="444"/>
      <c r="G89" s="444"/>
      <c r="H89" s="445"/>
      <c r="I89" s="444"/>
      <c r="J89" s="446"/>
    </row>
    <row r="90" spans="1:11">
      <c r="B90" s="31"/>
      <c r="F90" s="444"/>
      <c r="G90" s="444"/>
      <c r="H90" s="445"/>
      <c r="I90" s="444"/>
      <c r="J90" s="446"/>
    </row>
    <row r="91" spans="1:11">
      <c r="B91" s="31"/>
      <c r="F91" s="444"/>
      <c r="G91" s="444"/>
      <c r="H91" s="445"/>
      <c r="I91" s="444"/>
      <c r="J91" s="446"/>
    </row>
    <row r="92" spans="1:11">
      <c r="B92" s="31"/>
      <c r="F92" s="444"/>
      <c r="G92" s="444"/>
      <c r="H92" s="445"/>
      <c r="I92" s="444"/>
      <c r="J92" s="446"/>
    </row>
    <row r="93" spans="1:11">
      <c r="B93" s="21"/>
      <c r="J93" s="446"/>
    </row>
    <row r="94" spans="1:11">
      <c r="B94" s="21"/>
      <c r="J94" s="446"/>
    </row>
    <row r="95" spans="1:11">
      <c r="J95" s="446"/>
    </row>
    <row r="96" spans="1:11">
      <c r="J96" s="446"/>
    </row>
    <row r="97" spans="10:10">
      <c r="J97" s="446"/>
    </row>
    <row r="98" spans="10:10">
      <c r="J98" s="446"/>
    </row>
    <row r="99" spans="10:10">
      <c r="J99" s="446"/>
    </row>
    <row r="100" spans="10:10">
      <c r="J100" s="446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5"/>
  <sheetViews>
    <sheetView zoomScale="60" zoomScaleNormal="60" workbookViewId="0">
      <selection activeCell="A2" sqref="A2:J2"/>
    </sheetView>
  </sheetViews>
  <sheetFormatPr defaultRowHeight="26.25"/>
  <cols>
    <col min="1" max="1" width="10.5703125" style="52" customWidth="1"/>
    <col min="2" max="2" width="62.42578125" style="53" customWidth="1"/>
    <col min="3" max="3" width="27.140625" style="54" customWidth="1"/>
    <col min="4" max="4" width="25.7109375" style="54" customWidth="1"/>
    <col min="5" max="5" width="14.28515625" style="581" bestFit="1" customWidth="1"/>
    <col min="6" max="6" width="25.7109375" style="54" customWidth="1"/>
    <col min="7" max="7" width="11.85546875" style="582" customWidth="1"/>
    <col min="8" max="8" width="25.7109375" style="54" customWidth="1"/>
    <col min="9" max="9" width="13.85546875" style="583" bestFit="1" customWidth="1"/>
    <col min="10" max="10" width="26.140625" style="54" bestFit="1" customWidth="1"/>
    <col min="11" max="11" width="23.28515625" style="51" customWidth="1"/>
    <col min="12" max="12" width="25.28515625" style="51" customWidth="1"/>
    <col min="13" max="13" width="20.140625" style="18" customWidth="1"/>
    <col min="14" max="14" width="19.5703125" style="18" customWidth="1"/>
    <col min="15" max="15" width="15.5703125" style="18" customWidth="1"/>
    <col min="16" max="16" width="20.5703125" style="51" customWidth="1"/>
    <col min="17" max="17" width="14.28515625" style="51" customWidth="1"/>
    <col min="18" max="46" width="9.140625" style="51" customWidth="1"/>
    <col min="47" max="47" width="9.140625" style="51"/>
    <col min="48" max="48" width="26.5703125" style="51" customWidth="1"/>
    <col min="49" max="49" width="9.140625" style="51"/>
    <col min="50" max="50" width="25.28515625" style="51" customWidth="1"/>
    <col min="51" max="16384" width="9.140625" style="51"/>
  </cols>
  <sheetData>
    <row r="1" spans="1:16" s="281" customFormat="1" ht="39.950000000000003" customHeight="1">
      <c r="A1" s="518" t="s">
        <v>252</v>
      </c>
      <c r="B1" s="518"/>
      <c r="C1" s="518"/>
      <c r="D1" s="518"/>
      <c r="E1" s="518"/>
      <c r="F1" s="518"/>
      <c r="G1" s="518"/>
      <c r="H1" s="518"/>
      <c r="I1" s="518"/>
      <c r="J1" s="518"/>
      <c r="K1" s="278"/>
      <c r="L1" s="278"/>
      <c r="M1" s="279"/>
      <c r="N1" s="279"/>
      <c r="O1" s="279"/>
      <c r="P1" s="280"/>
    </row>
    <row r="2" spans="1:16" s="281" customFormat="1" ht="39.950000000000003" customHeight="1">
      <c r="A2" s="519" t="s">
        <v>253</v>
      </c>
      <c r="B2" s="519"/>
      <c r="C2" s="519"/>
      <c r="D2" s="519"/>
      <c r="E2" s="519"/>
      <c r="F2" s="519"/>
      <c r="G2" s="519"/>
      <c r="H2" s="519"/>
      <c r="I2" s="519"/>
      <c r="J2" s="519"/>
      <c r="M2" s="279"/>
      <c r="N2" s="279"/>
      <c r="O2" s="279"/>
      <c r="P2" s="280"/>
    </row>
    <row r="3" spans="1:16" s="284" customFormat="1" ht="54">
      <c r="A3" s="525" t="s">
        <v>163</v>
      </c>
      <c r="B3" s="526"/>
      <c r="C3" s="282" t="s">
        <v>212</v>
      </c>
      <c r="D3" s="531" t="s">
        <v>9</v>
      </c>
      <c r="E3" s="531"/>
      <c r="F3" s="520" t="s">
        <v>84</v>
      </c>
      <c r="G3" s="520"/>
      <c r="H3" s="520" t="s">
        <v>135</v>
      </c>
      <c r="I3" s="520"/>
      <c r="J3" s="521" t="s">
        <v>4</v>
      </c>
      <c r="M3" s="285"/>
      <c r="N3" s="285"/>
      <c r="O3" s="286"/>
      <c r="P3" s="287"/>
    </row>
    <row r="4" spans="1:16" s="284" customFormat="1" ht="35.1" customHeight="1">
      <c r="A4" s="527"/>
      <c r="B4" s="528"/>
      <c r="C4" s="283" t="s">
        <v>107</v>
      </c>
      <c r="D4" s="283" t="s">
        <v>107</v>
      </c>
      <c r="E4" s="569" t="s">
        <v>7</v>
      </c>
      <c r="F4" s="283" t="s">
        <v>107</v>
      </c>
      <c r="G4" s="569" t="s">
        <v>7</v>
      </c>
      <c r="H4" s="283" t="s">
        <v>107</v>
      </c>
      <c r="I4" s="569" t="s">
        <v>7</v>
      </c>
      <c r="J4" s="522"/>
      <c r="M4" s="285"/>
      <c r="N4" s="285"/>
      <c r="O4" s="286"/>
      <c r="P4" s="287"/>
    </row>
    <row r="5" spans="1:16" s="289" customFormat="1" ht="39.950000000000003" customHeight="1">
      <c r="A5" s="529" t="s">
        <v>165</v>
      </c>
      <c r="B5" s="529"/>
      <c r="C5" s="288">
        <v>677587300</v>
      </c>
      <c r="D5" s="288">
        <v>949948.66</v>
      </c>
      <c r="E5" s="570">
        <v>0.14019575927707029</v>
      </c>
      <c r="F5" s="288">
        <v>198000</v>
      </c>
      <c r="G5" s="570">
        <v>2.9221326905034969E-2</v>
      </c>
      <c r="H5" s="288">
        <v>1147948.6600000001</v>
      </c>
      <c r="I5" s="570">
        <v>0.16941708618210527</v>
      </c>
      <c r="J5" s="288">
        <v>676439351.33999991</v>
      </c>
      <c r="M5" s="290"/>
      <c r="N5" s="290"/>
      <c r="O5" s="290"/>
    </row>
    <row r="6" spans="1:16" s="289" customFormat="1" ht="39.950000000000003" customHeight="1">
      <c r="A6" s="517" t="s">
        <v>159</v>
      </c>
      <c r="B6" s="517"/>
      <c r="C6" s="291">
        <v>489595200</v>
      </c>
      <c r="D6" s="291">
        <v>949948.66</v>
      </c>
      <c r="E6" s="571">
        <v>0.19402736383036437</v>
      </c>
      <c r="F6" s="291">
        <v>198000</v>
      </c>
      <c r="G6" s="572">
        <v>4.0441572956597616E-2</v>
      </c>
      <c r="H6" s="291">
        <v>1147948.6600000001</v>
      </c>
      <c r="I6" s="572">
        <v>0.23446893678696198</v>
      </c>
      <c r="J6" s="291">
        <v>488447251.33999997</v>
      </c>
      <c r="M6" s="290"/>
      <c r="N6" s="290"/>
      <c r="O6" s="290"/>
    </row>
    <row r="7" spans="1:16" s="289" customFormat="1" ht="35.1" customHeight="1">
      <c r="A7" s="523" t="s">
        <v>166</v>
      </c>
      <c r="B7" s="524"/>
      <c r="C7" s="292">
        <v>467056700</v>
      </c>
      <c r="D7" s="292">
        <v>949948.66</v>
      </c>
      <c r="E7" s="573">
        <v>0.2033904363217571</v>
      </c>
      <c r="F7" s="292">
        <v>198000</v>
      </c>
      <c r="G7" s="573">
        <v>4.2393139847902835E-2</v>
      </c>
      <c r="H7" s="292">
        <v>1147948.6600000001</v>
      </c>
      <c r="I7" s="573">
        <v>0.24578357616965996</v>
      </c>
      <c r="J7" s="292">
        <v>465908751.33999997</v>
      </c>
      <c r="M7" s="290"/>
      <c r="N7" s="290"/>
      <c r="O7" s="290"/>
    </row>
    <row r="8" spans="1:16" s="289" customFormat="1" ht="35.1" customHeight="1">
      <c r="A8" s="294">
        <v>1</v>
      </c>
      <c r="B8" s="295" t="s">
        <v>129</v>
      </c>
      <c r="C8" s="293">
        <v>427606100</v>
      </c>
      <c r="D8" s="296">
        <v>0</v>
      </c>
      <c r="E8" s="574">
        <v>0</v>
      </c>
      <c r="F8" s="296">
        <v>0</v>
      </c>
      <c r="G8" s="575">
        <v>0</v>
      </c>
      <c r="H8" s="296">
        <v>0</v>
      </c>
      <c r="I8" s="576">
        <v>0</v>
      </c>
      <c r="J8" s="296">
        <v>427606100</v>
      </c>
      <c r="M8" s="290"/>
      <c r="N8" s="290"/>
      <c r="O8" s="290"/>
    </row>
    <row r="9" spans="1:16" s="289" customFormat="1" ht="35.1" customHeight="1">
      <c r="A9" s="294">
        <v>2</v>
      </c>
      <c r="B9" s="295" t="s">
        <v>167</v>
      </c>
      <c r="C9" s="293">
        <v>32458600</v>
      </c>
      <c r="D9" s="296">
        <v>437500</v>
      </c>
      <c r="E9" s="576">
        <v>1.3478708262217101</v>
      </c>
      <c r="F9" s="296">
        <v>0</v>
      </c>
      <c r="G9" s="576">
        <v>0</v>
      </c>
      <c r="H9" s="296">
        <v>437500</v>
      </c>
      <c r="I9" s="576">
        <v>1.3478708262217101</v>
      </c>
      <c r="J9" s="296">
        <v>32021100</v>
      </c>
      <c r="M9" s="290"/>
      <c r="N9" s="290"/>
      <c r="O9" s="290"/>
    </row>
    <row r="10" spans="1:16" s="289" customFormat="1" ht="35.1" customHeight="1">
      <c r="A10" s="294">
        <v>3</v>
      </c>
      <c r="B10" s="295" t="s">
        <v>121</v>
      </c>
      <c r="C10" s="293">
        <v>2044000</v>
      </c>
      <c r="D10" s="296">
        <v>117225.47</v>
      </c>
      <c r="E10" s="576">
        <v>5.7351012720156556</v>
      </c>
      <c r="F10" s="296">
        <v>0</v>
      </c>
      <c r="G10" s="576">
        <v>0</v>
      </c>
      <c r="H10" s="296">
        <v>117225.47</v>
      </c>
      <c r="I10" s="576">
        <v>5.7351012720156556</v>
      </c>
      <c r="J10" s="296">
        <v>1926774.53</v>
      </c>
      <c r="M10" s="290"/>
      <c r="N10" s="290"/>
      <c r="O10" s="290"/>
    </row>
    <row r="11" spans="1:16" s="289" customFormat="1" ht="35.1" customHeight="1">
      <c r="A11" s="294">
        <v>4</v>
      </c>
      <c r="B11" s="295" t="s">
        <v>161</v>
      </c>
      <c r="C11" s="293">
        <v>4948000</v>
      </c>
      <c r="D11" s="296">
        <v>395223.19000000006</v>
      </c>
      <c r="E11" s="576">
        <v>7.9875341552142292</v>
      </c>
      <c r="F11" s="296">
        <v>198000</v>
      </c>
      <c r="G11" s="576">
        <v>4.0016168148746969</v>
      </c>
      <c r="H11" s="296">
        <v>593223.19000000006</v>
      </c>
      <c r="I11" s="576">
        <v>11.989150970088927</v>
      </c>
      <c r="J11" s="296">
        <v>4354776.8099999996</v>
      </c>
      <c r="M11" s="290"/>
      <c r="N11" s="290"/>
      <c r="O11" s="290"/>
    </row>
    <row r="12" spans="1:16" s="289" customFormat="1" ht="35.1" customHeight="1">
      <c r="A12" s="530" t="s">
        <v>168</v>
      </c>
      <c r="B12" s="530"/>
      <c r="C12" s="297">
        <v>22538500</v>
      </c>
      <c r="D12" s="297">
        <v>0</v>
      </c>
      <c r="E12" s="573">
        <v>0</v>
      </c>
      <c r="F12" s="297">
        <v>0</v>
      </c>
      <c r="G12" s="573">
        <v>0</v>
      </c>
      <c r="H12" s="297">
        <v>0</v>
      </c>
      <c r="I12" s="573">
        <v>0</v>
      </c>
      <c r="J12" s="297">
        <v>22538500</v>
      </c>
      <c r="M12" s="290"/>
      <c r="N12" s="290"/>
      <c r="O12" s="290"/>
    </row>
    <row r="13" spans="1:16" s="289" customFormat="1" ht="35.1" customHeight="1">
      <c r="A13" s="294">
        <v>1</v>
      </c>
      <c r="B13" s="295" t="s">
        <v>129</v>
      </c>
      <c r="C13" s="293">
        <v>22538500</v>
      </c>
      <c r="D13" s="296">
        <v>0</v>
      </c>
      <c r="E13" s="576">
        <v>0</v>
      </c>
      <c r="F13" s="296">
        <v>0</v>
      </c>
      <c r="G13" s="576">
        <v>0</v>
      </c>
      <c r="H13" s="296">
        <v>0</v>
      </c>
      <c r="I13" s="576">
        <v>0</v>
      </c>
      <c r="J13" s="296">
        <v>22538500</v>
      </c>
      <c r="M13" s="290"/>
      <c r="N13" s="290"/>
      <c r="O13" s="290"/>
    </row>
    <row r="14" spans="1:16" s="289" customFormat="1" ht="35.1" hidden="1" customHeight="1">
      <c r="A14" s="294">
        <v>2</v>
      </c>
      <c r="B14" s="295" t="s">
        <v>121</v>
      </c>
      <c r="C14" s="293"/>
      <c r="D14" s="296"/>
      <c r="E14" s="576" t="e">
        <v>#DIV/0!</v>
      </c>
      <c r="F14" s="296">
        <v>0</v>
      </c>
      <c r="G14" s="576" t="e">
        <v>#DIV/0!</v>
      </c>
      <c r="H14" s="296">
        <v>0</v>
      </c>
      <c r="I14" s="576" t="e">
        <v>#DIV/0!</v>
      </c>
      <c r="J14" s="296">
        <v>0</v>
      </c>
      <c r="M14" s="290"/>
      <c r="N14" s="290"/>
      <c r="O14" s="290"/>
    </row>
    <row r="15" spans="1:16" s="289" customFormat="1" ht="35.1" hidden="1" customHeight="1">
      <c r="A15" s="294">
        <v>3</v>
      </c>
      <c r="B15" s="295" t="s">
        <v>161</v>
      </c>
      <c r="C15" s="293"/>
      <c r="D15" s="296"/>
      <c r="E15" s="576" t="e">
        <v>#DIV/0!</v>
      </c>
      <c r="F15" s="296">
        <v>0</v>
      </c>
      <c r="G15" s="576" t="e">
        <v>#DIV/0!</v>
      </c>
      <c r="H15" s="296">
        <v>0</v>
      </c>
      <c r="I15" s="576" t="e">
        <v>#DIV/0!</v>
      </c>
      <c r="J15" s="296">
        <v>0</v>
      </c>
      <c r="M15" s="290"/>
      <c r="N15" s="290"/>
      <c r="O15" s="290"/>
    </row>
    <row r="16" spans="1:16" s="289" customFormat="1" ht="39.950000000000003" customHeight="1">
      <c r="A16" s="517" t="s">
        <v>169</v>
      </c>
      <c r="B16" s="517"/>
      <c r="C16" s="291">
        <v>187992100</v>
      </c>
      <c r="D16" s="291">
        <v>0</v>
      </c>
      <c r="E16" s="572">
        <v>0</v>
      </c>
      <c r="F16" s="291">
        <v>0</v>
      </c>
      <c r="G16" s="572">
        <v>0</v>
      </c>
      <c r="H16" s="291">
        <v>0</v>
      </c>
      <c r="I16" s="572">
        <v>0</v>
      </c>
      <c r="J16" s="291">
        <v>187992100</v>
      </c>
      <c r="M16" s="290"/>
      <c r="N16" s="290"/>
      <c r="O16" s="290"/>
    </row>
    <row r="17" spans="1:15" s="289" customFormat="1" ht="35.1" customHeight="1">
      <c r="A17" s="516" t="s">
        <v>168</v>
      </c>
      <c r="B17" s="516"/>
      <c r="C17" s="298">
        <v>187992100</v>
      </c>
      <c r="D17" s="298">
        <v>0</v>
      </c>
      <c r="E17" s="573">
        <v>0</v>
      </c>
      <c r="F17" s="298">
        <v>0</v>
      </c>
      <c r="G17" s="573">
        <v>0</v>
      </c>
      <c r="H17" s="298">
        <v>0</v>
      </c>
      <c r="I17" s="573">
        <v>0</v>
      </c>
      <c r="J17" s="298">
        <v>187992100</v>
      </c>
      <c r="M17" s="290"/>
      <c r="N17" s="290"/>
      <c r="O17" s="290"/>
    </row>
    <row r="18" spans="1:15" s="289" customFormat="1" ht="35.1" customHeight="1">
      <c r="A18" s="294">
        <v>1</v>
      </c>
      <c r="B18" s="295" t="s">
        <v>254</v>
      </c>
      <c r="C18" s="577">
        <v>155997300</v>
      </c>
      <c r="D18" s="577">
        <v>0</v>
      </c>
      <c r="E18" s="576">
        <v>0</v>
      </c>
      <c r="F18" s="577">
        <v>0</v>
      </c>
      <c r="G18" s="576">
        <v>0</v>
      </c>
      <c r="H18" s="296">
        <v>0</v>
      </c>
      <c r="I18" s="576">
        <v>0</v>
      </c>
      <c r="J18" s="296">
        <v>155997300</v>
      </c>
      <c r="M18" s="290"/>
      <c r="N18" s="290"/>
      <c r="O18" s="290"/>
    </row>
    <row r="19" spans="1:15" s="289" customFormat="1" ht="35.1" customHeight="1">
      <c r="A19" s="294">
        <v>2</v>
      </c>
      <c r="B19" s="295" t="s">
        <v>255</v>
      </c>
      <c r="C19" s="293">
        <v>5299900</v>
      </c>
      <c r="D19" s="296">
        <v>0</v>
      </c>
      <c r="E19" s="576">
        <v>0</v>
      </c>
      <c r="F19" s="296">
        <v>0</v>
      </c>
      <c r="G19" s="576">
        <v>0</v>
      </c>
      <c r="H19" s="296">
        <v>0</v>
      </c>
      <c r="I19" s="576">
        <v>0</v>
      </c>
      <c r="J19" s="296">
        <v>5299900</v>
      </c>
      <c r="M19" s="290"/>
      <c r="N19" s="290"/>
      <c r="O19" s="290"/>
    </row>
    <row r="20" spans="1:15" s="289" customFormat="1" ht="35.1" customHeight="1">
      <c r="A20" s="294">
        <v>3</v>
      </c>
      <c r="B20" s="301" t="s">
        <v>256</v>
      </c>
      <c r="C20" s="293">
        <v>26694900</v>
      </c>
      <c r="D20" s="293">
        <v>0</v>
      </c>
      <c r="E20" s="576">
        <v>0</v>
      </c>
      <c r="F20" s="293">
        <v>0</v>
      </c>
      <c r="G20" s="576">
        <v>0</v>
      </c>
      <c r="H20" s="296">
        <v>0</v>
      </c>
      <c r="I20" s="576">
        <v>0</v>
      </c>
      <c r="J20" s="296">
        <v>26694900</v>
      </c>
      <c r="M20" s="290"/>
      <c r="N20" s="290"/>
      <c r="O20" s="290"/>
    </row>
    <row r="21" spans="1:15" s="289" customFormat="1" ht="39.950000000000003" hidden="1" customHeight="1">
      <c r="A21" s="517" t="s">
        <v>213</v>
      </c>
      <c r="B21" s="517"/>
      <c r="C21" s="291">
        <f>+C22</f>
        <v>0</v>
      </c>
      <c r="D21" s="291">
        <f>+D22</f>
        <v>0</v>
      </c>
      <c r="E21" s="571" t="e">
        <f>D21/C21*100</f>
        <v>#DIV/0!</v>
      </c>
      <c r="F21" s="291">
        <f>+F22</f>
        <v>0</v>
      </c>
      <c r="G21" s="572" t="e">
        <f t="shared" ref="G21:G25" si="0">F21/C21*100</f>
        <v>#DIV/0!</v>
      </c>
      <c r="H21" s="291" t="e">
        <f>+H22</f>
        <v>#REF!</v>
      </c>
      <c r="I21" s="572" t="e">
        <f>H21/C21*100</f>
        <v>#REF!</v>
      </c>
      <c r="J21" s="291" t="e">
        <f>+J22</f>
        <v>#REF!</v>
      </c>
      <c r="M21" s="290"/>
      <c r="N21" s="290"/>
      <c r="O21" s="290"/>
    </row>
    <row r="22" spans="1:15" s="289" customFormat="1" ht="35.1" hidden="1" customHeight="1">
      <c r="A22" s="516" t="s">
        <v>166</v>
      </c>
      <c r="B22" s="516"/>
      <c r="C22" s="298">
        <f>SUM(C23:C25)</f>
        <v>0</v>
      </c>
      <c r="D22" s="298">
        <f>SUM(D23:D25)</f>
        <v>0</v>
      </c>
      <c r="E22" s="298" t="e">
        <f>SUM(E23:E25)</f>
        <v>#DIV/0!</v>
      </c>
      <c r="F22" s="298">
        <f>SUM(F23:F25)</f>
        <v>0</v>
      </c>
      <c r="G22" s="573" t="e">
        <f t="shared" si="0"/>
        <v>#DIV/0!</v>
      </c>
      <c r="H22" s="298" t="e">
        <f>SUM(H23:H25)</f>
        <v>#REF!</v>
      </c>
      <c r="I22" s="573" t="e">
        <f>+H22*100/C22</f>
        <v>#REF!</v>
      </c>
      <c r="J22" s="298" t="e">
        <f>SUM(J23:J25)</f>
        <v>#REF!</v>
      </c>
      <c r="M22" s="290"/>
      <c r="N22" s="290"/>
      <c r="O22" s="290"/>
    </row>
    <row r="23" spans="1:15" s="289" customFormat="1" ht="108" hidden="1">
      <c r="A23" s="299">
        <v>1</v>
      </c>
      <c r="B23" s="300" t="s">
        <v>218</v>
      </c>
      <c r="C23" s="296"/>
      <c r="D23" s="296"/>
      <c r="E23" s="576" t="e">
        <f>D23/C23*100</f>
        <v>#DIV/0!</v>
      </c>
      <c r="F23" s="296"/>
      <c r="G23" s="576" t="e">
        <f t="shared" si="0"/>
        <v>#DIV/0!</v>
      </c>
      <c r="H23" s="296" t="e">
        <f>F23+D23+#REF!</f>
        <v>#REF!</v>
      </c>
      <c r="I23" s="576" t="e">
        <f>+H23*100/C23</f>
        <v>#REF!</v>
      </c>
      <c r="J23" s="296" t="e">
        <f>+C23-H23</f>
        <v>#REF!</v>
      </c>
      <c r="M23" s="290"/>
      <c r="N23" s="290"/>
      <c r="O23" s="290"/>
    </row>
    <row r="24" spans="1:15" ht="60" hidden="1" customHeight="1">
      <c r="A24" s="345">
        <v>2</v>
      </c>
      <c r="B24" s="348" t="s">
        <v>224</v>
      </c>
      <c r="C24" s="346"/>
      <c r="D24" s="347"/>
      <c r="E24" s="576" t="e">
        <f>D24/C24*100</f>
        <v>#DIV/0!</v>
      </c>
      <c r="F24" s="347"/>
      <c r="G24" s="576" t="e">
        <f t="shared" si="0"/>
        <v>#DIV/0!</v>
      </c>
      <c r="H24" s="296" t="e">
        <f>F24+D24+#REF!</f>
        <v>#REF!</v>
      </c>
      <c r="I24" s="576" t="e">
        <f>+H24*100/C24</f>
        <v>#REF!</v>
      </c>
      <c r="J24" s="296" t="e">
        <f>+C24-H24</f>
        <v>#REF!</v>
      </c>
      <c r="M24" s="19"/>
      <c r="N24" s="19"/>
      <c r="O24" s="19"/>
    </row>
    <row r="25" spans="1:15" ht="48.75" hidden="1" customHeight="1">
      <c r="A25" s="345">
        <v>3</v>
      </c>
      <c r="B25" s="348" t="s">
        <v>226</v>
      </c>
      <c r="C25" s="346"/>
      <c r="D25" s="347"/>
      <c r="E25" s="576" t="e">
        <f t="shared" ref="E25" si="1">D25/C25*100</f>
        <v>#DIV/0!</v>
      </c>
      <c r="F25" s="347"/>
      <c r="G25" s="576" t="e">
        <f t="shared" si="0"/>
        <v>#DIV/0!</v>
      </c>
      <c r="H25" s="296" t="e">
        <f>F25+D25+#REF!</f>
        <v>#REF!</v>
      </c>
      <c r="I25" s="576" t="e">
        <f>+H25*100/C25</f>
        <v>#REF!</v>
      </c>
      <c r="J25" s="296" t="e">
        <f>+C25-H25</f>
        <v>#REF!</v>
      </c>
      <c r="M25" s="19"/>
      <c r="N25" s="19"/>
      <c r="O25" s="19"/>
    </row>
    <row r="26" spans="1:15" ht="48.75" customHeight="1">
      <c r="D26" s="10"/>
      <c r="E26" s="578"/>
      <c r="F26" s="10"/>
      <c r="G26" s="579"/>
      <c r="H26" s="10"/>
      <c r="I26" s="580"/>
      <c r="J26" s="10"/>
    </row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ht="48.75" customHeight="1"/>
    <row r="40" spans="2:50" s="52" customFormat="1" ht="48.75" customHeight="1">
      <c r="B40" s="53"/>
      <c r="C40" s="54"/>
      <c r="D40" s="54"/>
      <c r="E40" s="581"/>
      <c r="F40" s="54"/>
      <c r="G40" s="582"/>
      <c r="H40" s="54"/>
      <c r="I40" s="583"/>
      <c r="J40" s="54"/>
      <c r="K40" s="51"/>
      <c r="L40" s="51"/>
      <c r="M40" s="18"/>
      <c r="N40" s="18"/>
      <c r="O40" s="18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spans="2:50" s="52" customFormat="1" ht="48.75" customHeight="1">
      <c r="B41" s="53"/>
      <c r="C41" s="54"/>
      <c r="D41" s="54"/>
      <c r="E41" s="581"/>
      <c r="F41" s="54"/>
      <c r="G41" s="582"/>
      <c r="H41" s="54"/>
      <c r="I41" s="583"/>
      <c r="J41" s="54"/>
      <c r="K41" s="51"/>
      <c r="L41" s="51"/>
      <c r="M41" s="18"/>
      <c r="N41" s="18"/>
      <c r="O41" s="18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s="52" customFormat="1" ht="48.75" customHeight="1">
      <c r="B42" s="53"/>
      <c r="C42" s="54"/>
      <c r="D42" s="54"/>
      <c r="E42" s="581"/>
      <c r="F42" s="54"/>
      <c r="G42" s="582"/>
      <c r="H42" s="54"/>
      <c r="I42" s="583"/>
      <c r="J42" s="54"/>
      <c r="K42" s="51"/>
      <c r="L42" s="51"/>
      <c r="M42" s="18"/>
      <c r="N42" s="18"/>
      <c r="O42" s="18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s="52" customFormat="1" ht="48.75" customHeight="1">
      <c r="B43" s="53"/>
      <c r="C43" s="54"/>
      <c r="D43" s="54"/>
      <c r="E43" s="581"/>
      <c r="F43" s="54"/>
      <c r="G43" s="582"/>
      <c r="H43" s="54"/>
      <c r="I43" s="583"/>
      <c r="J43" s="54"/>
      <c r="K43" s="51"/>
      <c r="L43" s="51"/>
      <c r="M43" s="18"/>
      <c r="N43" s="18"/>
      <c r="O43" s="18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s="52" customFormat="1" ht="48.75" customHeight="1">
      <c r="B44" s="53"/>
      <c r="C44" s="54"/>
      <c r="D44" s="54"/>
      <c r="E44" s="581"/>
      <c r="F44" s="54"/>
      <c r="G44" s="582"/>
      <c r="H44" s="54"/>
      <c r="I44" s="583"/>
      <c r="J44" s="54"/>
      <c r="K44" s="51"/>
      <c r="L44" s="51"/>
      <c r="M44" s="18"/>
      <c r="N44" s="18"/>
      <c r="O44" s="18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spans="2:50" s="52" customFormat="1" ht="48.75" customHeight="1">
      <c r="B45" s="53"/>
      <c r="C45" s="54"/>
      <c r="D45" s="54"/>
      <c r="E45" s="581"/>
      <c r="F45" s="54"/>
      <c r="G45" s="582"/>
      <c r="H45" s="54"/>
      <c r="I45" s="583"/>
      <c r="J45" s="54"/>
      <c r="K45" s="51"/>
      <c r="L45" s="51"/>
      <c r="M45" s="18"/>
      <c r="N45" s="18"/>
      <c r="O45" s="18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spans="2:50" s="52" customFormat="1" ht="48.75" customHeight="1">
      <c r="B46" s="53"/>
      <c r="C46" s="54"/>
      <c r="D46" s="54"/>
      <c r="E46" s="581"/>
      <c r="F46" s="54"/>
      <c r="G46" s="582"/>
      <c r="H46" s="54"/>
      <c r="I46" s="583"/>
      <c r="J46" s="54"/>
      <c r="K46" s="51"/>
      <c r="L46" s="51"/>
      <c r="M46" s="18"/>
      <c r="N46" s="18"/>
      <c r="O46" s="18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spans="2:50" s="52" customFormat="1" ht="48.75" customHeight="1">
      <c r="B47" s="53"/>
      <c r="C47" s="54"/>
      <c r="D47" s="54"/>
      <c r="E47" s="581"/>
      <c r="F47" s="54"/>
      <c r="G47" s="582"/>
      <c r="H47" s="54"/>
      <c r="I47" s="583"/>
      <c r="J47" s="54"/>
      <c r="K47" s="51"/>
      <c r="L47" s="51"/>
      <c r="M47" s="18"/>
      <c r="N47" s="18"/>
      <c r="O47" s="18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spans="2:50" s="52" customFormat="1" ht="48.75" customHeight="1">
      <c r="B48" s="53"/>
      <c r="C48" s="54"/>
      <c r="D48" s="54"/>
      <c r="E48" s="581"/>
      <c r="F48" s="54"/>
      <c r="G48" s="582"/>
      <c r="H48" s="54"/>
      <c r="I48" s="583"/>
      <c r="J48" s="54"/>
      <c r="K48" s="51"/>
      <c r="L48" s="51"/>
      <c r="M48" s="18"/>
      <c r="N48" s="18"/>
      <c r="O48" s="18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</row>
    <row r="49" spans="2:50" s="52" customFormat="1" ht="48.75" customHeight="1">
      <c r="B49" s="53"/>
      <c r="C49" s="54"/>
      <c r="D49" s="54"/>
      <c r="E49" s="581"/>
      <c r="F49" s="54"/>
      <c r="G49" s="582"/>
      <c r="H49" s="54"/>
      <c r="I49" s="583"/>
      <c r="J49" s="54"/>
      <c r="K49" s="51"/>
      <c r="L49" s="51"/>
      <c r="M49" s="18"/>
      <c r="N49" s="18"/>
      <c r="O49" s="18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spans="2:50" s="52" customFormat="1" ht="48.75" customHeight="1">
      <c r="B50" s="53"/>
      <c r="C50" s="54"/>
      <c r="D50" s="54"/>
      <c r="E50" s="581"/>
      <c r="F50" s="54"/>
      <c r="G50" s="582"/>
      <c r="H50" s="54"/>
      <c r="I50" s="583"/>
      <c r="J50" s="54"/>
      <c r="K50" s="51"/>
      <c r="L50" s="51"/>
      <c r="M50" s="18"/>
      <c r="N50" s="18"/>
      <c r="O50" s="18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</row>
    <row r="51" spans="2:50" s="52" customFormat="1" ht="48.75" customHeight="1">
      <c r="B51" s="53"/>
      <c r="C51" s="54"/>
      <c r="D51" s="54"/>
      <c r="E51" s="581"/>
      <c r="F51" s="54"/>
      <c r="G51" s="582"/>
      <c r="H51" s="54"/>
      <c r="I51" s="583"/>
      <c r="J51" s="54"/>
      <c r="K51" s="51"/>
      <c r="L51" s="51"/>
      <c r="M51" s="18"/>
      <c r="N51" s="18"/>
      <c r="O51" s="18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</row>
    <row r="52" spans="2:50" s="52" customFormat="1" ht="48.75" customHeight="1">
      <c r="B52" s="53"/>
      <c r="C52" s="54"/>
      <c r="D52" s="54"/>
      <c r="E52" s="581"/>
      <c r="F52" s="54"/>
      <c r="G52" s="582"/>
      <c r="H52" s="54"/>
      <c r="I52" s="583"/>
      <c r="J52" s="54"/>
      <c r="K52" s="51"/>
      <c r="L52" s="51"/>
      <c r="M52" s="18"/>
      <c r="N52" s="18"/>
      <c r="O52" s="18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spans="2:50" s="52" customFormat="1" ht="48.75" customHeight="1">
      <c r="B53" s="53"/>
      <c r="C53" s="54"/>
      <c r="D53" s="54"/>
      <c r="E53" s="581"/>
      <c r="F53" s="54"/>
      <c r="G53" s="582"/>
      <c r="H53" s="54"/>
      <c r="I53" s="583"/>
      <c r="J53" s="54"/>
      <c r="K53" s="51"/>
      <c r="L53" s="51"/>
      <c r="M53" s="18"/>
      <c r="N53" s="18"/>
      <c r="O53" s="18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</row>
    <row r="54" spans="2:50" s="52" customFormat="1" ht="48.75" customHeight="1">
      <c r="B54" s="53"/>
      <c r="C54" s="54"/>
      <c r="D54" s="54"/>
      <c r="E54" s="581"/>
      <c r="F54" s="54"/>
      <c r="G54" s="582"/>
      <c r="H54" s="54"/>
      <c r="I54" s="583"/>
      <c r="J54" s="54"/>
      <c r="K54" s="51"/>
      <c r="L54" s="51"/>
      <c r="M54" s="18"/>
      <c r="N54" s="18"/>
      <c r="O54" s="18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</row>
    <row r="55" spans="2:50" s="52" customFormat="1" ht="48.75" customHeight="1">
      <c r="B55" s="53"/>
      <c r="C55" s="54"/>
      <c r="D55" s="54"/>
      <c r="E55" s="581"/>
      <c r="F55" s="54"/>
      <c r="G55" s="582"/>
      <c r="H55" s="54"/>
      <c r="I55" s="583"/>
      <c r="J55" s="54"/>
      <c r="K55" s="51"/>
      <c r="L55" s="51"/>
      <c r="M55" s="18"/>
      <c r="N55" s="18"/>
      <c r="O55" s="18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</row>
    <row r="56" spans="2:50" s="52" customFormat="1" ht="48.75" customHeight="1">
      <c r="B56" s="53"/>
      <c r="C56" s="54"/>
      <c r="D56" s="54"/>
      <c r="E56" s="581"/>
      <c r="F56" s="54"/>
      <c r="G56" s="582"/>
      <c r="H56" s="54"/>
      <c r="I56" s="583"/>
      <c r="J56" s="54"/>
      <c r="K56" s="51"/>
      <c r="L56" s="51"/>
      <c r="M56" s="18"/>
      <c r="N56" s="18"/>
      <c r="O56" s="18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</row>
    <row r="57" spans="2:50" s="52" customFormat="1" ht="48.75" customHeight="1">
      <c r="B57" s="53"/>
      <c r="C57" s="54"/>
      <c r="D57" s="54"/>
      <c r="E57" s="581"/>
      <c r="F57" s="54"/>
      <c r="G57" s="582"/>
      <c r="H57" s="54"/>
      <c r="I57" s="583"/>
      <c r="J57" s="54"/>
      <c r="K57" s="51"/>
      <c r="L57" s="51"/>
      <c r="M57" s="18"/>
      <c r="N57" s="18"/>
      <c r="O57" s="18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</row>
    <row r="58" spans="2:50" s="52" customFormat="1" ht="48.75" customHeight="1">
      <c r="B58" s="53"/>
      <c r="C58" s="54"/>
      <c r="D58" s="54"/>
      <c r="E58" s="581"/>
      <c r="F58" s="54"/>
      <c r="G58" s="582"/>
      <c r="H58" s="54"/>
      <c r="I58" s="583"/>
      <c r="J58" s="54"/>
      <c r="K58" s="51"/>
      <c r="L58" s="51"/>
      <c r="M58" s="18"/>
      <c r="N58" s="18"/>
      <c r="O58" s="18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</row>
    <row r="59" spans="2:50" s="52" customFormat="1" ht="48.75" customHeight="1">
      <c r="B59" s="53"/>
      <c r="C59" s="54"/>
      <c r="D59" s="54"/>
      <c r="E59" s="581"/>
      <c r="F59" s="54"/>
      <c r="G59" s="582"/>
      <c r="H59" s="54"/>
      <c r="I59" s="583"/>
      <c r="J59" s="54"/>
      <c r="K59" s="51"/>
      <c r="L59" s="51"/>
      <c r="M59" s="18"/>
      <c r="N59" s="18"/>
      <c r="O59" s="18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</row>
    <row r="60" spans="2:50" s="52" customFormat="1" ht="48.75" customHeight="1">
      <c r="B60" s="53"/>
      <c r="C60" s="54"/>
      <c r="D60" s="54"/>
      <c r="E60" s="581"/>
      <c r="F60" s="54"/>
      <c r="G60" s="582"/>
      <c r="H60" s="54"/>
      <c r="I60" s="583"/>
      <c r="J60" s="54"/>
      <c r="K60" s="51"/>
      <c r="L60" s="51"/>
      <c r="M60" s="18"/>
      <c r="N60" s="18"/>
      <c r="O60" s="18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</row>
    <row r="61" spans="2:50" s="52" customFormat="1" ht="48.75" customHeight="1">
      <c r="B61" s="53"/>
      <c r="C61" s="54"/>
      <c r="D61" s="54"/>
      <c r="E61" s="581"/>
      <c r="F61" s="54"/>
      <c r="G61" s="582"/>
      <c r="H61" s="54"/>
      <c r="I61" s="583"/>
      <c r="J61" s="54"/>
      <c r="K61" s="51"/>
      <c r="L61" s="51"/>
      <c r="M61" s="18"/>
      <c r="N61" s="18"/>
      <c r="O61" s="18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</row>
    <row r="62" spans="2:50" s="52" customFormat="1" ht="48.75" customHeight="1">
      <c r="B62" s="53"/>
      <c r="C62" s="54"/>
      <c r="D62" s="54"/>
      <c r="E62" s="581"/>
      <c r="F62" s="54"/>
      <c r="G62" s="582"/>
      <c r="H62" s="54"/>
      <c r="I62" s="583"/>
      <c r="J62" s="54"/>
      <c r="K62" s="51"/>
      <c r="L62" s="51"/>
      <c r="M62" s="18"/>
      <c r="N62" s="18"/>
      <c r="O62" s="18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</row>
    <row r="63" spans="2:50" s="52" customFormat="1" ht="48.75" customHeight="1">
      <c r="B63" s="53"/>
      <c r="C63" s="54"/>
      <c r="D63" s="54"/>
      <c r="E63" s="581"/>
      <c r="F63" s="54"/>
      <c r="G63" s="582"/>
      <c r="H63" s="54"/>
      <c r="I63" s="583"/>
      <c r="J63" s="54"/>
      <c r="K63" s="51"/>
      <c r="L63" s="51"/>
      <c r="M63" s="18"/>
      <c r="N63" s="18"/>
      <c r="O63" s="18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</row>
    <row r="64" spans="2:50" s="52" customFormat="1" ht="48.75" customHeight="1">
      <c r="B64" s="53"/>
      <c r="C64" s="54"/>
      <c r="D64" s="54"/>
      <c r="E64" s="581"/>
      <c r="F64" s="54"/>
      <c r="G64" s="582"/>
      <c r="H64" s="54"/>
      <c r="I64" s="583"/>
      <c r="J64" s="54"/>
      <c r="K64" s="51"/>
      <c r="L64" s="51"/>
      <c r="M64" s="18"/>
      <c r="N64" s="18"/>
      <c r="O64" s="18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</row>
    <row r="65" spans="2:50" s="52" customFormat="1" ht="48.75" customHeight="1">
      <c r="B65" s="53"/>
      <c r="C65" s="54"/>
      <c r="D65" s="54"/>
      <c r="E65" s="581"/>
      <c r="F65" s="54"/>
      <c r="G65" s="582"/>
      <c r="H65" s="54"/>
      <c r="I65" s="583"/>
      <c r="J65" s="54"/>
      <c r="K65" s="51"/>
      <c r="L65" s="51"/>
      <c r="M65" s="18"/>
      <c r="N65" s="18"/>
      <c r="O65" s="18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</row>
    <row r="66" spans="2:50" s="52" customFormat="1" ht="48.75" customHeight="1">
      <c r="B66" s="53"/>
      <c r="C66" s="54"/>
      <c r="D66" s="54"/>
      <c r="E66" s="581"/>
      <c r="F66" s="54"/>
      <c r="G66" s="582"/>
      <c r="H66" s="54"/>
      <c r="I66" s="583"/>
      <c r="J66" s="54"/>
      <c r="K66" s="51"/>
      <c r="L66" s="51"/>
      <c r="M66" s="18"/>
      <c r="N66" s="18"/>
      <c r="O66" s="18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</row>
    <row r="67" spans="2:50" s="52" customFormat="1" ht="48.75" customHeight="1">
      <c r="B67" s="53"/>
      <c r="C67" s="54"/>
      <c r="D67" s="54"/>
      <c r="E67" s="581"/>
      <c r="F67" s="54"/>
      <c r="G67" s="582"/>
      <c r="H67" s="54"/>
      <c r="I67" s="583"/>
      <c r="J67" s="54"/>
      <c r="K67" s="51"/>
      <c r="L67" s="51"/>
      <c r="M67" s="18"/>
      <c r="N67" s="18"/>
      <c r="O67" s="18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</row>
    <row r="68" spans="2:50" s="52" customFormat="1" ht="48.75" customHeight="1">
      <c r="B68" s="53"/>
      <c r="C68" s="54"/>
      <c r="D68" s="54"/>
      <c r="E68" s="581"/>
      <c r="F68" s="54"/>
      <c r="G68" s="582"/>
      <c r="H68" s="54"/>
      <c r="I68" s="583"/>
      <c r="J68" s="54"/>
      <c r="K68" s="51"/>
      <c r="L68" s="51"/>
      <c r="M68" s="18"/>
      <c r="N68" s="18"/>
      <c r="O68" s="18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</row>
    <row r="69" spans="2:50" s="52" customFormat="1" ht="48.75" customHeight="1">
      <c r="B69" s="53"/>
      <c r="C69" s="54"/>
      <c r="D69" s="54"/>
      <c r="E69" s="581"/>
      <c r="F69" s="54"/>
      <c r="G69" s="582"/>
      <c r="H69" s="54"/>
      <c r="I69" s="583"/>
      <c r="J69" s="54"/>
      <c r="K69" s="51"/>
      <c r="L69" s="51"/>
      <c r="M69" s="18"/>
      <c r="N69" s="18"/>
      <c r="O69" s="18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</row>
    <row r="70" spans="2:50" s="52" customFormat="1" ht="48.75" customHeight="1">
      <c r="B70" s="53"/>
      <c r="C70" s="54"/>
      <c r="D70" s="54"/>
      <c r="E70" s="581"/>
      <c r="F70" s="54"/>
      <c r="G70" s="582"/>
      <c r="H70" s="54"/>
      <c r="I70" s="583"/>
      <c r="J70" s="54"/>
      <c r="K70" s="51"/>
      <c r="L70" s="51"/>
      <c r="M70" s="18"/>
      <c r="N70" s="18"/>
      <c r="O70" s="18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</row>
    <row r="71" spans="2:50" s="52" customFormat="1" ht="48.75" customHeight="1">
      <c r="B71" s="53"/>
      <c r="C71" s="54"/>
      <c r="D71" s="54"/>
      <c r="E71" s="581"/>
      <c r="F71" s="54"/>
      <c r="G71" s="582"/>
      <c r="H71" s="54"/>
      <c r="I71" s="583"/>
      <c r="J71" s="54"/>
      <c r="K71" s="51"/>
      <c r="L71" s="51"/>
      <c r="M71" s="18"/>
      <c r="N71" s="18"/>
      <c r="O71" s="18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</row>
    <row r="72" spans="2:50" s="52" customFormat="1" ht="48.75" customHeight="1">
      <c r="B72" s="53"/>
      <c r="C72" s="54"/>
      <c r="D72" s="54"/>
      <c r="E72" s="581"/>
      <c r="F72" s="54"/>
      <c r="G72" s="582"/>
      <c r="H72" s="54"/>
      <c r="I72" s="583"/>
      <c r="J72" s="54"/>
      <c r="K72" s="51"/>
      <c r="L72" s="51"/>
      <c r="M72" s="18"/>
      <c r="N72" s="18"/>
      <c r="O72" s="18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</row>
    <row r="73" spans="2:50" s="52" customFormat="1" ht="48.75" customHeight="1">
      <c r="B73" s="53"/>
      <c r="C73" s="54"/>
      <c r="D73" s="54"/>
      <c r="E73" s="581"/>
      <c r="F73" s="54"/>
      <c r="G73" s="582"/>
      <c r="H73" s="54"/>
      <c r="I73" s="583"/>
      <c r="J73" s="54"/>
      <c r="K73" s="51"/>
      <c r="L73" s="51"/>
      <c r="M73" s="18"/>
      <c r="N73" s="18"/>
      <c r="O73" s="18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</row>
    <row r="74" spans="2:50" s="52" customFormat="1" ht="48.75" customHeight="1">
      <c r="B74" s="53"/>
      <c r="C74" s="54"/>
      <c r="D74" s="54"/>
      <c r="E74" s="581"/>
      <c r="F74" s="54"/>
      <c r="G74" s="582"/>
      <c r="H74" s="54"/>
      <c r="I74" s="583"/>
      <c r="J74" s="54"/>
      <c r="K74" s="51"/>
      <c r="L74" s="51"/>
      <c r="M74" s="18"/>
      <c r="N74" s="18"/>
      <c r="O74" s="18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</row>
    <row r="75" spans="2:50" s="52" customFormat="1" ht="48.75" customHeight="1">
      <c r="B75" s="53"/>
      <c r="C75" s="54"/>
      <c r="D75" s="54"/>
      <c r="E75" s="581"/>
      <c r="F75" s="54"/>
      <c r="G75" s="582"/>
      <c r="H75" s="54"/>
      <c r="I75" s="583"/>
      <c r="J75" s="54"/>
      <c r="K75" s="51"/>
      <c r="L75" s="51"/>
      <c r="M75" s="18"/>
      <c r="N75" s="18"/>
      <c r="O75" s="18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</row>
    <row r="76" spans="2:50" s="52" customFormat="1" ht="48.75" customHeight="1">
      <c r="B76" s="53"/>
      <c r="C76" s="54"/>
      <c r="D76" s="54"/>
      <c r="E76" s="581"/>
      <c r="F76" s="54"/>
      <c r="G76" s="582"/>
      <c r="H76" s="54"/>
      <c r="I76" s="583"/>
      <c r="J76" s="54"/>
      <c r="K76" s="51"/>
      <c r="L76" s="51"/>
      <c r="M76" s="18"/>
      <c r="N76" s="18"/>
      <c r="O76" s="18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</row>
    <row r="77" spans="2:50" s="52" customFormat="1" ht="48.75" customHeight="1">
      <c r="B77" s="53"/>
      <c r="C77" s="54"/>
      <c r="D77" s="54"/>
      <c r="E77" s="581"/>
      <c r="F77" s="54"/>
      <c r="G77" s="582"/>
      <c r="H77" s="54"/>
      <c r="I77" s="583"/>
      <c r="J77" s="54"/>
      <c r="K77" s="51"/>
      <c r="L77" s="51"/>
      <c r="M77" s="18"/>
      <c r="N77" s="18"/>
      <c r="O77" s="18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</row>
    <row r="78" spans="2:50" s="52" customFormat="1" ht="48.75" customHeight="1">
      <c r="B78" s="53"/>
      <c r="C78" s="54"/>
      <c r="D78" s="54"/>
      <c r="E78" s="581"/>
      <c r="F78" s="54"/>
      <c r="G78" s="582"/>
      <c r="H78" s="54"/>
      <c r="I78" s="583"/>
      <c r="J78" s="54"/>
      <c r="K78" s="51"/>
      <c r="L78" s="51"/>
      <c r="M78" s="18"/>
      <c r="N78" s="18"/>
      <c r="O78" s="18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</row>
    <row r="79" spans="2:50" s="52" customFormat="1" ht="48.75" customHeight="1">
      <c r="B79" s="53"/>
      <c r="C79" s="54"/>
      <c r="D79" s="54"/>
      <c r="E79" s="581"/>
      <c r="F79" s="54"/>
      <c r="G79" s="582"/>
      <c r="H79" s="54"/>
      <c r="I79" s="583"/>
      <c r="J79" s="54"/>
      <c r="K79" s="51"/>
      <c r="L79" s="51"/>
      <c r="M79" s="18"/>
      <c r="N79" s="18"/>
      <c r="O79" s="18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</row>
    <row r="80" spans="2:50" s="52" customFormat="1" ht="48.75" customHeight="1">
      <c r="B80" s="53"/>
      <c r="C80" s="54"/>
      <c r="D80" s="54"/>
      <c r="E80" s="581"/>
      <c r="F80" s="54"/>
      <c r="G80" s="582"/>
      <c r="H80" s="54"/>
      <c r="I80" s="583"/>
      <c r="J80" s="54"/>
      <c r="K80" s="51"/>
      <c r="L80" s="51"/>
      <c r="M80" s="18"/>
      <c r="N80" s="18"/>
      <c r="O80" s="18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</row>
    <row r="81" spans="2:50" s="52" customFormat="1" ht="48.75" customHeight="1">
      <c r="B81" s="53"/>
      <c r="C81" s="54"/>
      <c r="D81" s="54"/>
      <c r="E81" s="581"/>
      <c r="F81" s="54"/>
      <c r="G81" s="582"/>
      <c r="H81" s="54"/>
      <c r="I81" s="583"/>
      <c r="J81" s="54"/>
      <c r="K81" s="51"/>
      <c r="L81" s="51"/>
      <c r="M81" s="18"/>
      <c r="N81" s="18"/>
      <c r="O81" s="18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</row>
    <row r="82" spans="2:50" s="52" customFormat="1" ht="48.75" customHeight="1">
      <c r="B82" s="53"/>
      <c r="C82" s="54"/>
      <c r="D82" s="54"/>
      <c r="E82" s="581"/>
      <c r="F82" s="54"/>
      <c r="G82" s="582"/>
      <c r="H82" s="54"/>
      <c r="I82" s="583"/>
      <c r="J82" s="54"/>
      <c r="K82" s="51"/>
      <c r="L82" s="51"/>
      <c r="M82" s="18"/>
      <c r="N82" s="18"/>
      <c r="O82" s="18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</row>
    <row r="83" spans="2:50" s="52" customFormat="1" ht="48.75" customHeight="1">
      <c r="B83" s="53"/>
      <c r="C83" s="54"/>
      <c r="D83" s="54"/>
      <c r="E83" s="581"/>
      <c r="F83" s="54"/>
      <c r="G83" s="582"/>
      <c r="H83" s="54"/>
      <c r="I83" s="583"/>
      <c r="J83" s="54"/>
      <c r="K83" s="51"/>
      <c r="L83" s="51"/>
      <c r="M83" s="18"/>
      <c r="N83" s="18"/>
      <c r="O83" s="18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</row>
    <row r="84" spans="2:50" s="52" customFormat="1" ht="48.75" customHeight="1">
      <c r="B84" s="53"/>
      <c r="C84" s="54"/>
      <c r="D84" s="54"/>
      <c r="E84" s="581"/>
      <c r="F84" s="54"/>
      <c r="G84" s="582"/>
      <c r="H84" s="54"/>
      <c r="I84" s="583"/>
      <c r="J84" s="54"/>
      <c r="K84" s="51"/>
      <c r="L84" s="51"/>
      <c r="M84" s="18"/>
      <c r="N84" s="18"/>
      <c r="O84" s="18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</row>
    <row r="85" spans="2:50" s="52" customFormat="1" ht="48.75" customHeight="1">
      <c r="B85" s="53"/>
      <c r="C85" s="54"/>
      <c r="D85" s="54"/>
      <c r="E85" s="581"/>
      <c r="F85" s="54"/>
      <c r="G85" s="582"/>
      <c r="H85" s="54"/>
      <c r="I85" s="583"/>
      <c r="J85" s="54"/>
      <c r="K85" s="51"/>
      <c r="L85" s="51"/>
      <c r="M85" s="18"/>
      <c r="N85" s="18"/>
      <c r="O85" s="18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</row>
  </sheetData>
  <mergeCells count="15">
    <mergeCell ref="A16:B16"/>
    <mergeCell ref="A1:J1"/>
    <mergeCell ref="A2:J2"/>
    <mergeCell ref="H3:I3"/>
    <mergeCell ref="J3:J4"/>
    <mergeCell ref="A6:B6"/>
    <mergeCell ref="A7:B7"/>
    <mergeCell ref="A3:B4"/>
    <mergeCell ref="A5:B5"/>
    <mergeCell ref="A12:B12"/>
    <mergeCell ref="F3:G3"/>
    <mergeCell ref="D3:E3"/>
    <mergeCell ref="A17:B17"/>
    <mergeCell ref="A21:B21"/>
    <mergeCell ref="A22:B2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X74"/>
  <sheetViews>
    <sheetView zoomScale="75" zoomScaleNormal="75" zoomScaleSheetLayoutView="40" zoomScalePageLayoutView="60" workbookViewId="0">
      <selection activeCell="A2" sqref="A2:K2"/>
    </sheetView>
  </sheetViews>
  <sheetFormatPr defaultColWidth="9.140625" defaultRowHeight="20.25"/>
  <cols>
    <col min="1" max="1" width="7.140625" style="95" customWidth="1"/>
    <col min="2" max="2" width="63.85546875" style="643" customWidth="1"/>
    <col min="3" max="4" width="18.7109375" style="81" customWidth="1"/>
    <col min="5" max="5" width="11.5703125" style="644" customWidth="1"/>
    <col min="6" max="6" width="18.7109375" style="81" customWidth="1"/>
    <col min="7" max="7" width="11.5703125" style="644" customWidth="1"/>
    <col min="8" max="8" width="20.85546875" style="81" customWidth="1"/>
    <col min="9" max="9" width="11.5703125" style="644" customWidth="1"/>
    <col min="10" max="10" width="18.7109375" style="645" customWidth="1"/>
    <col min="11" max="11" width="19.42578125" style="646" customWidth="1"/>
    <col min="12" max="12" width="28.28515625" style="646" bestFit="1" customWidth="1"/>
    <col min="13" max="13" width="5.42578125" style="91" customWidth="1"/>
    <col min="14" max="14" width="10.28515625" style="647" customWidth="1"/>
    <col min="15" max="17" width="6.85546875" style="596" bestFit="1" customWidth="1"/>
    <col min="18" max="18" width="22.28515625" style="81" bestFit="1" customWidth="1"/>
    <col min="19" max="16384" width="9.140625" style="91"/>
  </cols>
  <sheetData>
    <row r="1" spans="1:19" s="78" customFormat="1" ht="35.1" customHeight="1">
      <c r="A1" s="534" t="s">
        <v>257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84"/>
      <c r="N1" s="585"/>
      <c r="O1" s="586"/>
      <c r="P1" s="586"/>
      <c r="Q1" s="586"/>
      <c r="R1" s="587"/>
    </row>
    <row r="2" spans="1:19" s="78" customFormat="1" ht="35.1" customHeight="1">
      <c r="A2" s="535" t="s">
        <v>258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84"/>
      <c r="M2" s="588"/>
      <c r="N2" s="589"/>
      <c r="O2" s="586"/>
      <c r="P2" s="586"/>
      <c r="Q2" s="586"/>
      <c r="R2" s="587"/>
    </row>
    <row r="3" spans="1:19" s="82" customFormat="1" ht="30" customHeight="1">
      <c r="A3" s="537" t="s">
        <v>21</v>
      </c>
      <c r="B3" s="590" t="s">
        <v>136</v>
      </c>
      <c r="C3" s="532" t="s">
        <v>122</v>
      </c>
      <c r="D3" s="537" t="s">
        <v>189</v>
      </c>
      <c r="E3" s="537"/>
      <c r="F3" s="532" t="s">
        <v>84</v>
      </c>
      <c r="G3" s="533"/>
      <c r="H3" s="536" t="s">
        <v>227</v>
      </c>
      <c r="I3" s="536"/>
      <c r="J3" s="591" t="s">
        <v>4</v>
      </c>
      <c r="K3" s="592" t="s">
        <v>259</v>
      </c>
      <c r="L3" s="593"/>
      <c r="M3" s="80"/>
      <c r="N3" s="594"/>
      <c r="O3" s="595"/>
      <c r="P3" s="595"/>
      <c r="Q3" s="596"/>
      <c r="R3" s="597"/>
    </row>
    <row r="4" spans="1:19" s="82" customFormat="1" ht="30" customHeight="1">
      <c r="A4" s="537"/>
      <c r="B4" s="590"/>
      <c r="C4" s="598"/>
      <c r="D4" s="79" t="s">
        <v>107</v>
      </c>
      <c r="E4" s="599" t="s">
        <v>7</v>
      </c>
      <c r="F4" s="79" t="s">
        <v>107</v>
      </c>
      <c r="G4" s="599" t="s">
        <v>7</v>
      </c>
      <c r="H4" s="79" t="s">
        <v>107</v>
      </c>
      <c r="I4" s="599" t="s">
        <v>7</v>
      </c>
      <c r="J4" s="591"/>
      <c r="K4" s="592"/>
      <c r="L4" s="593"/>
      <c r="M4" s="80"/>
      <c r="N4" s="594"/>
      <c r="O4" s="595"/>
      <c r="P4" s="595"/>
      <c r="Q4" s="596"/>
      <c r="R4" s="597"/>
    </row>
    <row r="5" spans="1:19" s="80" customFormat="1" ht="41.25" thickBot="1">
      <c r="A5" s="600"/>
      <c r="B5" s="601" t="s">
        <v>171</v>
      </c>
      <c r="C5" s="602">
        <v>187992100</v>
      </c>
      <c r="D5" s="602">
        <v>0</v>
      </c>
      <c r="E5" s="603">
        <v>0</v>
      </c>
      <c r="F5" s="602">
        <v>0</v>
      </c>
      <c r="G5" s="603">
        <v>0</v>
      </c>
      <c r="H5" s="602">
        <v>0</v>
      </c>
      <c r="I5" s="603">
        <v>0</v>
      </c>
      <c r="J5" s="602">
        <v>187992100</v>
      </c>
      <c r="K5" s="604"/>
      <c r="L5" s="605"/>
      <c r="N5" s="594"/>
      <c r="O5" s="606"/>
      <c r="P5" s="606"/>
      <c r="Q5" s="606"/>
      <c r="R5" s="607"/>
    </row>
    <row r="6" spans="1:19" s="80" customFormat="1" ht="27.95" customHeight="1" thickTop="1">
      <c r="A6" s="608"/>
      <c r="B6" s="609" t="s">
        <v>260</v>
      </c>
      <c r="C6" s="610">
        <v>96371400</v>
      </c>
      <c r="D6" s="610">
        <v>0</v>
      </c>
      <c r="E6" s="611">
        <v>0</v>
      </c>
      <c r="F6" s="610">
        <v>0</v>
      </c>
      <c r="G6" s="611">
        <v>0</v>
      </c>
      <c r="H6" s="610"/>
      <c r="I6" s="611"/>
      <c r="J6" s="610">
        <v>96371400</v>
      </c>
      <c r="K6" s="612"/>
      <c r="L6" s="605"/>
      <c r="N6" s="594"/>
      <c r="O6" s="606"/>
      <c r="P6" s="606"/>
      <c r="Q6" s="606"/>
      <c r="R6" s="607"/>
    </row>
    <row r="7" spans="1:19" s="88" customFormat="1" ht="101.25">
      <c r="A7" s="83">
        <v>1</v>
      </c>
      <c r="B7" s="89" t="s">
        <v>261</v>
      </c>
      <c r="C7" s="85">
        <v>36023000</v>
      </c>
      <c r="D7" s="87"/>
      <c r="E7" s="613">
        <v>0</v>
      </c>
      <c r="F7" s="87"/>
      <c r="G7" s="613">
        <v>0</v>
      </c>
      <c r="H7" s="87">
        <v>0</v>
      </c>
      <c r="I7" s="613">
        <v>0</v>
      </c>
      <c r="J7" s="614">
        <v>36023000</v>
      </c>
      <c r="K7" s="615" t="s">
        <v>262</v>
      </c>
      <c r="L7" s="616"/>
      <c r="M7" s="617"/>
      <c r="N7" s="618"/>
      <c r="O7" s="606"/>
      <c r="P7" s="606"/>
      <c r="Q7" s="606"/>
      <c r="R7" s="607"/>
      <c r="S7" s="90"/>
    </row>
    <row r="8" spans="1:19" s="88" customFormat="1" ht="40.5">
      <c r="A8" s="619">
        <v>2</v>
      </c>
      <c r="B8" s="620" t="s">
        <v>263</v>
      </c>
      <c r="C8" s="621">
        <v>33480000</v>
      </c>
      <c r="D8" s="622"/>
      <c r="E8" s="623">
        <v>0</v>
      </c>
      <c r="F8" s="622"/>
      <c r="G8" s="623">
        <v>0</v>
      </c>
      <c r="H8" s="622">
        <v>0</v>
      </c>
      <c r="I8" s="623">
        <v>0</v>
      </c>
      <c r="J8" s="624">
        <v>33480000</v>
      </c>
      <c r="K8" s="625" t="s">
        <v>262</v>
      </c>
      <c r="L8" s="616"/>
      <c r="M8" s="617"/>
      <c r="N8" s="618"/>
      <c r="O8" s="606"/>
      <c r="P8" s="606"/>
      <c r="Q8" s="606"/>
      <c r="R8" s="607"/>
      <c r="S8" s="90"/>
    </row>
    <row r="9" spans="1:19" s="88" customFormat="1" ht="40.5">
      <c r="A9" s="83">
        <v>3</v>
      </c>
      <c r="B9" s="89" t="s">
        <v>264</v>
      </c>
      <c r="C9" s="85">
        <v>20212400</v>
      </c>
      <c r="D9" s="87"/>
      <c r="E9" s="613">
        <v>0</v>
      </c>
      <c r="F9" s="87"/>
      <c r="G9" s="613">
        <v>0</v>
      </c>
      <c r="H9" s="87">
        <v>0</v>
      </c>
      <c r="I9" s="613">
        <v>0</v>
      </c>
      <c r="J9" s="614">
        <v>20212400</v>
      </c>
      <c r="K9" s="615" t="s">
        <v>262</v>
      </c>
      <c r="L9" s="616"/>
      <c r="M9" s="617"/>
      <c r="N9" s="618"/>
      <c r="O9" s="606"/>
      <c r="P9" s="606"/>
      <c r="Q9" s="606"/>
      <c r="R9" s="607"/>
      <c r="S9" s="90"/>
    </row>
    <row r="10" spans="1:19" s="88" customFormat="1" ht="60.75">
      <c r="A10" s="83">
        <v>4</v>
      </c>
      <c r="B10" s="89" t="s">
        <v>265</v>
      </c>
      <c r="C10" s="85">
        <v>6656000</v>
      </c>
      <c r="D10" s="87"/>
      <c r="E10" s="613">
        <v>0</v>
      </c>
      <c r="F10" s="87"/>
      <c r="G10" s="613">
        <v>0</v>
      </c>
      <c r="H10" s="87">
        <v>0</v>
      </c>
      <c r="I10" s="613">
        <v>0</v>
      </c>
      <c r="J10" s="614">
        <v>6656000</v>
      </c>
      <c r="K10" s="615" t="s">
        <v>262</v>
      </c>
      <c r="L10" s="616"/>
      <c r="M10" s="617"/>
      <c r="N10" s="618"/>
      <c r="O10" s="606"/>
      <c r="P10" s="606"/>
      <c r="Q10" s="606"/>
      <c r="R10" s="607"/>
      <c r="S10" s="90"/>
    </row>
    <row r="11" spans="1:19" s="93" customFormat="1" ht="27.95" customHeight="1">
      <c r="A11" s="626"/>
      <c r="B11" s="627" t="s">
        <v>266</v>
      </c>
      <c r="C11" s="628">
        <v>91620700</v>
      </c>
      <c r="D11" s="628">
        <v>0</v>
      </c>
      <c r="E11" s="629">
        <v>0</v>
      </c>
      <c r="F11" s="628">
        <v>0</v>
      </c>
      <c r="G11" s="629">
        <v>0</v>
      </c>
      <c r="H11" s="628"/>
      <c r="I11" s="629"/>
      <c r="J11" s="628">
        <v>91620700</v>
      </c>
      <c r="K11" s="630"/>
      <c r="L11" s="605"/>
      <c r="M11" s="631"/>
      <c r="N11" s="632"/>
      <c r="O11" s="633"/>
      <c r="P11" s="633"/>
      <c r="Q11" s="633"/>
      <c r="R11" s="634"/>
    </row>
    <row r="12" spans="1:19" s="88" customFormat="1" ht="40.5" customHeight="1">
      <c r="A12" s="83">
        <v>5</v>
      </c>
      <c r="B12" s="84" t="s">
        <v>267</v>
      </c>
      <c r="C12" s="85">
        <v>191500</v>
      </c>
      <c r="D12" s="85"/>
      <c r="E12" s="613">
        <v>0</v>
      </c>
      <c r="F12" s="85"/>
      <c r="G12" s="613">
        <v>0</v>
      </c>
      <c r="H12" s="87">
        <v>0</v>
      </c>
      <c r="I12" s="613">
        <v>0</v>
      </c>
      <c r="J12" s="614">
        <v>191500</v>
      </c>
      <c r="K12" s="615" t="s">
        <v>216</v>
      </c>
      <c r="L12" s="616"/>
      <c r="M12" s="617"/>
      <c r="N12" s="618"/>
      <c r="O12" s="635"/>
      <c r="P12" s="635"/>
      <c r="Q12" s="635"/>
      <c r="R12" s="636"/>
    </row>
    <row r="13" spans="1:19" s="88" customFormat="1" ht="40.5">
      <c r="A13" s="83">
        <v>6</v>
      </c>
      <c r="B13" s="84" t="s">
        <v>268</v>
      </c>
      <c r="C13" s="85">
        <v>1318800</v>
      </c>
      <c r="D13" s="85"/>
      <c r="E13" s="613">
        <v>0</v>
      </c>
      <c r="F13" s="85"/>
      <c r="G13" s="613">
        <v>0</v>
      </c>
      <c r="H13" s="87">
        <v>0</v>
      </c>
      <c r="I13" s="613">
        <v>0</v>
      </c>
      <c r="J13" s="614">
        <v>1318800</v>
      </c>
      <c r="K13" s="615" t="s">
        <v>262</v>
      </c>
      <c r="L13" s="616"/>
      <c r="M13" s="617"/>
      <c r="N13" s="618"/>
      <c r="O13" s="635"/>
      <c r="P13" s="606"/>
      <c r="Q13" s="635"/>
      <c r="R13" s="636"/>
    </row>
    <row r="14" spans="1:19" s="88" customFormat="1" ht="40.5" customHeight="1">
      <c r="A14" s="83">
        <v>7</v>
      </c>
      <c r="B14" s="84" t="s">
        <v>269</v>
      </c>
      <c r="C14" s="85">
        <v>452000</v>
      </c>
      <c r="D14" s="85"/>
      <c r="E14" s="613">
        <v>0</v>
      </c>
      <c r="F14" s="85"/>
      <c r="G14" s="613">
        <v>0</v>
      </c>
      <c r="H14" s="87">
        <v>0</v>
      </c>
      <c r="I14" s="613">
        <v>0</v>
      </c>
      <c r="J14" s="614">
        <v>452000</v>
      </c>
      <c r="K14" s="615" t="s">
        <v>79</v>
      </c>
      <c r="L14" s="616"/>
      <c r="M14" s="617"/>
      <c r="N14" s="618"/>
      <c r="O14" s="635"/>
      <c r="P14" s="635"/>
      <c r="Q14" s="635"/>
      <c r="R14" s="636"/>
    </row>
    <row r="15" spans="1:19" s="88" customFormat="1" ht="40.5">
      <c r="A15" s="83">
        <v>8</v>
      </c>
      <c r="B15" s="84" t="s">
        <v>270</v>
      </c>
      <c r="C15" s="85">
        <v>4200900</v>
      </c>
      <c r="D15" s="85"/>
      <c r="E15" s="613">
        <v>0</v>
      </c>
      <c r="F15" s="85"/>
      <c r="G15" s="613">
        <v>0</v>
      </c>
      <c r="H15" s="87">
        <v>0</v>
      </c>
      <c r="I15" s="613">
        <v>0</v>
      </c>
      <c r="J15" s="614">
        <v>4200900</v>
      </c>
      <c r="K15" s="615" t="s">
        <v>262</v>
      </c>
      <c r="L15" s="616"/>
      <c r="M15" s="617"/>
      <c r="N15" s="618"/>
      <c r="O15" s="635"/>
      <c r="P15" s="635"/>
      <c r="Q15" s="635"/>
      <c r="R15" s="636"/>
    </row>
    <row r="16" spans="1:19" s="88" customFormat="1" ht="40.5">
      <c r="A16" s="83">
        <v>9</v>
      </c>
      <c r="B16" s="84" t="s">
        <v>271</v>
      </c>
      <c r="C16" s="85">
        <v>496000</v>
      </c>
      <c r="D16" s="85"/>
      <c r="E16" s="613">
        <v>0</v>
      </c>
      <c r="F16" s="85"/>
      <c r="G16" s="613">
        <v>0</v>
      </c>
      <c r="H16" s="87">
        <v>0</v>
      </c>
      <c r="I16" s="613">
        <v>0</v>
      </c>
      <c r="J16" s="614">
        <v>496000</v>
      </c>
      <c r="K16" s="615" t="s">
        <v>73</v>
      </c>
      <c r="L16" s="616"/>
      <c r="M16" s="617"/>
      <c r="N16" s="618"/>
      <c r="O16" s="635"/>
      <c r="P16" s="635"/>
      <c r="Q16" s="635"/>
      <c r="R16" s="636"/>
    </row>
    <row r="17" spans="1:24" s="88" customFormat="1" ht="40.5">
      <c r="A17" s="83">
        <v>10</v>
      </c>
      <c r="B17" s="84" t="s">
        <v>272</v>
      </c>
      <c r="C17" s="85">
        <v>462000</v>
      </c>
      <c r="D17" s="85"/>
      <c r="E17" s="613">
        <v>0</v>
      </c>
      <c r="F17" s="85"/>
      <c r="G17" s="613">
        <v>0</v>
      </c>
      <c r="H17" s="87">
        <v>0</v>
      </c>
      <c r="I17" s="613">
        <v>0</v>
      </c>
      <c r="J17" s="614">
        <v>462000</v>
      </c>
      <c r="K17" s="615" t="s">
        <v>73</v>
      </c>
      <c r="L17" s="616"/>
      <c r="M17" s="617"/>
      <c r="N17" s="618"/>
      <c r="O17" s="635"/>
      <c r="P17" s="635"/>
      <c r="Q17" s="635"/>
      <c r="R17" s="636"/>
    </row>
    <row r="18" spans="1:24" s="88" customFormat="1" ht="40.5">
      <c r="A18" s="83">
        <v>11</v>
      </c>
      <c r="B18" s="84" t="s">
        <v>273</v>
      </c>
      <c r="C18" s="85">
        <v>684000</v>
      </c>
      <c r="D18" s="85"/>
      <c r="E18" s="613">
        <v>0</v>
      </c>
      <c r="F18" s="85"/>
      <c r="G18" s="613">
        <v>0</v>
      </c>
      <c r="H18" s="87">
        <v>0</v>
      </c>
      <c r="I18" s="613">
        <v>0</v>
      </c>
      <c r="J18" s="614">
        <v>684000</v>
      </c>
      <c r="K18" s="615" t="s">
        <v>73</v>
      </c>
      <c r="L18" s="616"/>
      <c r="M18" s="617"/>
      <c r="N18" s="618"/>
      <c r="O18" s="635"/>
      <c r="P18" s="635"/>
      <c r="Q18" s="635"/>
      <c r="R18" s="636"/>
    </row>
    <row r="19" spans="1:24" s="88" customFormat="1" ht="60.75">
      <c r="A19" s="83">
        <v>12</v>
      </c>
      <c r="B19" s="84" t="s">
        <v>274</v>
      </c>
      <c r="C19" s="85">
        <v>322000</v>
      </c>
      <c r="D19" s="85"/>
      <c r="E19" s="613">
        <v>0</v>
      </c>
      <c r="F19" s="85"/>
      <c r="G19" s="613">
        <v>0</v>
      </c>
      <c r="H19" s="87">
        <v>0</v>
      </c>
      <c r="I19" s="613">
        <v>0</v>
      </c>
      <c r="J19" s="614">
        <v>322000</v>
      </c>
      <c r="K19" s="615" t="s">
        <v>76</v>
      </c>
      <c r="L19" s="616"/>
      <c r="M19" s="617"/>
      <c r="N19" s="618"/>
      <c r="O19" s="635"/>
      <c r="P19" s="635"/>
      <c r="Q19" s="635"/>
      <c r="R19" s="636"/>
    </row>
    <row r="20" spans="1:24" s="88" customFormat="1" ht="40.5">
      <c r="A20" s="83">
        <v>13</v>
      </c>
      <c r="B20" s="84" t="s">
        <v>275</v>
      </c>
      <c r="C20" s="85">
        <v>697000</v>
      </c>
      <c r="D20" s="85"/>
      <c r="E20" s="613">
        <v>0</v>
      </c>
      <c r="F20" s="85"/>
      <c r="G20" s="613">
        <v>0</v>
      </c>
      <c r="H20" s="87">
        <v>0</v>
      </c>
      <c r="I20" s="613">
        <v>0</v>
      </c>
      <c r="J20" s="614">
        <v>697000</v>
      </c>
      <c r="K20" s="615" t="s">
        <v>77</v>
      </c>
      <c r="L20" s="616"/>
      <c r="M20" s="617"/>
      <c r="N20" s="618"/>
      <c r="O20" s="635"/>
      <c r="P20" s="635"/>
      <c r="Q20" s="635"/>
      <c r="R20" s="636"/>
    </row>
    <row r="21" spans="1:24" s="88" customFormat="1" ht="40.5">
      <c r="A21" s="83">
        <v>14</v>
      </c>
      <c r="B21" s="84" t="s">
        <v>276</v>
      </c>
      <c r="C21" s="85">
        <v>342000</v>
      </c>
      <c r="D21" s="85"/>
      <c r="E21" s="613">
        <v>0</v>
      </c>
      <c r="F21" s="85"/>
      <c r="G21" s="613">
        <v>0</v>
      </c>
      <c r="H21" s="87">
        <v>0</v>
      </c>
      <c r="I21" s="613">
        <v>0</v>
      </c>
      <c r="J21" s="614">
        <v>342000</v>
      </c>
      <c r="K21" s="615" t="s">
        <v>262</v>
      </c>
      <c r="L21" s="616"/>
      <c r="M21" s="617"/>
      <c r="N21" s="618"/>
      <c r="O21" s="635"/>
      <c r="P21" s="635"/>
      <c r="Q21" s="635"/>
      <c r="R21" s="636"/>
    </row>
    <row r="22" spans="1:24" s="88" customFormat="1" ht="40.5">
      <c r="A22" s="83">
        <v>15</v>
      </c>
      <c r="B22" s="84" t="s">
        <v>277</v>
      </c>
      <c r="C22" s="85">
        <v>1800000</v>
      </c>
      <c r="D22" s="85"/>
      <c r="E22" s="613">
        <v>0</v>
      </c>
      <c r="F22" s="85"/>
      <c r="G22" s="613">
        <v>0</v>
      </c>
      <c r="H22" s="87">
        <v>0</v>
      </c>
      <c r="I22" s="613">
        <v>0</v>
      </c>
      <c r="J22" s="614">
        <v>1800000</v>
      </c>
      <c r="K22" s="615" t="s">
        <v>262</v>
      </c>
      <c r="L22" s="616"/>
      <c r="M22" s="617"/>
      <c r="N22" s="618"/>
      <c r="O22" s="635"/>
      <c r="P22" s="635"/>
      <c r="Q22" s="635"/>
      <c r="R22" s="636"/>
    </row>
    <row r="23" spans="1:24" s="251" customFormat="1" ht="40.5">
      <c r="A23" s="83">
        <v>16</v>
      </c>
      <c r="B23" s="84" t="s">
        <v>278</v>
      </c>
      <c r="C23" s="85">
        <v>855700</v>
      </c>
      <c r="D23" s="85"/>
      <c r="E23" s="613">
        <v>0</v>
      </c>
      <c r="F23" s="85"/>
      <c r="G23" s="613">
        <v>0</v>
      </c>
      <c r="H23" s="87">
        <v>0</v>
      </c>
      <c r="I23" s="613">
        <v>0</v>
      </c>
      <c r="J23" s="614">
        <v>855700</v>
      </c>
      <c r="K23" s="615" t="s">
        <v>279</v>
      </c>
      <c r="L23" s="616"/>
      <c r="M23" s="617"/>
      <c r="N23" s="618"/>
      <c r="O23" s="635"/>
      <c r="P23" s="635"/>
      <c r="Q23" s="635"/>
      <c r="R23" s="636"/>
      <c r="S23" s="88"/>
      <c r="T23" s="88"/>
      <c r="U23" s="88"/>
      <c r="V23" s="88"/>
      <c r="W23" s="88"/>
      <c r="X23" s="88"/>
    </row>
    <row r="24" spans="1:24" s="88" customFormat="1" ht="40.5">
      <c r="A24" s="83">
        <v>17</v>
      </c>
      <c r="B24" s="84" t="s">
        <v>280</v>
      </c>
      <c r="C24" s="85">
        <v>4193000</v>
      </c>
      <c r="D24" s="85"/>
      <c r="E24" s="613">
        <v>0</v>
      </c>
      <c r="F24" s="85"/>
      <c r="G24" s="613">
        <v>0</v>
      </c>
      <c r="H24" s="87">
        <v>0</v>
      </c>
      <c r="I24" s="613">
        <v>0</v>
      </c>
      <c r="J24" s="614">
        <v>4193000</v>
      </c>
      <c r="K24" s="615" t="s">
        <v>262</v>
      </c>
      <c r="L24" s="616"/>
      <c r="M24" s="617"/>
      <c r="N24" s="618"/>
      <c r="O24" s="635"/>
      <c r="P24" s="635"/>
      <c r="Q24" s="635"/>
      <c r="R24" s="636"/>
    </row>
    <row r="25" spans="1:24" s="88" customFormat="1" ht="40.5">
      <c r="A25" s="83">
        <v>18</v>
      </c>
      <c r="B25" s="84" t="s">
        <v>281</v>
      </c>
      <c r="C25" s="85">
        <v>4170000</v>
      </c>
      <c r="D25" s="85"/>
      <c r="E25" s="613">
        <v>0</v>
      </c>
      <c r="F25" s="85"/>
      <c r="G25" s="613">
        <v>0</v>
      </c>
      <c r="H25" s="87">
        <v>0</v>
      </c>
      <c r="I25" s="613">
        <v>0</v>
      </c>
      <c r="J25" s="614">
        <v>4170000</v>
      </c>
      <c r="K25" s="615" t="s">
        <v>262</v>
      </c>
      <c r="L25" s="616"/>
      <c r="M25" s="617"/>
      <c r="N25" s="618"/>
      <c r="O25" s="635"/>
      <c r="P25" s="635"/>
      <c r="Q25" s="635"/>
      <c r="R25" s="636"/>
    </row>
    <row r="26" spans="1:24" s="88" customFormat="1" ht="40.5">
      <c r="A26" s="83">
        <v>19</v>
      </c>
      <c r="B26" s="84" t="s">
        <v>282</v>
      </c>
      <c r="C26" s="85">
        <v>221000</v>
      </c>
      <c r="D26" s="85"/>
      <c r="E26" s="613">
        <v>0</v>
      </c>
      <c r="F26" s="85"/>
      <c r="G26" s="613">
        <v>0</v>
      </c>
      <c r="H26" s="87">
        <v>0</v>
      </c>
      <c r="I26" s="613">
        <v>0</v>
      </c>
      <c r="J26" s="614">
        <v>221000</v>
      </c>
      <c r="K26" s="615" t="s">
        <v>283</v>
      </c>
      <c r="L26" s="616"/>
      <c r="M26" s="617"/>
      <c r="N26" s="618"/>
      <c r="O26" s="635"/>
      <c r="P26" s="635"/>
      <c r="Q26" s="635"/>
      <c r="R26" s="636"/>
    </row>
    <row r="27" spans="1:24" s="88" customFormat="1" ht="40.5">
      <c r="A27" s="83">
        <v>20</v>
      </c>
      <c r="B27" s="84" t="s">
        <v>284</v>
      </c>
      <c r="C27" s="85">
        <v>257300</v>
      </c>
      <c r="D27" s="85"/>
      <c r="E27" s="613">
        <v>0</v>
      </c>
      <c r="F27" s="85"/>
      <c r="G27" s="613">
        <v>0</v>
      </c>
      <c r="H27" s="87">
        <v>0</v>
      </c>
      <c r="I27" s="613">
        <v>0</v>
      </c>
      <c r="J27" s="614">
        <v>257300</v>
      </c>
      <c r="K27" s="615" t="s">
        <v>228</v>
      </c>
      <c r="L27" s="616"/>
      <c r="M27" s="617"/>
      <c r="N27" s="618"/>
      <c r="O27" s="635"/>
      <c r="P27" s="635"/>
      <c r="Q27" s="635"/>
      <c r="R27" s="636"/>
    </row>
    <row r="28" spans="1:24" s="88" customFormat="1" ht="40.5">
      <c r="A28" s="83">
        <v>21</v>
      </c>
      <c r="B28" s="84" t="s">
        <v>285</v>
      </c>
      <c r="C28" s="85">
        <v>2567000</v>
      </c>
      <c r="D28" s="85"/>
      <c r="E28" s="613">
        <v>0</v>
      </c>
      <c r="F28" s="85"/>
      <c r="G28" s="613">
        <v>0</v>
      </c>
      <c r="H28" s="87">
        <v>0</v>
      </c>
      <c r="I28" s="613">
        <v>0</v>
      </c>
      <c r="J28" s="614">
        <v>2567000</v>
      </c>
      <c r="K28" s="615" t="s">
        <v>286</v>
      </c>
      <c r="L28" s="616"/>
      <c r="M28" s="617"/>
      <c r="N28" s="618"/>
      <c r="O28" s="635"/>
      <c r="P28" s="635"/>
      <c r="Q28" s="635"/>
      <c r="R28" s="636"/>
    </row>
    <row r="29" spans="1:24" s="88" customFormat="1" ht="40.5">
      <c r="A29" s="83">
        <v>22</v>
      </c>
      <c r="B29" s="84" t="s">
        <v>287</v>
      </c>
      <c r="C29" s="85">
        <v>461600</v>
      </c>
      <c r="D29" s="85"/>
      <c r="E29" s="613">
        <v>0</v>
      </c>
      <c r="F29" s="85"/>
      <c r="G29" s="613">
        <v>0</v>
      </c>
      <c r="H29" s="87">
        <v>0</v>
      </c>
      <c r="I29" s="613">
        <v>0</v>
      </c>
      <c r="J29" s="614">
        <v>461600</v>
      </c>
      <c r="K29" s="615" t="s">
        <v>74</v>
      </c>
      <c r="L29" s="616"/>
      <c r="M29" s="617"/>
      <c r="N29" s="618"/>
      <c r="O29" s="635"/>
      <c r="P29" s="635"/>
      <c r="Q29" s="635"/>
      <c r="R29" s="636"/>
    </row>
    <row r="30" spans="1:24" s="88" customFormat="1" ht="40.5">
      <c r="A30" s="83">
        <v>23</v>
      </c>
      <c r="B30" s="94" t="s">
        <v>288</v>
      </c>
      <c r="C30" s="85">
        <v>750000</v>
      </c>
      <c r="D30" s="85"/>
      <c r="E30" s="613">
        <v>0</v>
      </c>
      <c r="F30" s="85"/>
      <c r="G30" s="613">
        <v>0</v>
      </c>
      <c r="H30" s="87">
        <v>0</v>
      </c>
      <c r="I30" s="613">
        <v>0</v>
      </c>
      <c r="J30" s="614">
        <v>750000</v>
      </c>
      <c r="K30" s="615" t="s">
        <v>262</v>
      </c>
      <c r="L30" s="616"/>
      <c r="M30" s="617"/>
      <c r="N30" s="618"/>
      <c r="O30" s="635"/>
      <c r="P30" s="635"/>
      <c r="Q30" s="635"/>
      <c r="R30" s="636"/>
    </row>
    <row r="31" spans="1:24" s="88" customFormat="1" ht="40.5">
      <c r="A31" s="83">
        <v>24</v>
      </c>
      <c r="B31" s="84" t="s">
        <v>289</v>
      </c>
      <c r="C31" s="85">
        <v>475200</v>
      </c>
      <c r="D31" s="85"/>
      <c r="E31" s="613">
        <v>0</v>
      </c>
      <c r="F31" s="85"/>
      <c r="G31" s="613">
        <v>0</v>
      </c>
      <c r="H31" s="87">
        <v>0</v>
      </c>
      <c r="I31" s="613">
        <v>0</v>
      </c>
      <c r="J31" s="614">
        <v>475200</v>
      </c>
      <c r="K31" s="615" t="s">
        <v>279</v>
      </c>
      <c r="L31" s="616"/>
      <c r="M31" s="617"/>
      <c r="N31" s="618"/>
      <c r="O31" s="635"/>
      <c r="P31" s="635"/>
      <c r="Q31" s="635"/>
      <c r="R31" s="636"/>
    </row>
    <row r="32" spans="1:24" s="88" customFormat="1" ht="40.5">
      <c r="A32" s="83">
        <v>25</v>
      </c>
      <c r="B32" s="92" t="s">
        <v>290</v>
      </c>
      <c r="C32" s="85">
        <v>459700</v>
      </c>
      <c r="D32" s="86"/>
      <c r="E32" s="637">
        <v>0</v>
      </c>
      <c r="F32" s="86"/>
      <c r="G32" s="613">
        <v>0</v>
      </c>
      <c r="H32" s="87">
        <v>0</v>
      </c>
      <c r="I32" s="637">
        <v>0</v>
      </c>
      <c r="J32" s="614">
        <v>459700</v>
      </c>
      <c r="K32" s="615" t="s">
        <v>279</v>
      </c>
      <c r="L32" s="616"/>
      <c r="M32" s="617"/>
      <c r="N32" s="618"/>
      <c r="O32" s="595"/>
      <c r="P32" s="635"/>
      <c r="Q32" s="595"/>
      <c r="R32" s="638"/>
    </row>
    <row r="33" spans="1:24" s="88" customFormat="1" ht="40.5">
      <c r="A33" s="83">
        <v>26</v>
      </c>
      <c r="B33" s="84" t="s">
        <v>291</v>
      </c>
      <c r="C33" s="85">
        <v>595900</v>
      </c>
      <c r="D33" s="85"/>
      <c r="E33" s="613">
        <v>0</v>
      </c>
      <c r="F33" s="85"/>
      <c r="G33" s="613">
        <v>0</v>
      </c>
      <c r="H33" s="87">
        <v>0</v>
      </c>
      <c r="I33" s="613">
        <v>0</v>
      </c>
      <c r="J33" s="614">
        <v>595900</v>
      </c>
      <c r="K33" s="615" t="s">
        <v>279</v>
      </c>
      <c r="L33" s="616"/>
      <c r="M33" s="617"/>
      <c r="N33" s="618"/>
      <c r="O33" s="635"/>
      <c r="P33" s="635"/>
      <c r="Q33" s="635"/>
      <c r="R33" s="636"/>
    </row>
    <row r="34" spans="1:24" s="88" customFormat="1" ht="40.5">
      <c r="A34" s="83">
        <v>27</v>
      </c>
      <c r="B34" s="84" t="s">
        <v>292</v>
      </c>
      <c r="C34" s="85">
        <v>237000</v>
      </c>
      <c r="D34" s="85"/>
      <c r="E34" s="613">
        <v>0</v>
      </c>
      <c r="F34" s="85"/>
      <c r="G34" s="613">
        <v>0</v>
      </c>
      <c r="H34" s="87">
        <v>0</v>
      </c>
      <c r="I34" s="613">
        <v>0</v>
      </c>
      <c r="J34" s="614">
        <v>237000</v>
      </c>
      <c r="K34" s="615" t="s">
        <v>142</v>
      </c>
      <c r="L34" s="616"/>
      <c r="M34" s="617"/>
      <c r="N34" s="618"/>
      <c r="O34" s="635"/>
      <c r="P34" s="635"/>
      <c r="Q34" s="635"/>
      <c r="R34" s="636"/>
    </row>
    <row r="35" spans="1:24" s="88" customFormat="1" ht="40.5">
      <c r="A35" s="83">
        <v>28</v>
      </c>
      <c r="B35" s="84" t="s">
        <v>293</v>
      </c>
      <c r="C35" s="85">
        <v>392700</v>
      </c>
      <c r="D35" s="85"/>
      <c r="E35" s="613">
        <v>0</v>
      </c>
      <c r="F35" s="85"/>
      <c r="G35" s="613">
        <v>0</v>
      </c>
      <c r="H35" s="87">
        <v>0</v>
      </c>
      <c r="I35" s="613">
        <v>0</v>
      </c>
      <c r="J35" s="614">
        <v>392700</v>
      </c>
      <c r="K35" s="615" t="s">
        <v>294</v>
      </c>
      <c r="L35" s="616"/>
      <c r="M35" s="617"/>
      <c r="N35" s="618"/>
      <c r="O35" s="635"/>
      <c r="P35" s="635"/>
      <c r="Q35" s="635"/>
      <c r="R35" s="636"/>
    </row>
    <row r="36" spans="1:24" s="88" customFormat="1" ht="40.5">
      <c r="A36" s="83">
        <v>29</v>
      </c>
      <c r="B36" s="84" t="s">
        <v>295</v>
      </c>
      <c r="C36" s="85">
        <v>240000</v>
      </c>
      <c r="D36" s="85"/>
      <c r="E36" s="613">
        <v>0</v>
      </c>
      <c r="F36" s="85"/>
      <c r="G36" s="613">
        <v>0</v>
      </c>
      <c r="H36" s="87">
        <v>0</v>
      </c>
      <c r="I36" s="613">
        <v>0</v>
      </c>
      <c r="J36" s="614">
        <v>240000</v>
      </c>
      <c r="K36" s="615" t="s">
        <v>294</v>
      </c>
      <c r="L36" s="616"/>
      <c r="M36" s="617"/>
      <c r="N36" s="618"/>
      <c r="O36" s="635"/>
      <c r="P36" s="635"/>
      <c r="Q36" s="635"/>
      <c r="R36" s="636"/>
    </row>
    <row r="37" spans="1:24" s="88" customFormat="1" ht="40.5">
      <c r="A37" s="83">
        <v>30</v>
      </c>
      <c r="B37" s="84" t="s">
        <v>296</v>
      </c>
      <c r="C37" s="250">
        <v>1676500</v>
      </c>
      <c r="D37" s="250"/>
      <c r="E37" s="613">
        <v>0</v>
      </c>
      <c r="F37" s="250"/>
      <c r="G37" s="613">
        <v>0</v>
      </c>
      <c r="H37" s="87">
        <v>0</v>
      </c>
      <c r="I37" s="613">
        <v>0</v>
      </c>
      <c r="J37" s="639">
        <v>1676500</v>
      </c>
      <c r="K37" s="615" t="s">
        <v>297</v>
      </c>
      <c r="L37" s="616"/>
      <c r="M37" s="640"/>
      <c r="N37" s="618"/>
      <c r="O37" s="641"/>
      <c r="P37" s="635"/>
      <c r="Q37" s="641"/>
      <c r="R37" s="642"/>
      <c r="S37" s="251"/>
      <c r="T37" s="251"/>
      <c r="U37" s="251"/>
      <c r="V37" s="251"/>
      <c r="W37" s="251"/>
      <c r="X37" s="251"/>
    </row>
    <row r="38" spans="1:24" s="88" customFormat="1" ht="40.5">
      <c r="A38" s="83">
        <v>31</v>
      </c>
      <c r="B38" s="84" t="s">
        <v>298</v>
      </c>
      <c r="C38" s="85">
        <v>246700</v>
      </c>
      <c r="D38" s="85"/>
      <c r="E38" s="613">
        <v>0</v>
      </c>
      <c r="F38" s="85"/>
      <c r="G38" s="613">
        <v>0</v>
      </c>
      <c r="H38" s="87">
        <v>0</v>
      </c>
      <c r="I38" s="613">
        <v>0</v>
      </c>
      <c r="J38" s="614">
        <v>246700</v>
      </c>
      <c r="K38" s="615" t="s">
        <v>279</v>
      </c>
      <c r="L38" s="616"/>
      <c r="M38" s="617"/>
      <c r="N38" s="618"/>
      <c r="O38" s="635"/>
      <c r="P38" s="635"/>
      <c r="Q38" s="635"/>
      <c r="R38" s="636"/>
    </row>
    <row r="39" spans="1:24" s="88" customFormat="1" ht="40.5">
      <c r="A39" s="83">
        <v>32</v>
      </c>
      <c r="B39" s="84" t="s">
        <v>299</v>
      </c>
      <c r="C39" s="85">
        <v>373000</v>
      </c>
      <c r="D39" s="85"/>
      <c r="E39" s="613">
        <v>0</v>
      </c>
      <c r="F39" s="85"/>
      <c r="G39" s="613">
        <v>0</v>
      </c>
      <c r="H39" s="87">
        <v>0</v>
      </c>
      <c r="I39" s="613">
        <v>0</v>
      </c>
      <c r="J39" s="614">
        <v>373000</v>
      </c>
      <c r="K39" s="615" t="s">
        <v>279</v>
      </c>
      <c r="L39" s="616"/>
      <c r="M39" s="617"/>
      <c r="N39" s="618"/>
      <c r="O39" s="635"/>
      <c r="P39" s="635"/>
      <c r="Q39" s="635"/>
      <c r="R39" s="636"/>
    </row>
    <row r="40" spans="1:24" s="88" customFormat="1" ht="40.5">
      <c r="A40" s="83">
        <v>33</v>
      </c>
      <c r="B40" s="84" t="s">
        <v>300</v>
      </c>
      <c r="C40" s="85">
        <v>141400</v>
      </c>
      <c r="D40" s="85"/>
      <c r="E40" s="613">
        <v>0</v>
      </c>
      <c r="F40" s="85"/>
      <c r="G40" s="613">
        <v>0</v>
      </c>
      <c r="H40" s="87">
        <v>0</v>
      </c>
      <c r="I40" s="613">
        <v>0</v>
      </c>
      <c r="J40" s="614">
        <v>141400</v>
      </c>
      <c r="K40" s="615" t="s">
        <v>301</v>
      </c>
      <c r="L40" s="616"/>
      <c r="M40" s="617"/>
      <c r="N40" s="618"/>
      <c r="O40" s="635"/>
      <c r="P40" s="635"/>
      <c r="Q40" s="635"/>
      <c r="R40" s="636"/>
    </row>
    <row r="41" spans="1:24" s="88" customFormat="1" ht="40.5">
      <c r="A41" s="83">
        <v>34</v>
      </c>
      <c r="B41" s="92" t="s">
        <v>302</v>
      </c>
      <c r="C41" s="85">
        <v>555000</v>
      </c>
      <c r="D41" s="86"/>
      <c r="E41" s="637">
        <v>0</v>
      </c>
      <c r="F41" s="86"/>
      <c r="G41" s="613">
        <v>0</v>
      </c>
      <c r="H41" s="87">
        <v>0</v>
      </c>
      <c r="I41" s="613">
        <v>0</v>
      </c>
      <c r="J41" s="614">
        <v>555000</v>
      </c>
      <c r="K41" s="615" t="s">
        <v>208</v>
      </c>
      <c r="L41" s="616"/>
      <c r="M41" s="617"/>
      <c r="N41" s="618"/>
      <c r="O41" s="595"/>
      <c r="P41" s="635"/>
      <c r="Q41" s="595"/>
      <c r="R41" s="638"/>
    </row>
    <row r="42" spans="1:24" s="88" customFormat="1" ht="40.5">
      <c r="A42" s="83">
        <v>35</v>
      </c>
      <c r="B42" s="84" t="s">
        <v>303</v>
      </c>
      <c r="C42" s="85">
        <v>28500</v>
      </c>
      <c r="D42" s="85"/>
      <c r="E42" s="613">
        <v>0</v>
      </c>
      <c r="F42" s="85"/>
      <c r="G42" s="613">
        <v>0</v>
      </c>
      <c r="H42" s="87">
        <v>0</v>
      </c>
      <c r="I42" s="613">
        <v>0</v>
      </c>
      <c r="J42" s="614">
        <v>28500</v>
      </c>
      <c r="K42" s="615" t="s">
        <v>304</v>
      </c>
      <c r="L42" s="616"/>
      <c r="M42" s="617"/>
      <c r="N42" s="618"/>
      <c r="O42" s="635"/>
      <c r="P42" s="635"/>
      <c r="Q42" s="635"/>
      <c r="R42" s="636"/>
    </row>
    <row r="43" spans="1:24" s="88" customFormat="1" ht="40.5">
      <c r="A43" s="83">
        <v>36</v>
      </c>
      <c r="B43" s="84" t="s">
        <v>305</v>
      </c>
      <c r="C43" s="85">
        <v>797000</v>
      </c>
      <c r="D43" s="85"/>
      <c r="E43" s="613">
        <v>0</v>
      </c>
      <c r="F43" s="85"/>
      <c r="G43" s="613">
        <v>0</v>
      </c>
      <c r="H43" s="87">
        <v>0</v>
      </c>
      <c r="I43" s="613">
        <v>0</v>
      </c>
      <c r="J43" s="614">
        <v>797000</v>
      </c>
      <c r="K43" s="615" t="s">
        <v>262</v>
      </c>
      <c r="L43" s="616"/>
      <c r="M43" s="617"/>
      <c r="N43" s="618"/>
      <c r="O43" s="635"/>
      <c r="P43" s="635"/>
      <c r="Q43" s="635"/>
      <c r="R43" s="636"/>
    </row>
    <row r="44" spans="1:24" s="88" customFormat="1" ht="40.5">
      <c r="A44" s="83">
        <v>37</v>
      </c>
      <c r="B44" s="84" t="s">
        <v>306</v>
      </c>
      <c r="C44" s="85">
        <v>205600</v>
      </c>
      <c r="D44" s="85"/>
      <c r="E44" s="613">
        <v>0</v>
      </c>
      <c r="F44" s="85"/>
      <c r="G44" s="613">
        <v>0</v>
      </c>
      <c r="H44" s="87">
        <v>0</v>
      </c>
      <c r="I44" s="613">
        <v>0</v>
      </c>
      <c r="J44" s="614">
        <v>205600</v>
      </c>
      <c r="K44" s="615" t="s">
        <v>79</v>
      </c>
      <c r="L44" s="616"/>
      <c r="M44" s="617"/>
      <c r="N44" s="618"/>
      <c r="O44" s="635"/>
      <c r="P44" s="635"/>
      <c r="Q44" s="635"/>
      <c r="R44" s="636"/>
    </row>
    <row r="45" spans="1:24" s="88" customFormat="1" ht="40.5">
      <c r="A45" s="83">
        <v>38</v>
      </c>
      <c r="B45" s="84" t="s">
        <v>307</v>
      </c>
      <c r="C45" s="85">
        <v>619200</v>
      </c>
      <c r="D45" s="85"/>
      <c r="E45" s="613">
        <v>0</v>
      </c>
      <c r="F45" s="85"/>
      <c r="G45" s="613">
        <v>0</v>
      </c>
      <c r="H45" s="87">
        <v>0</v>
      </c>
      <c r="I45" s="613">
        <v>0</v>
      </c>
      <c r="J45" s="614">
        <v>619200</v>
      </c>
      <c r="K45" s="615" t="s">
        <v>308</v>
      </c>
      <c r="L45" s="616"/>
      <c r="M45" s="617"/>
      <c r="N45" s="618"/>
      <c r="O45" s="635"/>
      <c r="P45" s="635"/>
      <c r="Q45" s="635"/>
      <c r="R45" s="636"/>
    </row>
    <row r="46" spans="1:24" s="88" customFormat="1" ht="40.5" customHeight="1">
      <c r="A46" s="83">
        <v>39</v>
      </c>
      <c r="B46" s="84" t="s">
        <v>309</v>
      </c>
      <c r="C46" s="85">
        <v>2332000</v>
      </c>
      <c r="D46" s="85"/>
      <c r="E46" s="613">
        <v>0</v>
      </c>
      <c r="F46" s="85"/>
      <c r="G46" s="613">
        <v>0</v>
      </c>
      <c r="H46" s="87">
        <v>0</v>
      </c>
      <c r="I46" s="613">
        <v>0</v>
      </c>
      <c r="J46" s="614">
        <v>2332000</v>
      </c>
      <c r="K46" s="615" t="s">
        <v>262</v>
      </c>
      <c r="L46" s="616"/>
      <c r="M46" s="617"/>
      <c r="N46" s="618"/>
      <c r="O46" s="635"/>
      <c r="P46" s="635"/>
      <c r="Q46" s="635"/>
      <c r="R46" s="636"/>
    </row>
    <row r="47" spans="1:24" s="88" customFormat="1" ht="40.5">
      <c r="A47" s="83">
        <v>40</v>
      </c>
      <c r="B47" s="84" t="s">
        <v>310</v>
      </c>
      <c r="C47" s="85">
        <v>616100</v>
      </c>
      <c r="D47" s="85"/>
      <c r="E47" s="613">
        <v>0</v>
      </c>
      <c r="F47" s="85"/>
      <c r="G47" s="613">
        <v>0</v>
      </c>
      <c r="H47" s="87">
        <v>0</v>
      </c>
      <c r="I47" s="613">
        <v>0</v>
      </c>
      <c r="J47" s="614">
        <v>616100</v>
      </c>
      <c r="K47" s="615" t="s">
        <v>77</v>
      </c>
      <c r="L47" s="616"/>
      <c r="M47" s="617"/>
      <c r="N47" s="618"/>
      <c r="O47" s="635"/>
      <c r="P47" s="635"/>
      <c r="Q47" s="635"/>
      <c r="R47" s="636"/>
    </row>
    <row r="48" spans="1:24" s="88" customFormat="1" ht="40.5">
      <c r="A48" s="83">
        <v>41</v>
      </c>
      <c r="B48" s="84" t="s">
        <v>311</v>
      </c>
      <c r="C48" s="85">
        <v>620000</v>
      </c>
      <c r="D48" s="85"/>
      <c r="E48" s="613">
        <v>0</v>
      </c>
      <c r="F48" s="85"/>
      <c r="G48" s="613">
        <v>0</v>
      </c>
      <c r="H48" s="87">
        <v>0</v>
      </c>
      <c r="I48" s="613">
        <v>0</v>
      </c>
      <c r="J48" s="614">
        <v>620000</v>
      </c>
      <c r="K48" s="615" t="s">
        <v>312</v>
      </c>
      <c r="L48" s="616"/>
      <c r="M48" s="617"/>
      <c r="N48" s="618"/>
      <c r="O48" s="635"/>
      <c r="P48" s="635"/>
      <c r="Q48" s="635"/>
      <c r="R48" s="636"/>
    </row>
    <row r="49" spans="1:18" s="88" customFormat="1" ht="40.5" customHeight="1">
      <c r="A49" s="83">
        <v>42</v>
      </c>
      <c r="B49" s="84" t="s">
        <v>313</v>
      </c>
      <c r="C49" s="85">
        <v>608600</v>
      </c>
      <c r="D49" s="85"/>
      <c r="E49" s="613">
        <v>0</v>
      </c>
      <c r="F49" s="85"/>
      <c r="G49" s="613">
        <v>0</v>
      </c>
      <c r="H49" s="87">
        <v>0</v>
      </c>
      <c r="I49" s="613">
        <v>0</v>
      </c>
      <c r="J49" s="614">
        <v>608600</v>
      </c>
      <c r="K49" s="615" t="s">
        <v>314</v>
      </c>
      <c r="L49" s="616"/>
      <c r="M49" s="617"/>
      <c r="N49" s="618"/>
      <c r="O49" s="635"/>
      <c r="P49" s="635"/>
      <c r="Q49" s="635"/>
      <c r="R49" s="636"/>
    </row>
    <row r="50" spans="1:18" s="88" customFormat="1" ht="40.5" customHeight="1">
      <c r="A50" s="83">
        <v>43</v>
      </c>
      <c r="B50" s="84" t="s">
        <v>315</v>
      </c>
      <c r="C50" s="85">
        <v>199700</v>
      </c>
      <c r="D50" s="85"/>
      <c r="E50" s="613">
        <v>0</v>
      </c>
      <c r="F50" s="85"/>
      <c r="G50" s="613">
        <v>0</v>
      </c>
      <c r="H50" s="87">
        <v>0</v>
      </c>
      <c r="I50" s="613">
        <v>0</v>
      </c>
      <c r="J50" s="614">
        <v>199700</v>
      </c>
      <c r="K50" s="615" t="s">
        <v>316</v>
      </c>
      <c r="L50" s="616"/>
      <c r="M50" s="617"/>
      <c r="N50" s="618"/>
      <c r="O50" s="635"/>
      <c r="P50" s="635"/>
      <c r="Q50" s="635"/>
      <c r="R50" s="636"/>
    </row>
    <row r="51" spans="1:18" s="88" customFormat="1" ht="40.5">
      <c r="A51" s="83">
        <v>44</v>
      </c>
      <c r="B51" s="84" t="s">
        <v>317</v>
      </c>
      <c r="C51" s="85">
        <v>2350000</v>
      </c>
      <c r="D51" s="85"/>
      <c r="E51" s="613">
        <v>0</v>
      </c>
      <c r="F51" s="85"/>
      <c r="G51" s="613">
        <v>0</v>
      </c>
      <c r="H51" s="87">
        <v>0</v>
      </c>
      <c r="I51" s="613">
        <v>0</v>
      </c>
      <c r="J51" s="614">
        <v>2350000</v>
      </c>
      <c r="K51" s="615" t="s">
        <v>301</v>
      </c>
      <c r="L51" s="616"/>
      <c r="M51" s="617"/>
      <c r="N51" s="618"/>
      <c r="O51" s="635"/>
      <c r="P51" s="635"/>
      <c r="Q51" s="635"/>
      <c r="R51" s="636"/>
    </row>
    <row r="52" spans="1:18" s="88" customFormat="1" ht="40.5">
      <c r="A52" s="83">
        <v>45</v>
      </c>
      <c r="B52" s="84" t="s">
        <v>318</v>
      </c>
      <c r="C52" s="85">
        <v>1300000</v>
      </c>
      <c r="D52" s="85"/>
      <c r="E52" s="613">
        <v>0</v>
      </c>
      <c r="F52" s="85"/>
      <c r="G52" s="613">
        <v>0</v>
      </c>
      <c r="H52" s="87">
        <v>0</v>
      </c>
      <c r="I52" s="613">
        <v>0</v>
      </c>
      <c r="J52" s="614">
        <v>1300000</v>
      </c>
      <c r="K52" s="615" t="s">
        <v>301</v>
      </c>
      <c r="L52" s="616"/>
      <c r="M52" s="617"/>
      <c r="N52" s="618"/>
      <c r="O52" s="635"/>
      <c r="P52" s="635"/>
      <c r="Q52" s="635"/>
      <c r="R52" s="636"/>
    </row>
    <row r="53" spans="1:18" s="88" customFormat="1" ht="40.5" customHeight="1">
      <c r="A53" s="83">
        <v>46</v>
      </c>
      <c r="B53" s="84" t="s">
        <v>319</v>
      </c>
      <c r="C53" s="85">
        <v>457000</v>
      </c>
      <c r="D53" s="85"/>
      <c r="E53" s="613">
        <v>0</v>
      </c>
      <c r="F53" s="85"/>
      <c r="G53" s="613">
        <v>0</v>
      </c>
      <c r="H53" s="87">
        <v>0</v>
      </c>
      <c r="I53" s="613">
        <v>0</v>
      </c>
      <c r="J53" s="614">
        <v>457000</v>
      </c>
      <c r="K53" s="615" t="s">
        <v>219</v>
      </c>
      <c r="L53" s="616"/>
      <c r="M53" s="617"/>
      <c r="N53" s="618"/>
      <c r="O53" s="635"/>
      <c r="P53" s="635"/>
      <c r="Q53" s="635"/>
      <c r="R53" s="636"/>
    </row>
    <row r="54" spans="1:18" s="88" customFormat="1" ht="40.5" customHeight="1">
      <c r="A54" s="83">
        <v>47</v>
      </c>
      <c r="B54" s="84" t="s">
        <v>320</v>
      </c>
      <c r="C54" s="85">
        <v>494000</v>
      </c>
      <c r="D54" s="85"/>
      <c r="E54" s="613">
        <v>0</v>
      </c>
      <c r="F54" s="85"/>
      <c r="G54" s="613">
        <v>0</v>
      </c>
      <c r="H54" s="87">
        <v>0</v>
      </c>
      <c r="I54" s="613">
        <v>0</v>
      </c>
      <c r="J54" s="614">
        <v>494000</v>
      </c>
      <c r="K54" s="615" t="s">
        <v>219</v>
      </c>
      <c r="L54" s="616"/>
      <c r="M54" s="617"/>
      <c r="N54" s="618"/>
      <c r="O54" s="635"/>
      <c r="P54" s="635"/>
      <c r="Q54" s="635"/>
      <c r="R54" s="636"/>
    </row>
    <row r="55" spans="1:18" s="88" customFormat="1" ht="40.5" customHeight="1">
      <c r="A55" s="83">
        <v>48</v>
      </c>
      <c r="B55" s="84" t="s">
        <v>321</v>
      </c>
      <c r="C55" s="85">
        <v>440000</v>
      </c>
      <c r="D55" s="85"/>
      <c r="E55" s="613">
        <v>0</v>
      </c>
      <c r="F55" s="85"/>
      <c r="G55" s="613">
        <v>0</v>
      </c>
      <c r="H55" s="87">
        <v>0</v>
      </c>
      <c r="I55" s="613">
        <v>0</v>
      </c>
      <c r="J55" s="614">
        <v>440000</v>
      </c>
      <c r="K55" s="615" t="s">
        <v>283</v>
      </c>
      <c r="L55" s="616"/>
      <c r="M55" s="617"/>
      <c r="N55" s="618"/>
      <c r="O55" s="635"/>
      <c r="P55" s="635"/>
      <c r="Q55" s="635"/>
      <c r="R55" s="636"/>
    </row>
    <row r="56" spans="1:18" s="88" customFormat="1" ht="40.5">
      <c r="A56" s="83">
        <v>49</v>
      </c>
      <c r="B56" s="84" t="s">
        <v>322</v>
      </c>
      <c r="C56" s="85">
        <v>372000</v>
      </c>
      <c r="D56" s="85"/>
      <c r="E56" s="613">
        <v>0</v>
      </c>
      <c r="F56" s="85"/>
      <c r="G56" s="613">
        <v>0</v>
      </c>
      <c r="H56" s="87">
        <v>0</v>
      </c>
      <c r="I56" s="613">
        <v>0</v>
      </c>
      <c r="J56" s="614">
        <v>372000</v>
      </c>
      <c r="K56" s="615" t="s">
        <v>262</v>
      </c>
      <c r="L56" s="616"/>
      <c r="M56" s="617"/>
      <c r="N56" s="618"/>
      <c r="O56" s="635"/>
      <c r="P56" s="635"/>
      <c r="Q56" s="635"/>
      <c r="R56" s="636"/>
    </row>
    <row r="57" spans="1:18" s="88" customFormat="1" ht="40.5" customHeight="1">
      <c r="A57" s="83">
        <v>50</v>
      </c>
      <c r="B57" s="84" t="s">
        <v>323</v>
      </c>
      <c r="C57" s="85">
        <v>735000</v>
      </c>
      <c r="D57" s="85"/>
      <c r="E57" s="613">
        <v>0</v>
      </c>
      <c r="F57" s="85"/>
      <c r="G57" s="613">
        <v>0</v>
      </c>
      <c r="H57" s="87">
        <v>0</v>
      </c>
      <c r="I57" s="613">
        <v>0</v>
      </c>
      <c r="J57" s="614">
        <v>735000</v>
      </c>
      <c r="K57" s="615" t="s">
        <v>262</v>
      </c>
      <c r="L57" s="616"/>
      <c r="M57" s="617"/>
      <c r="N57" s="618"/>
      <c r="O57" s="635"/>
      <c r="P57" s="635"/>
      <c r="Q57" s="635"/>
      <c r="R57" s="636"/>
    </row>
    <row r="58" spans="1:18" s="88" customFormat="1" ht="40.5" customHeight="1">
      <c r="A58" s="83">
        <v>51</v>
      </c>
      <c r="B58" s="84" t="s">
        <v>324</v>
      </c>
      <c r="C58" s="85">
        <v>3702800</v>
      </c>
      <c r="D58" s="85"/>
      <c r="E58" s="613">
        <v>0</v>
      </c>
      <c r="F58" s="85"/>
      <c r="G58" s="613">
        <v>0</v>
      </c>
      <c r="H58" s="87">
        <v>0</v>
      </c>
      <c r="I58" s="613">
        <v>0</v>
      </c>
      <c r="J58" s="614">
        <v>3702800</v>
      </c>
      <c r="K58" s="615" t="s">
        <v>325</v>
      </c>
      <c r="L58" s="616"/>
      <c r="M58" s="617"/>
      <c r="N58" s="618"/>
      <c r="O58" s="635"/>
      <c r="P58" s="606"/>
      <c r="Q58" s="635"/>
      <c r="R58" s="636"/>
    </row>
    <row r="59" spans="1:18" s="88" customFormat="1" ht="40.5">
      <c r="A59" s="83">
        <v>52</v>
      </c>
      <c r="B59" s="84" t="s">
        <v>326</v>
      </c>
      <c r="C59" s="85">
        <v>2210100</v>
      </c>
      <c r="D59" s="85"/>
      <c r="E59" s="613">
        <v>0</v>
      </c>
      <c r="F59" s="85"/>
      <c r="G59" s="613">
        <v>0</v>
      </c>
      <c r="H59" s="87">
        <v>0</v>
      </c>
      <c r="I59" s="613">
        <v>0</v>
      </c>
      <c r="J59" s="614">
        <v>2210100</v>
      </c>
      <c r="K59" s="615" t="s">
        <v>325</v>
      </c>
      <c r="L59" s="616"/>
      <c r="M59" s="617"/>
      <c r="N59" s="618"/>
      <c r="O59" s="635"/>
      <c r="P59" s="606"/>
      <c r="Q59" s="635"/>
      <c r="R59" s="636"/>
    </row>
    <row r="60" spans="1:18" s="88" customFormat="1" ht="40.5" customHeight="1">
      <c r="A60" s="83">
        <v>53</v>
      </c>
      <c r="B60" s="84" t="s">
        <v>327</v>
      </c>
      <c r="C60" s="85">
        <v>2299000</v>
      </c>
      <c r="D60" s="85"/>
      <c r="E60" s="613">
        <v>0</v>
      </c>
      <c r="F60" s="85"/>
      <c r="G60" s="613">
        <v>0</v>
      </c>
      <c r="H60" s="87">
        <v>0</v>
      </c>
      <c r="I60" s="613">
        <v>0</v>
      </c>
      <c r="J60" s="614">
        <v>2299000</v>
      </c>
      <c r="K60" s="615" t="s">
        <v>328</v>
      </c>
      <c r="L60" s="616"/>
      <c r="M60" s="617"/>
      <c r="N60" s="618"/>
      <c r="O60" s="635"/>
      <c r="P60" s="606"/>
      <c r="Q60" s="635"/>
      <c r="R60" s="636"/>
    </row>
    <row r="61" spans="1:18" s="88" customFormat="1" ht="40.5">
      <c r="A61" s="83">
        <v>54</v>
      </c>
      <c r="B61" s="84" t="s">
        <v>329</v>
      </c>
      <c r="C61" s="85">
        <v>950000</v>
      </c>
      <c r="D61" s="85"/>
      <c r="E61" s="613">
        <v>0</v>
      </c>
      <c r="F61" s="85"/>
      <c r="G61" s="613">
        <v>0</v>
      </c>
      <c r="H61" s="87">
        <v>0</v>
      </c>
      <c r="I61" s="613">
        <v>0</v>
      </c>
      <c r="J61" s="614">
        <v>950000</v>
      </c>
      <c r="K61" s="625" t="s">
        <v>208</v>
      </c>
      <c r="L61" s="616"/>
      <c r="M61" s="617"/>
      <c r="N61" s="618"/>
      <c r="O61" s="635"/>
      <c r="P61" s="635"/>
      <c r="Q61" s="635"/>
      <c r="R61" s="636"/>
    </row>
    <row r="62" spans="1:18" s="88" customFormat="1" ht="40.5">
      <c r="A62" s="83">
        <v>55</v>
      </c>
      <c r="B62" s="84" t="s">
        <v>330</v>
      </c>
      <c r="C62" s="85">
        <v>2245000</v>
      </c>
      <c r="D62" s="85"/>
      <c r="E62" s="613">
        <v>0</v>
      </c>
      <c r="F62" s="85"/>
      <c r="G62" s="613">
        <v>0</v>
      </c>
      <c r="H62" s="87">
        <v>0</v>
      </c>
      <c r="I62" s="613">
        <v>0</v>
      </c>
      <c r="J62" s="614">
        <v>2245000</v>
      </c>
      <c r="K62" s="615" t="s">
        <v>262</v>
      </c>
      <c r="L62" s="616"/>
      <c r="M62" s="617"/>
      <c r="N62" s="618"/>
      <c r="O62" s="635"/>
      <c r="P62" s="635"/>
      <c r="Q62" s="635"/>
      <c r="R62" s="636"/>
    </row>
    <row r="63" spans="1:18" s="88" customFormat="1" ht="40.5" customHeight="1">
      <c r="A63" s="83">
        <v>56</v>
      </c>
      <c r="B63" s="84" t="s">
        <v>331</v>
      </c>
      <c r="C63" s="85">
        <v>752800</v>
      </c>
      <c r="D63" s="85"/>
      <c r="E63" s="613">
        <v>0</v>
      </c>
      <c r="F63" s="85"/>
      <c r="G63" s="613">
        <v>0</v>
      </c>
      <c r="H63" s="87">
        <v>0</v>
      </c>
      <c r="I63" s="613">
        <v>0</v>
      </c>
      <c r="J63" s="614">
        <v>752800</v>
      </c>
      <c r="K63" s="615" t="s">
        <v>262</v>
      </c>
      <c r="L63" s="616"/>
      <c r="M63" s="617"/>
      <c r="N63" s="618"/>
      <c r="O63" s="635"/>
      <c r="P63" s="635"/>
      <c r="Q63" s="635"/>
      <c r="R63" s="636"/>
    </row>
    <row r="64" spans="1:18" s="88" customFormat="1" ht="40.5">
      <c r="A64" s="83">
        <v>57</v>
      </c>
      <c r="B64" s="84" t="s">
        <v>332</v>
      </c>
      <c r="C64" s="85">
        <v>672400</v>
      </c>
      <c r="D64" s="85"/>
      <c r="E64" s="613">
        <v>0</v>
      </c>
      <c r="F64" s="85"/>
      <c r="G64" s="613">
        <v>0</v>
      </c>
      <c r="H64" s="87">
        <v>0</v>
      </c>
      <c r="I64" s="613">
        <v>0</v>
      </c>
      <c r="J64" s="614">
        <v>672400</v>
      </c>
      <c r="K64" s="615" t="s">
        <v>316</v>
      </c>
      <c r="L64" s="616"/>
      <c r="M64" s="617"/>
      <c r="N64" s="618"/>
      <c r="O64" s="635"/>
      <c r="P64" s="635"/>
      <c r="Q64" s="635"/>
      <c r="R64" s="636"/>
    </row>
    <row r="65" spans="1:19" s="88" customFormat="1" ht="40.5">
      <c r="A65" s="83">
        <v>58</v>
      </c>
      <c r="B65" s="84" t="s">
        <v>333</v>
      </c>
      <c r="C65" s="85">
        <v>242100</v>
      </c>
      <c r="D65" s="85"/>
      <c r="E65" s="613">
        <v>0</v>
      </c>
      <c r="F65" s="85"/>
      <c r="G65" s="613">
        <v>0</v>
      </c>
      <c r="H65" s="87">
        <v>0</v>
      </c>
      <c r="I65" s="613">
        <v>0</v>
      </c>
      <c r="J65" s="614">
        <v>242100</v>
      </c>
      <c r="K65" s="615" t="s">
        <v>74</v>
      </c>
      <c r="L65" s="616"/>
      <c r="M65" s="617"/>
      <c r="N65" s="618"/>
      <c r="O65" s="635"/>
      <c r="P65" s="635"/>
      <c r="Q65" s="635"/>
      <c r="R65" s="636"/>
    </row>
    <row r="66" spans="1:19" s="88" customFormat="1" ht="60.75">
      <c r="A66" s="83">
        <v>59</v>
      </c>
      <c r="B66" s="84" t="s">
        <v>334</v>
      </c>
      <c r="C66" s="85">
        <v>2331600</v>
      </c>
      <c r="D66" s="85"/>
      <c r="E66" s="613">
        <v>0</v>
      </c>
      <c r="F66" s="85"/>
      <c r="G66" s="613">
        <v>0</v>
      </c>
      <c r="H66" s="87">
        <v>0</v>
      </c>
      <c r="I66" s="613">
        <v>0</v>
      </c>
      <c r="J66" s="614">
        <v>2331600</v>
      </c>
      <c r="K66" s="615" t="s">
        <v>262</v>
      </c>
      <c r="L66" s="616"/>
      <c r="M66" s="617"/>
      <c r="N66" s="618"/>
      <c r="O66" s="635"/>
      <c r="P66" s="635"/>
      <c r="Q66" s="635"/>
      <c r="R66" s="636"/>
    </row>
    <row r="67" spans="1:19" s="88" customFormat="1" ht="40.5" customHeight="1">
      <c r="A67" s="83">
        <v>60</v>
      </c>
      <c r="B67" s="84" t="s">
        <v>335</v>
      </c>
      <c r="C67" s="85">
        <v>258000</v>
      </c>
      <c r="D67" s="85"/>
      <c r="E67" s="613">
        <v>0</v>
      </c>
      <c r="F67" s="85"/>
      <c r="G67" s="613">
        <v>0</v>
      </c>
      <c r="H67" s="87">
        <v>0</v>
      </c>
      <c r="I67" s="613">
        <v>0</v>
      </c>
      <c r="J67" s="614">
        <v>258000</v>
      </c>
      <c r="K67" s="615" t="s">
        <v>219</v>
      </c>
      <c r="L67" s="616"/>
      <c r="M67" s="617"/>
      <c r="N67" s="618"/>
      <c r="O67" s="635"/>
      <c r="P67" s="635"/>
      <c r="Q67" s="635"/>
      <c r="R67" s="636"/>
    </row>
    <row r="68" spans="1:19" s="88" customFormat="1" ht="40.5">
      <c r="A68" s="83">
        <v>61</v>
      </c>
      <c r="B68" s="84" t="s">
        <v>336</v>
      </c>
      <c r="C68" s="85">
        <v>813000</v>
      </c>
      <c r="D68" s="85"/>
      <c r="E68" s="613">
        <v>0</v>
      </c>
      <c r="F68" s="85"/>
      <c r="G68" s="613">
        <v>0</v>
      </c>
      <c r="H68" s="87">
        <v>0</v>
      </c>
      <c r="I68" s="613">
        <v>0</v>
      </c>
      <c r="J68" s="614">
        <v>813000</v>
      </c>
      <c r="K68" s="615" t="s">
        <v>262</v>
      </c>
      <c r="L68" s="616"/>
      <c r="M68" s="617"/>
      <c r="N68" s="618"/>
      <c r="O68" s="635"/>
      <c r="P68" s="635"/>
      <c r="Q68" s="635"/>
      <c r="R68" s="636"/>
    </row>
    <row r="69" spans="1:19" s="88" customFormat="1" ht="40.5">
      <c r="A69" s="83">
        <v>62</v>
      </c>
      <c r="B69" s="84" t="s">
        <v>337</v>
      </c>
      <c r="C69" s="85">
        <v>382200</v>
      </c>
      <c r="D69" s="85"/>
      <c r="E69" s="613">
        <v>0</v>
      </c>
      <c r="F69" s="85"/>
      <c r="G69" s="613">
        <v>0</v>
      </c>
      <c r="H69" s="87">
        <v>0</v>
      </c>
      <c r="I69" s="613">
        <v>0</v>
      </c>
      <c r="J69" s="614">
        <v>382200</v>
      </c>
      <c r="K69" s="615" t="s">
        <v>79</v>
      </c>
      <c r="L69" s="616"/>
      <c r="M69" s="617"/>
      <c r="N69" s="618"/>
      <c r="O69" s="635"/>
      <c r="P69" s="635"/>
      <c r="Q69" s="635"/>
      <c r="R69" s="636"/>
    </row>
    <row r="70" spans="1:19" s="88" customFormat="1" ht="40.5">
      <c r="A70" s="83">
        <v>63</v>
      </c>
      <c r="B70" s="89" t="s">
        <v>338</v>
      </c>
      <c r="C70" s="85">
        <v>1264000</v>
      </c>
      <c r="D70" s="87"/>
      <c r="E70" s="613">
        <v>0</v>
      </c>
      <c r="F70" s="87"/>
      <c r="G70" s="613">
        <v>0</v>
      </c>
      <c r="H70" s="87">
        <v>0</v>
      </c>
      <c r="I70" s="613">
        <v>0</v>
      </c>
      <c r="J70" s="614">
        <v>1264000</v>
      </c>
      <c r="K70" s="615" t="s">
        <v>262</v>
      </c>
      <c r="L70" s="616"/>
      <c r="M70" s="617"/>
      <c r="N70" s="618"/>
      <c r="O70" s="635"/>
      <c r="P70" s="606"/>
      <c r="Q70" s="606"/>
      <c r="R70" s="607"/>
      <c r="S70" s="90"/>
    </row>
    <row r="71" spans="1:19" s="88" customFormat="1" ht="40.5" customHeight="1">
      <c r="A71" s="83">
        <v>64</v>
      </c>
      <c r="B71" s="89" t="s">
        <v>339</v>
      </c>
      <c r="C71" s="85">
        <v>1708300</v>
      </c>
      <c r="D71" s="87"/>
      <c r="E71" s="613">
        <v>0</v>
      </c>
      <c r="F71" s="87"/>
      <c r="G71" s="613">
        <v>0</v>
      </c>
      <c r="H71" s="87">
        <v>0</v>
      </c>
      <c r="I71" s="613">
        <v>0</v>
      </c>
      <c r="J71" s="614">
        <v>1708300</v>
      </c>
      <c r="K71" s="615" t="s">
        <v>262</v>
      </c>
      <c r="L71" s="616"/>
      <c r="M71" s="617"/>
      <c r="N71" s="618"/>
      <c r="O71" s="635"/>
      <c r="P71" s="606"/>
      <c r="Q71" s="606"/>
      <c r="R71" s="607"/>
      <c r="S71" s="90"/>
    </row>
    <row r="72" spans="1:19" s="88" customFormat="1" ht="40.5">
      <c r="A72" s="83">
        <v>65</v>
      </c>
      <c r="B72" s="84" t="s">
        <v>340</v>
      </c>
      <c r="C72" s="85">
        <v>279300</v>
      </c>
      <c r="D72" s="85"/>
      <c r="E72" s="613">
        <v>0</v>
      </c>
      <c r="F72" s="85"/>
      <c r="G72" s="613">
        <v>0</v>
      </c>
      <c r="H72" s="87">
        <v>0</v>
      </c>
      <c r="I72" s="613">
        <v>0</v>
      </c>
      <c r="J72" s="614">
        <v>279300</v>
      </c>
      <c r="K72" s="615" t="s">
        <v>137</v>
      </c>
      <c r="L72" s="616"/>
      <c r="M72" s="617"/>
      <c r="N72" s="618"/>
      <c r="O72" s="635"/>
      <c r="P72" s="635"/>
      <c r="Q72" s="635"/>
      <c r="R72" s="636"/>
    </row>
    <row r="73" spans="1:19" s="88" customFormat="1" ht="40.5">
      <c r="A73" s="83">
        <v>66</v>
      </c>
      <c r="B73" s="84" t="s">
        <v>341</v>
      </c>
      <c r="C73" s="85">
        <v>15000000</v>
      </c>
      <c r="D73" s="85"/>
      <c r="E73" s="613">
        <v>0</v>
      </c>
      <c r="F73" s="85"/>
      <c r="G73" s="613">
        <v>0</v>
      </c>
      <c r="H73" s="87">
        <v>0</v>
      </c>
      <c r="I73" s="613">
        <v>0</v>
      </c>
      <c r="J73" s="614">
        <v>15000000</v>
      </c>
      <c r="K73" s="615" t="s">
        <v>262</v>
      </c>
      <c r="L73" s="616"/>
      <c r="M73" s="617"/>
      <c r="N73" s="618"/>
      <c r="O73" s="635"/>
      <c r="P73" s="635"/>
      <c r="Q73" s="635"/>
      <c r="R73" s="636"/>
    </row>
    <row r="74" spans="1:19" s="88" customFormat="1" ht="40.5">
      <c r="A74" s="83">
        <v>67</v>
      </c>
      <c r="B74" s="84" t="s">
        <v>342</v>
      </c>
      <c r="C74" s="85">
        <v>14500500</v>
      </c>
      <c r="D74" s="85"/>
      <c r="E74" s="613">
        <v>0</v>
      </c>
      <c r="F74" s="85"/>
      <c r="G74" s="613">
        <v>0</v>
      </c>
      <c r="H74" s="87">
        <v>0</v>
      </c>
      <c r="I74" s="613">
        <v>0</v>
      </c>
      <c r="J74" s="614">
        <v>14500500</v>
      </c>
      <c r="K74" s="615" t="s">
        <v>262</v>
      </c>
      <c r="L74" s="616"/>
      <c r="M74" s="617"/>
      <c r="N74" s="618"/>
      <c r="O74" s="635"/>
      <c r="P74" s="635"/>
      <c r="Q74" s="635"/>
      <c r="R74" s="636"/>
    </row>
  </sheetData>
  <mergeCells count="10">
    <mergeCell ref="F3:G3"/>
    <mergeCell ref="H3:I3"/>
    <mergeCell ref="J3:J4"/>
    <mergeCell ref="K3:K4"/>
    <mergeCell ref="A3:A4"/>
    <mergeCell ref="B3:B4"/>
    <mergeCell ref="C3:C4"/>
    <mergeCell ref="A1:K1"/>
    <mergeCell ref="A2:K2"/>
    <mergeCell ref="D3:E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S106"/>
  <sheetViews>
    <sheetView zoomScale="80" zoomScaleNormal="80" workbookViewId="0">
      <selection activeCell="A3" sqref="A3:K3"/>
    </sheetView>
  </sheetViews>
  <sheetFormatPr defaultRowHeight="27.75"/>
  <cols>
    <col min="1" max="1" width="7.140625" style="15" customWidth="1"/>
    <col min="2" max="2" width="35.140625" style="16" customWidth="1"/>
    <col min="3" max="3" width="10.5703125" style="15" customWidth="1"/>
    <col min="4" max="4" width="22" style="27" bestFit="1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22.140625" style="15" bestFit="1" customWidth="1"/>
    <col min="12" max="12" width="22.7109375" style="9" customWidth="1"/>
    <col min="13" max="13" width="19.140625" style="9" customWidth="1"/>
    <col min="14" max="14" width="20.7109375" style="661" customWidth="1"/>
    <col min="15" max="15" width="22.5703125" style="9" customWidth="1"/>
    <col min="16" max="18" width="9.140625" style="9"/>
    <col min="19" max="19" width="19.28515625" style="652" customWidth="1"/>
    <col min="20" max="20" width="22.5703125" style="9" customWidth="1"/>
    <col min="21" max="21" width="13.5703125" style="9" customWidth="1"/>
    <col min="22" max="22" width="19.5703125" style="9" customWidth="1"/>
    <col min="23" max="16384" width="9.140625" style="9"/>
  </cols>
  <sheetData>
    <row r="1" spans="1:19" s="203" customFormat="1" ht="33" customHeight="1">
      <c r="A1" s="538" t="s">
        <v>343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N1" s="204"/>
      <c r="O1" s="204"/>
      <c r="P1" s="204"/>
      <c r="Q1" s="205"/>
      <c r="S1" s="648"/>
    </row>
    <row r="2" spans="1:19" s="203" customFormat="1" ht="33" customHeight="1">
      <c r="A2" s="538" t="s">
        <v>129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N2" s="204"/>
      <c r="O2" s="204"/>
      <c r="P2" s="204"/>
      <c r="Q2" s="205"/>
      <c r="S2" s="648"/>
    </row>
    <row r="3" spans="1:19" s="203" customFormat="1" ht="33" customHeight="1">
      <c r="A3" s="538" t="s">
        <v>258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N3" s="204"/>
      <c r="O3" s="204"/>
      <c r="P3" s="204"/>
      <c r="Q3" s="205"/>
      <c r="S3" s="648"/>
    </row>
    <row r="4" spans="1:19" s="6" customFormat="1" ht="27" customHeight="1">
      <c r="A4" s="543" t="s">
        <v>21</v>
      </c>
      <c r="B4" s="546" t="s">
        <v>72</v>
      </c>
      <c r="C4" s="543" t="s">
        <v>3</v>
      </c>
      <c r="D4" s="553" t="s">
        <v>122</v>
      </c>
      <c r="E4" s="549" t="s">
        <v>9</v>
      </c>
      <c r="F4" s="550"/>
      <c r="G4" s="557" t="s">
        <v>131</v>
      </c>
      <c r="H4" s="550"/>
      <c r="I4" s="649" t="s">
        <v>250</v>
      </c>
      <c r="J4" s="650"/>
      <c r="K4" s="543" t="s">
        <v>4</v>
      </c>
      <c r="M4" s="651"/>
      <c r="N4" s="651"/>
      <c r="S4" s="652"/>
    </row>
    <row r="5" spans="1:19" s="6" customFormat="1" ht="27" customHeight="1">
      <c r="A5" s="544"/>
      <c r="B5" s="547"/>
      <c r="C5" s="544"/>
      <c r="D5" s="554"/>
      <c r="E5" s="551"/>
      <c r="F5" s="552"/>
      <c r="G5" s="551"/>
      <c r="H5" s="552"/>
      <c r="I5" s="653"/>
      <c r="J5" s="654"/>
      <c r="K5" s="544"/>
      <c r="N5" s="651"/>
      <c r="S5" s="652"/>
    </row>
    <row r="6" spans="1:19" s="6" customFormat="1" ht="27" customHeight="1">
      <c r="A6" s="544"/>
      <c r="B6" s="548"/>
      <c r="C6" s="545"/>
      <c r="D6" s="555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545"/>
      <c r="N6" s="651"/>
      <c r="S6" s="652"/>
    </row>
    <row r="7" spans="1:19" s="7" customFormat="1" ht="27" customHeight="1" thickBot="1">
      <c r="A7" s="23"/>
      <c r="B7" s="12"/>
      <c r="C7" s="96">
        <v>23</v>
      </c>
      <c r="D7" s="24">
        <v>155997300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155997300</v>
      </c>
      <c r="L7" s="11"/>
      <c r="M7" s="8"/>
      <c r="N7" s="655"/>
      <c r="S7" s="652"/>
    </row>
    <row r="8" spans="1:19" s="103" customFormat="1" ht="27.95" customHeight="1" thickTop="1">
      <c r="A8" s="97">
        <v>1</v>
      </c>
      <c r="B8" s="98" t="s">
        <v>172</v>
      </c>
      <c r="C8" s="97">
        <v>23</v>
      </c>
      <c r="D8" s="99">
        <v>155997300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0">
        <v>155997300</v>
      </c>
      <c r="L8" s="101"/>
      <c r="M8" s="102"/>
      <c r="N8" s="656"/>
      <c r="O8" s="101"/>
      <c r="S8" s="657"/>
    </row>
    <row r="9" spans="1:19" s="108" customFormat="1" ht="27.95" customHeight="1">
      <c r="A9" s="106"/>
      <c r="B9" s="107"/>
      <c r="C9" s="106"/>
      <c r="D9" s="29"/>
      <c r="E9" s="29"/>
      <c r="F9" s="29"/>
      <c r="G9" s="29"/>
      <c r="H9" s="29"/>
      <c r="I9" s="29"/>
      <c r="J9" s="29"/>
      <c r="K9" s="100"/>
      <c r="N9" s="658"/>
      <c r="S9" s="659"/>
    </row>
    <row r="10" spans="1:19">
      <c r="A10" s="13"/>
      <c r="B10" s="14"/>
      <c r="C10" s="13"/>
      <c r="D10" s="25"/>
      <c r="E10" s="25"/>
      <c r="F10" s="25"/>
      <c r="G10" s="25"/>
      <c r="H10" s="25"/>
      <c r="I10" s="25"/>
      <c r="J10" s="25"/>
      <c r="K10" s="13"/>
      <c r="N10" s="660"/>
    </row>
    <row r="18" spans="19:19">
      <c r="S18" s="662"/>
    </row>
    <row r="23" spans="19:19">
      <c r="S23" s="662"/>
    </row>
    <row r="24" spans="19:19">
      <c r="S24" s="662"/>
    </row>
    <row r="25" spans="19:19">
      <c r="S25" s="662"/>
    </row>
    <row r="31" spans="19:19">
      <c r="S31" s="662"/>
    </row>
    <row r="32" spans="19:19">
      <c r="S32" s="662"/>
    </row>
    <row r="33" spans="5:19">
      <c r="S33" s="662"/>
    </row>
    <row r="34" spans="5:19">
      <c r="S34" s="662"/>
    </row>
    <row r="35" spans="5:19">
      <c r="S35" s="662"/>
    </row>
    <row r="36" spans="5:19">
      <c r="S36" s="662"/>
    </row>
    <row r="37" spans="5:19">
      <c r="S37" s="662"/>
    </row>
    <row r="40" spans="5:19">
      <c r="E40" s="26" t="s">
        <v>152</v>
      </c>
      <c r="G40" s="26" t="s">
        <v>152</v>
      </c>
    </row>
    <row r="44" spans="5:19">
      <c r="S44" s="663"/>
    </row>
    <row r="45" spans="5:19">
      <c r="S45" s="663"/>
    </row>
    <row r="46" spans="5:19">
      <c r="S46" s="664"/>
    </row>
    <row r="47" spans="5:19">
      <c r="S47" s="665"/>
    </row>
    <row r="48" spans="5:19">
      <c r="S48" s="662"/>
    </row>
    <row r="49" spans="19:19">
      <c r="S49" s="662"/>
    </row>
    <row r="50" spans="19:19">
      <c r="S50" s="662"/>
    </row>
    <row r="51" spans="19:19">
      <c r="S51" s="662"/>
    </row>
    <row r="52" spans="19:19">
      <c r="S52" s="662"/>
    </row>
    <row r="53" spans="19:19">
      <c r="S53" s="662"/>
    </row>
    <row r="54" spans="19:19">
      <c r="S54" s="662"/>
    </row>
    <row r="55" spans="19:19">
      <c r="S55" s="662"/>
    </row>
    <row r="56" spans="19:19">
      <c r="S56" s="662"/>
    </row>
    <row r="57" spans="19:19">
      <c r="S57" s="662"/>
    </row>
    <row r="58" spans="19:19">
      <c r="S58" s="662"/>
    </row>
    <row r="59" spans="19:19">
      <c r="S59" s="662"/>
    </row>
    <row r="60" spans="19:19">
      <c r="S60" s="662"/>
    </row>
    <row r="61" spans="19:19">
      <c r="S61" s="662"/>
    </row>
    <row r="62" spans="19:19">
      <c r="S62" s="662"/>
    </row>
    <row r="63" spans="19:19">
      <c r="S63" s="662"/>
    </row>
    <row r="64" spans="19:19">
      <c r="S64" s="662"/>
    </row>
    <row r="65" spans="19:19">
      <c r="S65" s="662"/>
    </row>
    <row r="66" spans="19:19">
      <c r="S66" s="662"/>
    </row>
    <row r="67" spans="19:19">
      <c r="S67" s="662"/>
    </row>
    <row r="68" spans="19:19">
      <c r="S68" s="662"/>
    </row>
    <row r="69" spans="19:19">
      <c r="S69" s="662"/>
    </row>
    <row r="70" spans="19:19">
      <c r="S70" s="662"/>
    </row>
    <row r="71" spans="19:19">
      <c r="S71" s="662"/>
    </row>
    <row r="72" spans="19:19">
      <c r="S72" s="662"/>
    </row>
    <row r="73" spans="19:19">
      <c r="S73" s="662"/>
    </row>
    <row r="74" spans="19:19">
      <c r="S74" s="662"/>
    </row>
    <row r="75" spans="19:19">
      <c r="S75" s="662"/>
    </row>
    <row r="76" spans="19:19">
      <c r="S76" s="662"/>
    </row>
    <row r="77" spans="19:19">
      <c r="S77" s="662"/>
    </row>
    <row r="78" spans="19:19">
      <c r="S78" s="662"/>
    </row>
    <row r="79" spans="19:19">
      <c r="S79" s="662"/>
    </row>
    <row r="80" spans="19:19">
      <c r="S80" s="662"/>
    </row>
    <row r="81" spans="19:19">
      <c r="S81" s="662"/>
    </row>
    <row r="82" spans="19:19">
      <c r="S82" s="662"/>
    </row>
    <row r="83" spans="19:19">
      <c r="S83" s="662"/>
    </row>
    <row r="84" spans="19:19">
      <c r="S84" s="662"/>
    </row>
    <row r="85" spans="19:19">
      <c r="S85" s="662"/>
    </row>
    <row r="86" spans="19:19">
      <c r="S86" s="662"/>
    </row>
    <row r="87" spans="19:19">
      <c r="S87" s="662"/>
    </row>
    <row r="88" spans="19:19">
      <c r="S88" s="662"/>
    </row>
    <row r="89" spans="19:19">
      <c r="S89" s="662"/>
    </row>
    <row r="90" spans="19:19">
      <c r="S90" s="662"/>
    </row>
    <row r="91" spans="19:19">
      <c r="S91" s="662"/>
    </row>
    <row r="92" spans="19:19">
      <c r="S92" s="662"/>
    </row>
    <row r="93" spans="19:19">
      <c r="S93" s="662"/>
    </row>
    <row r="94" spans="19:19">
      <c r="S94" s="662"/>
    </row>
    <row r="95" spans="19:19">
      <c r="S95" s="662"/>
    </row>
    <row r="96" spans="19:19">
      <c r="S96" s="662"/>
    </row>
    <row r="97" spans="19:19">
      <c r="S97" s="662"/>
    </row>
    <row r="98" spans="19:19">
      <c r="S98" s="662"/>
    </row>
    <row r="99" spans="19:19">
      <c r="S99" s="662"/>
    </row>
    <row r="100" spans="19:19">
      <c r="S100" s="662"/>
    </row>
    <row r="101" spans="19:19">
      <c r="S101" s="662"/>
    </row>
    <row r="102" spans="19:19">
      <c r="S102" s="662"/>
    </row>
    <row r="103" spans="19:19">
      <c r="S103" s="662"/>
    </row>
    <row r="104" spans="19:19">
      <c r="S104" s="662"/>
    </row>
    <row r="105" spans="19:19">
      <c r="S105" s="662"/>
    </row>
    <row r="106" spans="19:19">
      <c r="S106" s="666"/>
    </row>
  </sheetData>
  <mergeCells count="11">
    <mergeCell ref="I4:J5"/>
    <mergeCell ref="K4:K6"/>
    <mergeCell ref="A4:A6"/>
    <mergeCell ref="B4:B6"/>
    <mergeCell ref="C4:C6"/>
    <mergeCell ref="E4:F5"/>
    <mergeCell ref="D4:D6"/>
    <mergeCell ref="A1:K1"/>
    <mergeCell ref="A2:K2"/>
    <mergeCell ref="A3:K3"/>
    <mergeCell ref="G4:H5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1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A3" sqref="A3:K3"/>
    </sheetView>
  </sheetViews>
  <sheetFormatPr defaultRowHeight="27.75"/>
  <cols>
    <col min="1" max="1" width="7.140625" style="15" customWidth="1"/>
    <col min="2" max="2" width="26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18.85546875" style="15" customWidth="1"/>
    <col min="12" max="13" width="9.140625" style="9"/>
    <col min="14" max="14" width="19.28515625" style="652" customWidth="1"/>
    <col min="15" max="15" width="22.5703125" style="9" customWidth="1"/>
    <col min="16" max="16" width="13.5703125" style="9" customWidth="1"/>
    <col min="17" max="17" width="19.5703125" style="9" customWidth="1"/>
    <col min="18" max="16384" width="9.140625" style="9"/>
  </cols>
  <sheetData>
    <row r="1" spans="1:17" s="203" customFormat="1" ht="33" customHeight="1">
      <c r="A1" s="538" t="s">
        <v>343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205"/>
      <c r="N1" s="648"/>
    </row>
    <row r="2" spans="1:17" s="203" customFormat="1" ht="33" customHeight="1">
      <c r="A2" s="538" t="s">
        <v>121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205"/>
      <c r="N2" s="648"/>
    </row>
    <row r="3" spans="1:17" s="203" customFormat="1" ht="33" customHeight="1">
      <c r="A3" s="556" t="s">
        <v>258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205"/>
      <c r="N3" s="648"/>
    </row>
    <row r="4" spans="1:17" s="6" customFormat="1" ht="27" customHeight="1">
      <c r="A4" s="543" t="s">
        <v>21</v>
      </c>
      <c r="B4" s="546" t="s">
        <v>72</v>
      </c>
      <c r="C4" s="543" t="s">
        <v>3</v>
      </c>
      <c r="D4" s="553" t="s">
        <v>122</v>
      </c>
      <c r="E4" s="549" t="s">
        <v>9</v>
      </c>
      <c r="F4" s="550"/>
      <c r="G4" s="557" t="s">
        <v>131</v>
      </c>
      <c r="H4" s="550"/>
      <c r="I4" s="539" t="s">
        <v>146</v>
      </c>
      <c r="J4" s="540"/>
      <c r="K4" s="543" t="s">
        <v>4</v>
      </c>
      <c r="N4" s="652"/>
    </row>
    <row r="5" spans="1:17" s="6" customFormat="1" ht="27" customHeight="1">
      <c r="A5" s="544"/>
      <c r="B5" s="547"/>
      <c r="C5" s="544"/>
      <c r="D5" s="554"/>
      <c r="E5" s="551"/>
      <c r="F5" s="552"/>
      <c r="G5" s="551"/>
      <c r="H5" s="552"/>
      <c r="I5" s="541"/>
      <c r="J5" s="542"/>
      <c r="K5" s="544"/>
      <c r="N5" s="652"/>
    </row>
    <row r="6" spans="1:17" s="6" customFormat="1" ht="27" customHeight="1">
      <c r="A6" s="545"/>
      <c r="B6" s="548"/>
      <c r="C6" s="545"/>
      <c r="D6" s="555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545"/>
      <c r="N6" s="652"/>
    </row>
    <row r="7" spans="1:17" s="7" customFormat="1" ht="27" customHeight="1" thickBot="1">
      <c r="A7" s="23"/>
      <c r="B7" s="12"/>
      <c r="C7" s="249">
        <v>12</v>
      </c>
      <c r="D7" s="24">
        <v>5299900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5299900</v>
      </c>
      <c r="N7" s="652"/>
    </row>
    <row r="8" spans="1:17" s="253" customFormat="1" ht="27" customHeight="1" thickTop="1">
      <c r="A8" s="252">
        <v>1</v>
      </c>
      <c r="B8" s="275" t="s">
        <v>73</v>
      </c>
      <c r="C8" s="276">
        <v>3</v>
      </c>
      <c r="D8" s="277">
        <v>1642000</v>
      </c>
      <c r="E8" s="277">
        <v>0</v>
      </c>
      <c r="F8" s="20">
        <v>0</v>
      </c>
      <c r="G8" s="277">
        <v>0</v>
      </c>
      <c r="H8" s="20">
        <v>0</v>
      </c>
      <c r="I8" s="20">
        <v>0</v>
      </c>
      <c r="J8" s="20">
        <v>0</v>
      </c>
      <c r="K8" s="206">
        <v>1642000</v>
      </c>
      <c r="N8" s="667"/>
    </row>
    <row r="9" spans="1:17" s="103" customFormat="1" ht="27" customHeight="1">
      <c r="A9" s="104">
        <v>2</v>
      </c>
      <c r="B9" s="105" t="s">
        <v>74</v>
      </c>
      <c r="C9" s="104">
        <v>2</v>
      </c>
      <c r="D9" s="20">
        <v>703700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6">
        <v>703700</v>
      </c>
      <c r="N9" s="657"/>
      <c r="O9" s="101"/>
      <c r="P9" s="101"/>
      <c r="Q9" s="101"/>
    </row>
    <row r="10" spans="1:17" s="103" customFormat="1" ht="27" customHeight="1">
      <c r="A10" s="104">
        <v>3</v>
      </c>
      <c r="B10" s="105" t="s">
        <v>76</v>
      </c>
      <c r="C10" s="104">
        <v>1</v>
      </c>
      <c r="D10" s="20">
        <v>322000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6">
        <v>322000</v>
      </c>
      <c r="N10" s="657"/>
      <c r="O10" s="101"/>
      <c r="P10" s="101"/>
      <c r="Q10" s="101"/>
    </row>
    <row r="11" spans="1:17" s="103" customFormat="1" ht="27" customHeight="1">
      <c r="A11" s="104">
        <v>4</v>
      </c>
      <c r="B11" s="105" t="s">
        <v>137</v>
      </c>
      <c r="C11" s="104">
        <v>1</v>
      </c>
      <c r="D11" s="20">
        <v>279300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6">
        <v>279300</v>
      </c>
      <c r="N11" s="657"/>
      <c r="O11" s="101"/>
      <c r="P11" s="101"/>
      <c r="Q11" s="101"/>
    </row>
    <row r="12" spans="1:17" s="103" customFormat="1" ht="27" customHeight="1">
      <c r="A12" s="104">
        <v>5</v>
      </c>
      <c r="B12" s="105" t="s">
        <v>77</v>
      </c>
      <c r="C12" s="104">
        <v>2</v>
      </c>
      <c r="D12" s="20">
        <v>1313100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6">
        <v>1313100</v>
      </c>
      <c r="N12" s="657"/>
      <c r="O12" s="101"/>
      <c r="P12" s="101"/>
      <c r="Q12" s="101"/>
    </row>
    <row r="13" spans="1:17" s="103" customFormat="1" ht="27" customHeight="1">
      <c r="A13" s="104">
        <v>6</v>
      </c>
      <c r="B13" s="105" t="s">
        <v>79</v>
      </c>
      <c r="C13" s="104">
        <v>3</v>
      </c>
      <c r="D13" s="20">
        <v>1039800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6">
        <v>1039800</v>
      </c>
      <c r="N13" s="657"/>
      <c r="O13" s="101"/>
      <c r="P13" s="101"/>
      <c r="Q13" s="101"/>
    </row>
    <row r="14" spans="1:17" s="108" customFormat="1" ht="27" customHeight="1">
      <c r="A14" s="106"/>
      <c r="B14" s="107"/>
      <c r="C14" s="106"/>
      <c r="D14" s="29"/>
      <c r="E14" s="29"/>
      <c r="F14" s="29"/>
      <c r="G14" s="29"/>
      <c r="H14" s="29"/>
      <c r="I14" s="29"/>
      <c r="J14" s="29"/>
      <c r="K14" s="207"/>
      <c r="N14" s="659"/>
    </row>
    <row r="15" spans="1:17">
      <c r="A15" s="13"/>
      <c r="B15" s="14"/>
      <c r="C15" s="13"/>
      <c r="D15" s="25"/>
      <c r="E15" s="25"/>
      <c r="F15" s="25"/>
      <c r="G15" s="25"/>
      <c r="H15" s="25"/>
      <c r="I15" s="25"/>
      <c r="J15" s="25"/>
      <c r="K15" s="13"/>
    </row>
    <row r="23" spans="14:14">
      <c r="N23" s="662"/>
    </row>
    <row r="28" spans="14:14">
      <c r="N28" s="662"/>
    </row>
    <row r="29" spans="14:14">
      <c r="N29" s="662"/>
    </row>
    <row r="30" spans="14:14">
      <c r="N30" s="662"/>
    </row>
    <row r="36" spans="5:14">
      <c r="N36" s="662"/>
    </row>
    <row r="37" spans="5:14">
      <c r="N37" s="662"/>
    </row>
    <row r="38" spans="5:14">
      <c r="N38" s="662"/>
    </row>
    <row r="39" spans="5:14">
      <c r="N39" s="662"/>
    </row>
    <row r="40" spans="5:14">
      <c r="N40" s="662"/>
    </row>
    <row r="41" spans="5:14">
      <c r="N41" s="662"/>
    </row>
    <row r="42" spans="5:14">
      <c r="N42" s="662"/>
    </row>
    <row r="45" spans="5:14">
      <c r="E45" s="26" t="s">
        <v>152</v>
      </c>
      <c r="G45" s="26" t="s">
        <v>152</v>
      </c>
    </row>
    <row r="49" spans="14:14">
      <c r="N49" s="663"/>
    </row>
    <row r="50" spans="14:14">
      <c r="N50" s="663"/>
    </row>
    <row r="51" spans="14:14">
      <c r="N51" s="664"/>
    </row>
    <row r="52" spans="14:14">
      <c r="N52" s="665"/>
    </row>
    <row r="53" spans="14:14">
      <c r="N53" s="662"/>
    </row>
    <row r="54" spans="14:14">
      <c r="N54" s="662"/>
    </row>
    <row r="55" spans="14:14">
      <c r="N55" s="662"/>
    </row>
    <row r="56" spans="14:14">
      <c r="N56" s="662"/>
    </row>
    <row r="57" spans="14:14">
      <c r="N57" s="662"/>
    </row>
    <row r="58" spans="14:14">
      <c r="N58" s="662"/>
    </row>
    <row r="59" spans="14:14">
      <c r="N59" s="662"/>
    </row>
    <row r="60" spans="14:14">
      <c r="N60" s="662"/>
    </row>
    <row r="61" spans="14:14">
      <c r="N61" s="662"/>
    </row>
    <row r="62" spans="14:14">
      <c r="N62" s="662"/>
    </row>
    <row r="63" spans="14:14">
      <c r="N63" s="662"/>
    </row>
    <row r="64" spans="14:14">
      <c r="N64" s="662"/>
    </row>
    <row r="65" spans="14:14">
      <c r="N65" s="662"/>
    </row>
    <row r="66" spans="14:14">
      <c r="N66" s="662"/>
    </row>
    <row r="67" spans="14:14">
      <c r="N67" s="662"/>
    </row>
    <row r="68" spans="14:14">
      <c r="N68" s="662"/>
    </row>
    <row r="69" spans="14:14">
      <c r="N69" s="662"/>
    </row>
    <row r="70" spans="14:14">
      <c r="N70" s="662"/>
    </row>
    <row r="71" spans="14:14">
      <c r="N71" s="662"/>
    </row>
    <row r="72" spans="14:14">
      <c r="N72" s="662"/>
    </row>
    <row r="73" spans="14:14">
      <c r="N73" s="662"/>
    </row>
    <row r="74" spans="14:14">
      <c r="N74" s="662"/>
    </row>
    <row r="75" spans="14:14">
      <c r="N75" s="662"/>
    </row>
    <row r="76" spans="14:14">
      <c r="N76" s="662"/>
    </row>
    <row r="77" spans="14:14">
      <c r="N77" s="662"/>
    </row>
    <row r="78" spans="14:14">
      <c r="N78" s="662"/>
    </row>
    <row r="79" spans="14:14">
      <c r="N79" s="662"/>
    </row>
    <row r="80" spans="14:14">
      <c r="N80" s="662"/>
    </row>
    <row r="81" spans="14:14">
      <c r="N81" s="662"/>
    </row>
    <row r="82" spans="14:14">
      <c r="N82" s="662"/>
    </row>
    <row r="83" spans="14:14">
      <c r="N83" s="662"/>
    </row>
    <row r="84" spans="14:14">
      <c r="N84" s="662"/>
    </row>
    <row r="85" spans="14:14">
      <c r="N85" s="662"/>
    </row>
    <row r="86" spans="14:14">
      <c r="N86" s="662"/>
    </row>
    <row r="87" spans="14:14">
      <c r="N87" s="662"/>
    </row>
    <row r="88" spans="14:14">
      <c r="N88" s="662"/>
    </row>
    <row r="89" spans="14:14">
      <c r="N89" s="662"/>
    </row>
    <row r="90" spans="14:14">
      <c r="N90" s="662"/>
    </row>
    <row r="91" spans="14:14">
      <c r="N91" s="662"/>
    </row>
    <row r="92" spans="14:14">
      <c r="N92" s="662"/>
    </row>
    <row r="93" spans="14:14">
      <c r="N93" s="662"/>
    </row>
    <row r="94" spans="14:14">
      <c r="N94" s="662"/>
    </row>
    <row r="95" spans="14:14">
      <c r="N95" s="662"/>
    </row>
    <row r="96" spans="14:14">
      <c r="N96" s="662"/>
    </row>
    <row r="97" spans="14:14">
      <c r="N97" s="662"/>
    </row>
    <row r="98" spans="14:14">
      <c r="N98" s="662"/>
    </row>
    <row r="99" spans="14:14">
      <c r="N99" s="662"/>
    </row>
    <row r="100" spans="14:14">
      <c r="N100" s="662"/>
    </row>
    <row r="101" spans="14:14">
      <c r="N101" s="662"/>
    </row>
    <row r="102" spans="14:14">
      <c r="N102" s="662"/>
    </row>
    <row r="103" spans="14:14">
      <c r="N103" s="662"/>
    </row>
    <row r="104" spans="14:14">
      <c r="N104" s="662"/>
    </row>
    <row r="105" spans="14:14">
      <c r="N105" s="662"/>
    </row>
    <row r="106" spans="14:14">
      <c r="N106" s="662"/>
    </row>
    <row r="107" spans="14:14">
      <c r="N107" s="662"/>
    </row>
    <row r="108" spans="14:14">
      <c r="N108" s="662"/>
    </row>
    <row r="109" spans="14:14">
      <c r="N109" s="662"/>
    </row>
    <row r="110" spans="14:14">
      <c r="N110" s="662"/>
    </row>
    <row r="111" spans="14:14">
      <c r="N111" s="666"/>
    </row>
  </sheetData>
  <sortState xmlns:xlrd2="http://schemas.microsoft.com/office/spreadsheetml/2017/richdata2" ref="A8:K16">
    <sortCondition descending="1" ref="G8:G16"/>
  </sortState>
  <mergeCells count="11">
    <mergeCell ref="A4:A6"/>
    <mergeCell ref="B4:B6"/>
    <mergeCell ref="A1:K1"/>
    <mergeCell ref="A2:K2"/>
    <mergeCell ref="A3:K3"/>
    <mergeCell ref="I4:J5"/>
    <mergeCell ref="K4:K6"/>
    <mergeCell ref="C4:C6"/>
    <mergeCell ref="D4:D6"/>
    <mergeCell ref="E4:F5"/>
    <mergeCell ref="G4:H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สรุปเงินกัน</vt:lpstr>
      <vt:lpstr>รายละเอียดเงินกัน</vt:lpstr>
      <vt:lpstr>ภาพรวม!nat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2025-11-04T03:43:50Z</dcterms:modified>
</cp:coreProperties>
</file>