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เวิร์กบุ๊กนี้" defaultThemeVersion="124226"/>
  <mc:AlternateContent xmlns:mc="http://schemas.openxmlformats.org/markup-compatibility/2006">
    <mc:Choice Requires="x15">
      <x15ac:absPath xmlns:x15ac="http://schemas.microsoft.com/office/spreadsheetml/2010/11/ac" url="D:\งบประมาณ-69\สรุปผลการใช้จ่าย\2. พ.ย.68\30.11.68\"/>
    </mc:Choice>
  </mc:AlternateContent>
  <xr:revisionPtr revIDLastSave="0" documentId="13_ncr:1_{73367034-63DA-4454-9CA5-F792760BC09D}" xr6:coauthVersionLast="47" xr6:coauthVersionMax="47" xr10:uidLastSave="{00000000-0000-0000-0000-000000000000}"/>
  <bookViews>
    <workbookView xWindow="-120" yWindow="-120" windowWidth="20730" windowHeight="11040" tabRatio="864" xr2:uid="{00000000-000D-0000-FFFF-FFFF00000000}"/>
  </bookViews>
  <sheets>
    <sheet name="ภาพรวม" sheetId="1059" r:id="rId1"/>
    <sheet name="ลำดับกระทรวง" sheetId="1064" r:id="rId2"/>
    <sheet name="ส่วนกลาง" sheetId="1058" r:id="rId3"/>
    <sheet name="ศพช. " sheetId="1049" r:id="rId4"/>
    <sheet name="จังหวัด " sheetId="1047" r:id="rId5"/>
    <sheet name="รายจ่ายลงทุน" sheetId="1060" r:id="rId6"/>
    <sheet name="รายละเอียดงบลงทุน" sheetId="1051" r:id="rId7"/>
    <sheet name="งบลงทุน-ส่วนกลาง " sheetId="1052" r:id="rId8"/>
    <sheet name="งบลงทุน-ศพช." sheetId="1053" r:id="rId9"/>
    <sheet name="งบลงทุน-จังหวัด" sheetId="499" r:id="rId10"/>
    <sheet name="สรุปเงินกัน" sheetId="1062" r:id="rId11"/>
    <sheet name="รายละเอียดเงินกัน" sheetId="1063" r:id="rId12"/>
  </sheets>
  <externalReferences>
    <externalReference r:id="rId13"/>
    <externalReference r:id="rId14"/>
    <externalReference r:id="rId15"/>
    <externalReference r:id="rId16"/>
  </externalReferences>
  <definedNames>
    <definedName name="_xlnm._FilterDatabase" localSheetId="4" hidden="1">'จังหวัด '!$C$11:$C$86</definedName>
    <definedName name="_xlnm._FilterDatabase" localSheetId="6" hidden="1">รายละเอียดงบลงทุน!$A$303:$B$787</definedName>
    <definedName name="_xlnm._FilterDatabase" localSheetId="2" hidden="1">ส่วนกลาง!$B$10:$I$23</definedName>
    <definedName name="JR_PAGE_ANCHOR_0_1" localSheetId="8">#REF!</definedName>
    <definedName name="JR_PAGE_ANCHOR_0_1" localSheetId="7">#REF!</definedName>
    <definedName name="JR_PAGE_ANCHOR_0_1" localSheetId="0">#REF!</definedName>
    <definedName name="JR_PAGE_ANCHOR_0_1" localSheetId="6">#REF!</definedName>
    <definedName name="JR_PAGE_ANCHOR_0_1">#REF!</definedName>
    <definedName name="nat" localSheetId="0">ภาพรวม!$4:$6</definedName>
    <definedName name="_xlnm.Print_Area" localSheetId="8">'งบลงทุน-ศพช.'!$A$1:$A$19</definedName>
    <definedName name="_xlnm.Print_Area" localSheetId="7">'งบลงทุน-ส่วนกลาง '!$A$1:$A$660</definedName>
    <definedName name="_xlnm.Print_Area" localSheetId="4">'จังหวัด '!$A$1:$C$87</definedName>
    <definedName name="_xlnm.Print_Area" localSheetId="0">ภาพรวม!$A$1:$B$43</definedName>
    <definedName name="_xlnm.Print_Area" localSheetId="6">รายละเอียดงบลงทุน!$A$1:$D$108</definedName>
    <definedName name="_xlnm.Print_Area" localSheetId="1">ลำดับกระทรวง!$A$1:$E$17</definedName>
    <definedName name="_xlnm.Print_Area" localSheetId="3">'ศพช. '!$A$1:$C$22</definedName>
    <definedName name="_xlnm.Print_Area" localSheetId="10">สรุปเงินกัน!$A$1:$J$12</definedName>
    <definedName name="_xlnm.Print_Area" localSheetId="2">ส่วนกลาง!$A$1:$I$25</definedName>
    <definedName name="_xlnm.Print_Titles" localSheetId="9">'งบลงทุน-จังหวัด'!$4:$7</definedName>
    <definedName name="_xlnm.Print_Titles" localSheetId="8">'งบลงทุน-ศพช.'!$1:$6</definedName>
    <definedName name="_xlnm.Print_Titles" localSheetId="4">'จังหวัด '!$6:$10</definedName>
    <definedName name="_xlnm.Print_Titles" localSheetId="0">ภาพรวม!$4:$6</definedName>
    <definedName name="_xlnm.Print_Titles" localSheetId="6">รายละเอียดงบลงทุน!$3:$7</definedName>
    <definedName name="_xlnm.Print_Titles" localSheetId="11">รายละเอียดเงินกัน!$4:$5</definedName>
    <definedName name="ฟ1" localSheetId="8">'[1]ผลผลิตที่ 1'!#REF!</definedName>
    <definedName name="ฟ1" localSheetId="7">'[1]ผลผลิตที่ 1'!#REF!</definedName>
    <definedName name="ฟ1" localSheetId="4">'[1]ผลผลิตที่ 1'!#REF!</definedName>
    <definedName name="ฟ1">'[1]ผลผลิตที่ 1'!#REF!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1063" l="1"/>
  <c r="K12" i="1062"/>
  <c r="K11" i="1062"/>
  <c r="K10" i="1062"/>
  <c r="K9" i="1062" l="1"/>
  <c r="K7" i="1062" l="1"/>
  <c r="H26" i="1060" l="1"/>
  <c r="I26" i="1060" s="1"/>
  <c r="G26" i="1060"/>
  <c r="E26" i="1060"/>
  <c r="H25" i="1060"/>
  <c r="J25" i="1060" s="1"/>
  <c r="G25" i="1060"/>
  <c r="E25" i="1060"/>
  <c r="H24" i="1060"/>
  <c r="H23" i="1060" s="1"/>
  <c r="G24" i="1060"/>
  <c r="E24" i="1060"/>
  <c r="E23" i="1060" s="1"/>
  <c r="F23" i="1060"/>
  <c r="D23" i="1060"/>
  <c r="C23" i="1060"/>
  <c r="C22" i="1060" s="1"/>
  <c r="F22" i="1060"/>
  <c r="D22" i="1060"/>
  <c r="G23" i="1060" l="1"/>
  <c r="G22" i="1060"/>
  <c r="I23" i="1060"/>
  <c r="H22" i="1060"/>
  <c r="I22" i="1060" s="1"/>
  <c r="E22" i="1060"/>
  <c r="J26" i="1060"/>
  <c r="I24" i="1060"/>
  <c r="J24" i="1060"/>
  <c r="J23" i="1060" s="1"/>
  <c r="J22" i="1060" s="1"/>
  <c r="I25" i="1060"/>
  <c r="E29" i="1049" l="1"/>
  <c r="E26" i="1049"/>
  <c r="E23" i="1049"/>
  <c r="E30" i="1049" s="1"/>
  <c r="B22" i="1058"/>
  <c r="B21" i="1058"/>
  <c r="B20" i="1058"/>
  <c r="B19" i="1058"/>
  <c r="B18" i="1058"/>
  <c r="B17" i="1058"/>
  <c r="B16" i="1058"/>
  <c r="B15" i="1058"/>
  <c r="B14" i="1058"/>
  <c r="B13" i="1058"/>
  <c r="B12" i="1058"/>
  <c r="B11" i="1058"/>
  <c r="B10" i="1058"/>
  <c r="B9" i="1058"/>
  <c r="G35" i="1064" l="1"/>
  <c r="D35" i="1064"/>
  <c r="J34" i="1064"/>
  <c r="N34" i="1064" s="1"/>
  <c r="G34" i="1064"/>
  <c r="D34" i="1064"/>
  <c r="J33" i="1064"/>
  <c r="N33" i="1064" s="1"/>
  <c r="G33" i="1064"/>
  <c r="D33" i="1064"/>
  <c r="J32" i="1064"/>
  <c r="N32" i="1064" s="1"/>
  <c r="G32" i="1064"/>
  <c r="D32" i="1064"/>
  <c r="J31" i="1064"/>
  <c r="N31" i="1064" s="1"/>
  <c r="G31" i="1064"/>
  <c r="D31" i="1064"/>
  <c r="J30" i="1064"/>
  <c r="N30" i="1064" s="1"/>
  <c r="G30" i="1064"/>
  <c r="D30" i="1064"/>
  <c r="J29" i="1064"/>
  <c r="N29" i="1064" s="1"/>
  <c r="G29" i="1064"/>
  <c r="D29" i="1064"/>
  <c r="J28" i="1064"/>
  <c r="N28" i="1064" s="1"/>
  <c r="G28" i="1064"/>
  <c r="D28" i="1064"/>
  <c r="J27" i="1064"/>
  <c r="N27" i="1064" s="1"/>
  <c r="G27" i="1064"/>
  <c r="D27" i="1064"/>
  <c r="J26" i="1064"/>
  <c r="N26" i="1064" s="1"/>
  <c r="G26" i="1064"/>
  <c r="D26" i="1064"/>
  <c r="J25" i="1064"/>
  <c r="N25" i="1064" s="1"/>
  <c r="G25" i="1064"/>
  <c r="I55" i="1059" l="1"/>
  <c r="E55" i="1059"/>
  <c r="C55" i="1059"/>
  <c r="B55" i="1059"/>
  <c r="E54" i="1059"/>
  <c r="C54" i="1059"/>
  <c r="B54" i="1059"/>
  <c r="A52" i="1059"/>
  <c r="A46" i="1059"/>
  <c r="A41" i="1059"/>
  <c r="A40" i="1059"/>
  <c r="A36" i="1059"/>
  <c r="A35" i="1059"/>
  <c r="A31" i="1059"/>
  <c r="A26" i="1059"/>
  <c r="A22" i="1059"/>
  <c r="A16" i="1059"/>
  <c r="G55" i="1059" l="1"/>
  <c r="G54" i="1059"/>
  <c r="I54" i="1059"/>
</calcChain>
</file>

<file path=xl/sharedStrings.xml><?xml version="1.0" encoding="utf-8"?>
<sst xmlns="http://schemas.openxmlformats.org/spreadsheetml/2006/main" count="1104" uniqueCount="590">
  <si>
    <t>งบบุคลากร</t>
  </si>
  <si>
    <t>งบดำเนินงาน</t>
  </si>
  <si>
    <t>รวม</t>
  </si>
  <si>
    <t>รายการ</t>
  </si>
  <si>
    <t>คงเหลือ</t>
  </si>
  <si>
    <t>งบรายจ่ายอื่น</t>
  </si>
  <si>
    <t>งบลงทุน</t>
  </si>
  <si>
    <t>ร้อยละ</t>
  </si>
  <si>
    <t xml:space="preserve"> - ค่าสาธารณูปโภค</t>
  </si>
  <si>
    <t>ผลการเบิกจ่าย</t>
  </si>
  <si>
    <t>เบิกจ่ายแล้ว</t>
  </si>
  <si>
    <t>รวมทั้งสิ้น</t>
  </si>
  <si>
    <t>ภาพรวม</t>
  </si>
  <si>
    <t>กรมการพัฒนาชุมชน</t>
  </si>
  <si>
    <t>พระนครศรีอยุธยา</t>
  </si>
  <si>
    <t>ประจวบคีรีขันธ์</t>
  </si>
  <si>
    <t>สมุทรสาคร</t>
  </si>
  <si>
    <t>เชียงใหม่</t>
  </si>
  <si>
    <t>ลำพูน</t>
  </si>
  <si>
    <t>ลำปาง</t>
  </si>
  <si>
    <t>แม่ฮ่องสอน</t>
  </si>
  <si>
    <t>ที่</t>
  </si>
  <si>
    <t>ตรัง</t>
  </si>
  <si>
    <t>สำรองเงิน</t>
  </si>
  <si>
    <t>สมุทรปราการ</t>
  </si>
  <si>
    <t>อ่างทอง</t>
  </si>
  <si>
    <t>ชัยนาท</t>
  </si>
  <si>
    <t>ระยอง</t>
  </si>
  <si>
    <t>ตราด</t>
  </si>
  <si>
    <t>ฉะเชิงเทรา</t>
  </si>
  <si>
    <t>นครนายก</t>
  </si>
  <si>
    <t>สระแก้ว</t>
  </si>
  <si>
    <t>นครราชสีมา</t>
  </si>
  <si>
    <t>บุรีรัมย์</t>
  </si>
  <si>
    <t>สุรินทร์</t>
  </si>
  <si>
    <t>ศรีสะเกษ</t>
  </si>
  <si>
    <t>ยโสธร</t>
  </si>
  <si>
    <t>อำนาจเจริญ</t>
  </si>
  <si>
    <t>ขอนแก่น</t>
  </si>
  <si>
    <t>เลย</t>
  </si>
  <si>
    <t>หนองคาย</t>
  </si>
  <si>
    <t>มหาสารคาม</t>
  </si>
  <si>
    <t>ร้อยเอ็ด</t>
  </si>
  <si>
    <t>กาฬสินธุ์</t>
  </si>
  <si>
    <t>สกลนคร</t>
  </si>
  <si>
    <t>มุกดาหาร</t>
  </si>
  <si>
    <t>อุตรดิตถ์</t>
  </si>
  <si>
    <t>น่าน</t>
  </si>
  <si>
    <t>พะเยา</t>
  </si>
  <si>
    <t>เชียงราย</t>
  </si>
  <si>
    <t>นครสวรรค์</t>
  </si>
  <si>
    <t>อุทัยธานี</t>
  </si>
  <si>
    <t>กำแพงเพชร</t>
  </si>
  <si>
    <t>ตาก</t>
  </si>
  <si>
    <t>สุโขทัย</t>
  </si>
  <si>
    <t>พิษณุโลก</t>
  </si>
  <si>
    <t>พิจิตร</t>
  </si>
  <si>
    <t>เพชรบูรณ์</t>
  </si>
  <si>
    <t>นครปฐม</t>
  </si>
  <si>
    <t>สมุทรสงคราม</t>
  </si>
  <si>
    <t>นครศรีธรรมราช</t>
  </si>
  <si>
    <t>พังงา</t>
  </si>
  <si>
    <t>ภูเก็ต</t>
  </si>
  <si>
    <t>ระนอง</t>
  </si>
  <si>
    <t>ชุมพร</t>
  </si>
  <si>
    <t>สงขลา</t>
  </si>
  <si>
    <t>สตูล</t>
  </si>
  <si>
    <t>พัทลุง</t>
  </si>
  <si>
    <t>ยะลา</t>
  </si>
  <si>
    <t>นราธิวาส</t>
  </si>
  <si>
    <t>บึงกาฬ</t>
  </si>
  <si>
    <t>ศูนย์ต้นทุน</t>
  </si>
  <si>
    <t>หน่วยงาน</t>
  </si>
  <si>
    <t>ศพช.สระบุรี</t>
  </si>
  <si>
    <t>ศพช.นครนายก</t>
  </si>
  <si>
    <t>ศพช.ชลบุรี</t>
  </si>
  <si>
    <t>ศพช.นครราชสีมา</t>
  </si>
  <si>
    <t>ศพช.อุดรธานี</t>
  </si>
  <si>
    <t>ศพช.ลำปาง</t>
  </si>
  <si>
    <t>ศพช.พิษณุโลก</t>
  </si>
  <si>
    <t>ศพช.เพชรบุรี</t>
  </si>
  <si>
    <t>ศพช.นครศรีธรรมราช</t>
  </si>
  <si>
    <t>ศพช.ยะลา</t>
  </si>
  <si>
    <t>สำนักตรวจราชการ</t>
  </si>
  <si>
    <t>ใบสั่งซื้อ/จ้าง (PO)</t>
  </si>
  <si>
    <t xml:space="preserve">นนทบุรี  </t>
  </si>
  <si>
    <t xml:space="preserve">ปทุมธานี  </t>
  </si>
  <si>
    <t xml:space="preserve">ลพบุรี   </t>
  </si>
  <si>
    <t xml:space="preserve">สิงห์บุรี  </t>
  </si>
  <si>
    <t xml:space="preserve">สระบุรี  </t>
  </si>
  <si>
    <t xml:space="preserve">ชลบุรี  </t>
  </si>
  <si>
    <t xml:space="preserve">จันทบุรี   </t>
  </si>
  <si>
    <t xml:space="preserve">ปราจีนบุรี  </t>
  </si>
  <si>
    <t xml:space="preserve">อุบลราชธานี  </t>
  </si>
  <si>
    <t xml:space="preserve">ชัยภูมิ   </t>
  </si>
  <si>
    <t xml:space="preserve">หนองบัวลำภู   </t>
  </si>
  <si>
    <t xml:space="preserve">อุดรธานี   </t>
  </si>
  <si>
    <t>นครพนม</t>
  </si>
  <si>
    <t xml:space="preserve">เชียงใหม่  </t>
  </si>
  <si>
    <t xml:space="preserve">แพร่  </t>
  </si>
  <si>
    <t xml:space="preserve">ราชบุรี  </t>
  </si>
  <si>
    <t xml:space="preserve">กาญจนบุรี   </t>
  </si>
  <si>
    <t xml:space="preserve">สุพรรณบุรี  </t>
  </si>
  <si>
    <t xml:space="preserve">เพชรบุรี  </t>
  </si>
  <si>
    <t xml:space="preserve">กระบี่  </t>
  </si>
  <si>
    <t xml:space="preserve">สุราษฎร์ธานี   </t>
  </si>
  <si>
    <t xml:space="preserve">ปัตตานี   </t>
  </si>
  <si>
    <t>เป็นเงิน</t>
  </si>
  <si>
    <t>เรียงลำดับร้อยละผลการใช้จ่ายจากมากไปหาน้อย</t>
  </si>
  <si>
    <t>ลำดับ
ที่</t>
  </si>
  <si>
    <t>ผลการเบิกจ่าย (GFMIS)</t>
  </si>
  <si>
    <t>กลุ่มตรวจสอบภายใน</t>
  </si>
  <si>
    <t>กองคลัง</t>
  </si>
  <si>
    <t>สำนักงานเลขานุการกรม</t>
  </si>
  <si>
    <t>ศูนย์สารสนเทศเพื่อการพัฒนาชุมชน</t>
  </si>
  <si>
    <t>กลุ่มพัฒนาระบบบริหาร</t>
  </si>
  <si>
    <t>สำนักพัฒนาทุนและองค์กรการเงินชุมชน</t>
  </si>
  <si>
    <t>สำนักส่งเสริมภูมิปัญญาท้องถิ่นและวิสาหกิจชุมชน</t>
  </si>
  <si>
    <t>กองแผนงาน</t>
  </si>
  <si>
    <t>สำนักเสริมสร้างความเข้มแข็งชุมชน</t>
  </si>
  <si>
    <t>กองการเจ้าหน้าที่</t>
  </si>
  <si>
    <t>ศูนย์ศึกษาและพัฒนาชุมชน</t>
  </si>
  <si>
    <t>รับจัดสรร</t>
  </si>
  <si>
    <t xml:space="preserve"> - ค่าใช้จ่ายในการบริหาร</t>
  </si>
  <si>
    <t xml:space="preserve"> - ค่าใช้จ่ายฝึกอบรม</t>
  </si>
  <si>
    <t xml:space="preserve"> - กิจกรรมตามผลผลิต</t>
  </si>
  <si>
    <t xml:space="preserve"> - ครุภัณฑ์</t>
  </si>
  <si>
    <t xml:space="preserve"> - สิ่งก่อสร้าง</t>
  </si>
  <si>
    <t>งบประมาณ
ทั้งสิ้น</t>
  </si>
  <si>
    <t>ส่วนกลาง</t>
  </si>
  <si>
    <t>สพช.</t>
  </si>
  <si>
    <t>ใบสั่งซื้อ/จ้าง
(PO)</t>
  </si>
  <si>
    <t xml:space="preserve">ผลการใช้จ่ายงบประมาณ </t>
  </si>
  <si>
    <t>ศสท.</t>
  </si>
  <si>
    <t>กองนิติการ</t>
  </si>
  <si>
    <t>ผลการใช้จ่าย 
(ผลการเบิกจ่าย + PO)</t>
  </si>
  <si>
    <t>โครงการ</t>
  </si>
  <si>
    <t>ศพช.อุบลราชธานี</t>
  </si>
  <si>
    <t xml:space="preserve">งบประมาณ
ทั้งสิ้น
</t>
  </si>
  <si>
    <t>แผนงานบุคลากรภาครัฐ</t>
  </si>
  <si>
    <t>แผนงานบูรณาการสร้างรายได้จากการท่องเที่ยว</t>
  </si>
  <si>
    <t>แผนงานบูรณาการต่อต้านการทุจริตและประพฤติมิชอบ</t>
  </si>
  <si>
    <t>สพจ.นครศรีธรรมราช</t>
  </si>
  <si>
    <t>หนองบัวลำภู</t>
  </si>
  <si>
    <t>แพร่</t>
  </si>
  <si>
    <t>ปัตตานี</t>
  </si>
  <si>
    <t>ผลการใช้จ่าย
(ผลการเบิกจ่าย+PO)</t>
  </si>
  <si>
    <t>ผลการใช้จ่ายงบประมาณ</t>
  </si>
  <si>
    <t>ผลการใช้จ่าย
(ผลการเบิกจ่าย + PO)</t>
  </si>
  <si>
    <t>แผนงานยุทธศาสตร์เสริมสร้างพลังทางสังคม</t>
  </si>
  <si>
    <t>ใบสั่งซื้อสั่งจ้าง (PO)</t>
  </si>
  <si>
    <t>สุพรรณบุรี</t>
  </si>
  <si>
    <t xml:space="preserve">  </t>
  </si>
  <si>
    <t>ศพช พิษณุโลก</t>
  </si>
  <si>
    <t>1. งบดำเนินงาน</t>
  </si>
  <si>
    <t xml:space="preserve">งบประมาณทั้งสิ้น
</t>
  </si>
  <si>
    <t>สภว.</t>
  </si>
  <si>
    <t>กลุ่มงานจริยธรรมข้าราชการกรมการพัฒนาชุมชน</t>
  </si>
  <si>
    <t>2. งบลงทุน (ปรับปรุงอาคารฯ/บ้านพัก)</t>
  </si>
  <si>
    <t>รายจ่ายลงทุน - งบดำเนินงาน</t>
  </si>
  <si>
    <t>ไตรมาสที่ 3</t>
  </si>
  <si>
    <t>สำนักงานพัฒนาชุมชนจังหวัด</t>
  </si>
  <si>
    <t xml:space="preserve">สถาบันการพัฒนาชุมชน </t>
  </si>
  <si>
    <t>แผนงาน/ผลผลิต</t>
  </si>
  <si>
    <t xml:space="preserve">รวม </t>
  </si>
  <si>
    <t>รวมรายจ่ายลงทุน</t>
  </si>
  <si>
    <t>ผลผลิตการจัดการฐานข้อมูลเพื่อการพัฒนาชุมชน</t>
  </si>
  <si>
    <t>สำนัก/กอง/ศูนย์ /สถาบัน</t>
  </si>
  <si>
    <t xml:space="preserve">ผลผลิตเสริมสร้างขีดความสามารถในการบริหารจัดการชุมชน </t>
  </si>
  <si>
    <t>รายจ่ายลงทุน - งบลงทุน</t>
  </si>
  <si>
    <t>ไตรมาสที่ 4</t>
  </si>
  <si>
    <t>แผนงานยุทธศาสตร์เสริมสร้างพลังทางสังคม
ผลผลิตเสริมสร้างขีดความสามารถในการบริหารจัดการชุมชน</t>
  </si>
  <si>
    <t xml:space="preserve">ส่วนกลาง </t>
  </si>
  <si>
    <t>คิดเป็น
ร้อยละ</t>
  </si>
  <si>
    <t>ครบกำหนด</t>
  </si>
  <si>
    <t>ค่าสาธารณูปโภค-ค่าบริการสื่อสารโทรคมนาคม</t>
  </si>
  <si>
    <t xml:space="preserve"> 22 ม.ค.68</t>
  </si>
  <si>
    <t>เรียงลำดับจากมากไปหาน้อย</t>
  </si>
  <si>
    <t xml:space="preserve"> ลำดับ
ที่ </t>
  </si>
  <si>
    <t xml:space="preserve"> หน่วยงาน </t>
  </si>
  <si>
    <t xml:space="preserve"> รายจ่ายประจำ </t>
  </si>
  <si>
    <t xml:space="preserve"> รายจ่ายลงทุน </t>
  </si>
  <si>
    <t xml:space="preserve"> ภาพรวม </t>
  </si>
  <si>
    <t xml:space="preserve"> งบประมาณ </t>
  </si>
  <si>
    <t>เบิกจ่าย</t>
  </si>
  <si>
    <t>PO</t>
  </si>
  <si>
    <t>เบิกจ่าย
ร้อยละ</t>
  </si>
  <si>
    <t>ใช้จ่ายร้อยละ</t>
  </si>
  <si>
    <t>1</t>
  </si>
  <si>
    <t>กรมโยธาธิการและผังเมือง</t>
  </si>
  <si>
    <t>กรมส่งเสริมการปกครองท้องถิ่น</t>
  </si>
  <si>
    <t>3</t>
  </si>
  <si>
    <t>กรมการปกครอง</t>
  </si>
  <si>
    <t>4</t>
  </si>
  <si>
    <t>5</t>
  </si>
  <si>
    <t>สำนักงานปลัดกระทรวงมหาดไทย</t>
  </si>
  <si>
    <t>6</t>
  </si>
  <si>
    <t>กรมที่ดิน</t>
  </si>
  <si>
    <t>7</t>
  </si>
  <si>
    <t>กรมป้องกันและบรรเทาสาธารณภัย</t>
  </si>
  <si>
    <t>ที่มา : ระบบบริหารการเงินการคลังภาครัฐแบบอิเล็กทรอนิกส์ใหม่ (New GFMIS Thai) กรมบัญชีกลาง</t>
  </si>
  <si>
    <t>สสช.</t>
  </si>
  <si>
    <t>สพจ.อุบลราชธานี</t>
  </si>
  <si>
    <t>สล.</t>
  </si>
  <si>
    <t>สทอ.</t>
  </si>
  <si>
    <t>ร้อยละ 98/ ร้อยละ 100</t>
  </si>
  <si>
    <t>งบประมาณหลังโอนเปลี่ยนแปลง</t>
  </si>
  <si>
    <t>รายจ่ายลงทุน - งบรายจ่ายอื่น</t>
  </si>
  <si>
    <t>อุบลราชธานี</t>
  </si>
  <si>
    <t>2</t>
  </si>
  <si>
    <t>สพจ.ลำปาง</t>
  </si>
  <si>
    <t>ลำดับที่</t>
  </si>
  <si>
    <t>กองการเจ้าหน้าที่ - ค่าใช้จ่ายในการเดินทางไปราชการต่างประเทศชั่วคราว โครงการนักบริหารยุทธศาสตร์การป้องกันและปราบปรามการทุจริตระดับสูง (นยปส.) รุ่นที่ 16</t>
  </si>
  <si>
    <t>สพจ.พิษณุโลก</t>
  </si>
  <si>
    <t>ค่าใช้จ่ายเพื่อการกระตุ้นเศรษฐกิจและสร้างความเข้มแข็งของระบบเศรษฐกิจ เพื่อเป็นค่าใช้จ่ายในการจัดงาน OTOP สร้างสุขสู่ชุมชน</t>
  </si>
  <si>
    <t xml:space="preserve"> 15 ต.ค.68</t>
  </si>
  <si>
    <t>กองการเจ้าหน้าที่ - ค่าใช้จ่ายในการเดินทางไปราชการต่างประเทศชั่วคราว โครงการนักปกครองระดับสูง (นปส.) รุ่นที่ 83</t>
  </si>
  <si>
    <t>กองการเจ้าหน้าที่ - ค่าใช้จ่ายในการเดินทางไปราชการต่างประเทศชั่วคราว โครงการนักปกครองระดับสูง (นปส.) รุ่นที่ 84</t>
  </si>
  <si>
    <t>สพจ.เชียงใหม่</t>
  </si>
  <si>
    <t xml:space="preserve"> 30 ก.ย.68</t>
  </si>
  <si>
    <t>รายงานผลการใช้จ่ายงบประมาณรายจ่ายประจำปีงบประมาณ พ.ศ. 2569</t>
  </si>
  <si>
    <t>งบประมาณ
ตาม พ.ร.บ.</t>
  </si>
  <si>
    <t>รายจ่ายประจำ (งบบุคลากร และงบดำเนินงาน)</t>
  </si>
  <si>
    <t>รายจ่ายลงทุน (งบดำเนินงาน และงบลงทุน)</t>
  </si>
  <si>
    <t>เป้าหมายการเบิกจ่าย/ใช้จ่ายงบประมาณภาครัฐ ปีงบประมาณ พ.ศ. 2569 เป็นรายไตรมาส (สะสม) ดังนี้</t>
  </si>
  <si>
    <t xml:space="preserve">                                                        ไตรมาสที่ 1</t>
  </si>
  <si>
    <t xml:space="preserve">  ไตรมาที่ 2</t>
  </si>
  <si>
    <t>ภาพรวม                                     ร้อยละ 33/ ร้อยละ 38</t>
  </si>
  <si>
    <t xml:space="preserve">   ร้อยละ 55/ ร้อยละ 61</t>
  </si>
  <si>
    <t>ร้อยละ 76/ ร้อยละ 81</t>
  </si>
  <si>
    <t>ร้อยละ 93/ ร้อยละ 100</t>
  </si>
  <si>
    <t>รายจ่ายประจำ                             ร้อยละ 37/ ร้อยละ 38</t>
  </si>
  <si>
    <t xml:space="preserve">   ร้อยละ 60/ ร้อยละ 61</t>
  </si>
  <si>
    <t>ร้อยละ 83/ ร้อยละ 84</t>
  </si>
  <si>
    <t>รายจ่ายลงทุน                              ร้อยละ 20/ ร้อยละ 36</t>
  </si>
  <si>
    <t xml:space="preserve">   ร้อยละ 38/ ร้อยละ 59</t>
  </si>
  <si>
    <t>ร้อยละ 55/ ร้อยละ 69</t>
  </si>
  <si>
    <t>ร้อยละ 75/ ร้อยละ 100</t>
  </si>
  <si>
    <t>ผลการใช้จ่ายงบประมาณของหน่วยงานในสังกัดกระทรวงมหาดไทย ประจำปีงบประมาณ พ.ศ. 2569</t>
  </si>
  <si>
    <t>รวม (ผลการเบิกจ่าย + PO)</t>
  </si>
  <si>
    <t>รายงานผลการใช้จ่ายงบประมาณภาพรวม ประจำปีงบประมาณ พ.ศ. 2569</t>
  </si>
  <si>
    <t>รายงานผลการใช้จ่ายรายจ่ายลงทุน ประจำปีงบประมาณ พ.ศ. 2569</t>
  </si>
  <si>
    <t>สำนักงานพัฒนาชุมชนจังหวัด 32 รายการ</t>
  </si>
  <si>
    <t>รายงานผลการใช้จ่ายงบลงทุน ประจำปีงบประมาณ พ.ศ. 2569</t>
  </si>
  <si>
    <t>หน่วยดำเนินการ</t>
  </si>
  <si>
    <t>ค่าครุภัณฑ์</t>
  </si>
  <si>
    <t xml:space="preserve">เครื่องคอมพิวเตอร์ สำหรับงานประมวลผล แบบที่ 1 (จอแสดงภาพขนาดไม่น้อยกว่า 19 นิ้ว) พร้อมชุดโปรแกรมระบบปฏิบัติการสำหรับเครื่องคอมพิวเตอร์แบบสิทธิการใช้งานประเภทติดตั้งมาจากโรงงาน (OEM) และชุดโปรแกรมจัดการสำนักงาน แบบที่ 1 ที่มีลิขสิทธิ์ถูกต้องตามกฎหมาย จำนวน 815 ชุด </t>
  </si>
  <si>
    <t>สก.</t>
  </si>
  <si>
    <t xml:space="preserve">เครื่องถ่ายเอกสาร ระบบดิจิตอล (ขาว-ดำ) ความเร็ว 30 แผ่นต่อนาที 
จำนวน 279 เครื่อง </t>
  </si>
  <si>
    <t>เครื่องมัลติมีเดียโปรเจคเตอร์ ระดับ XGA ขนาด 4,000 ANSI Lumens 
จำนวน 676 เครื่อง</t>
  </si>
  <si>
    <t>รถยนต์ตรวจการณ์ ปริมาตรกระบอกสูบไม่ต่ำกว่า 2,000 ซีซี หรือกำลังเครื่องยนต์สูงสุดไม่ต่ำกว่า 110 กิโลวัตต์ เครื่องยนต์ดีเซลแบบขับเคลื่อน 
4 ล้อ จำนวน 4 คัน</t>
  </si>
  <si>
    <t>ค่าที่ดินและสิ่งก่อสร้าง</t>
  </si>
  <si>
    <t>ปรับปรุงอาคารโรงเก็บพัสดุ สำนักงานพัฒนาชุมชนจังหวัดลำปาง ตำบลพระบาท อำเภอเมืองลำปาง จังหวัดลำปาง</t>
  </si>
  <si>
    <t>ปรับปรุงโรงอาหารราชพฤกษ์ ศูนย์ศึกษาและพัฒนาชุมชนพิษณุโลก ตำบลวังทอง อำเภอวังทอง จังหวัดพิษณุโลก</t>
  </si>
  <si>
    <t>ปรับปรุงระบบประปาภายใน (หอถังสูง) Phase 1 ศูนย์ศึกษาและพัฒนาชุมชนพิษณุโลก ตำบลวังทอง อำเภอวังทอง จังหวัดพิษณุโลก</t>
  </si>
  <si>
    <t>ปรับปรุงอาคารบรรยายซุ้มการเวก ศูนย์ศึกษาและพัฒนาชุมชนสระบุรี 
ตำบลทับกวาง อำเภอแก่งคอย จังหวัดสระบุรี</t>
  </si>
  <si>
    <t>ปรับปรุงห้องประชุมนวัตวิถี ศูนย์ศึกษาและพัฒนาชุมชนสระบุรี ตำบลทับกวาง อำเภอแก่งคอย จังหวัดสระบุรี</t>
  </si>
  <si>
    <t>ปรับปรุงรั้ว ศูนย์ศึกษาและพัฒนาชุมชนสระบุรี ตำบลทับกวาง อำเภอแก่งคอย จังหวัดสระบุรี</t>
  </si>
  <si>
    <t>ปรับปรุงโรงจอดรถ ศูนย์ศึกษาและพัฒนาชุมชนสระบุรี ตำบลทับกวาง 
อำเภอแก่งคอย จังหวัดสระบุรี</t>
  </si>
  <si>
    <t>รื้อถอนอาคารหอประชุมสารภี 1 และอาคารสุขาชาย - หญิง (10 ห้อง) 
ศูนย์ศึกษาและพัฒนาชุมชนนครราชสีมา ตำบลแหลมทอง อำเภอหนองบุญมาก จังหวัดนครราชสีมา</t>
  </si>
  <si>
    <t>ปรับปรุงระบบบ่อบาดาล ศูนย์ศึกษาและพัฒนาชุมชนอุดรธานี ตำบลบ้านธาตุ อำเภอเพ็ญ จังหวัดอุดรธานี</t>
  </si>
  <si>
    <t>ปรับปรุงภูมิทัศน์ วิทยาลัยการพัฒนาชุมชน ตำบลบางละมุง อำเภอบางละมุง จังหวัดชลบุรี</t>
  </si>
  <si>
    <t>ปรับปรุงโรงอาหารบูรพาภิรมย์ วิทยาลัยการพัฒนาชุมชน ตำบลบางละมุง 
อำเภอบางละมุง จังหวัดชลบุรี</t>
  </si>
  <si>
    <t>ปรับปรุงห้องประชุม สำนักงานพัฒนาชุมชนอำเภอหนองหญ้าไซ 
ตำบลหนองหญ้าไซ อำเภอหนองหญ้าไซ จังหวัดสุพรรณบุรี</t>
  </si>
  <si>
    <t>สพจ.สุพรรณบุรี</t>
  </si>
  <si>
    <t>ปรับปรุงอาคารอำนวยการ ศูนย์ศึกษาและพัฒนาชุมชนลำปาง ตำบลปงแสนทอง อำเภอเมืองลำปาง จังหวัดลำปาง</t>
  </si>
  <si>
    <t>ปรับปรุงอาคารอำนวยการ ศูนย์ศึกษาและพัฒนาชุมชนนครศรีธรรมราช 
ตำบลหนองหงส์ อำเภอทุ่งสง จังหวัดนครศรีธรรมราช</t>
  </si>
  <si>
    <t>ปรับปรุงห้องประชุม สำนักงานพัฒนาชุมชนจังหวัดยโสธร ตำบลในเมือง 
อำเภอเมืองยโสธร จังหวัดยโสธร</t>
  </si>
  <si>
    <t>สพจ.ยโสธร</t>
  </si>
  <si>
    <t>ปรับปรุงหลังคา สำนักงานพัฒนาชุมชนอำเภอแม่วาง ตำบลบ้านกาด อำเภอแม่วาง จังหวัดเชียงใหม่</t>
  </si>
  <si>
    <t>ปรับปรุงห้องประชุม สำนักงานพัฒนาชุมชนจังหวัดบุรีรัมย์ ตำบลในเมือง 
อำเภอเมืองบุรีรัมย์ จังหวัดบุรีรัมย์</t>
  </si>
  <si>
    <t>สพจ.บุรีรัมย์</t>
  </si>
  <si>
    <t>ปรับปรุงห้องประชุมอาคารพู่จอมพล ศูนย์ศึกษาและพัฒนาชุมชนนครนายก ตำบลสาริกา อำเภอเมืองนครนายก จังหวัดนครนายก</t>
  </si>
  <si>
    <t>ปรับปรุงโรงอาหารบางละมุง วิทยาลัยการพัฒนาชุมชน ตำบลบางละมุง 
อำเภอบางละมุง จังหวัดชลบุรี</t>
  </si>
  <si>
    <t>ปรับปรุงสำนักงานพัฒนาชุมชนอำเภอดอนเจดีย์ ตำบลดอนเจดีย์ อำเภอดอนเจดีย์ จังหวัดสุพรรณบุรี</t>
  </si>
  <si>
    <t>ปรับปรุงสำนักงานพัฒนาชุมชนอำเภออู่ทอง ตำบลอู่ทอง อำเภออู่ทอง 
จังหวัดสุพรรณบุรี</t>
  </si>
  <si>
    <t>ปรับปรุงสำนักงานพัฒนาชุมชนอำเภอบางปลาม้า ตำบลโคกคราม 
อำเภอบางปลาม้า จังหวัดสุพรรณบุรี</t>
  </si>
  <si>
    <t>ปรับปรุงสำนักงานพัฒนาชุมชนอำเภอถ้ำพรรณรา ตำบลถ้ำพรรณรา 
อำเภอถ้ำพรรณรา จังหวัดนครศรีธรรมราช</t>
  </si>
  <si>
    <t>ปรับปรุงสำนักงานพัฒนาชุมชนอำเภอไม้แก่น ตำบลไทรทอง อำเภอไม้แก่น จังหวัดปัตตานี</t>
  </si>
  <si>
    <t>สพจ.ปัตตานี</t>
  </si>
  <si>
    <t>ปรับปรุงสำนักงานพัฒนาชุมชนอำเภอหนองจิก ตำบลตุยง อำเภอหนองจิก จังหวัดปัตตานี</t>
  </si>
  <si>
    <t>ปรับปรุงสำนักงานพัฒนาชุมชนจังหวัดมหาสารคาม ตำบลแวงน่าง 
อำเภอเมืองมหาสารคาม จังหวัดมหาสารคาม</t>
  </si>
  <si>
    <t>สพจ.มหาสารคาม</t>
  </si>
  <si>
    <t>ปรับปรุงสำนักงานพัฒนาชุมชนอำเภอด่านช้าง ตำบลหนองมะค่าโมง 
อำเภอด่านช้าง จังหวัดสุพรรณบุรี</t>
  </si>
  <si>
    <t>ปรับปรุงสำนักงานพัฒนาชุมชนอำเภอศรีประจันต์ ตำบลศรีประจันต์ 
อำเภอศรีประจันต์ จังหวัดสุพรรณบุรี</t>
  </si>
  <si>
    <t>ปรับปรุงสำนักงานพัฒนาชุมชนอำเภอคุระบุรี ตำบลคุระบุ อำเภอคุระบุรี 
จังหวัดพังงา</t>
  </si>
  <si>
    <t>สพจ.พังงา</t>
  </si>
  <si>
    <t>ปรับปรุงบ้านพักข้าราชการระดับ 5 - 6 สำนักงานพัฒนาชุมชนจังหวัดอุบลราชธานี ตำบลแจระแม อำเภอเมืองอุบลราชธานี จังหวัดอุบลราชธานี</t>
  </si>
  <si>
    <t>ปรับปรุงบ้านพักพัฒนาการจังหวัดราชบุรี สำนักงานพัฒนาชุมชนจังหวัดราชบุรี ตำบลหน้าเมือง อำเภอเมืองราชบุรี จังหวัดราชบุรี</t>
  </si>
  <si>
    <t>สพจ.ราชบุรี</t>
  </si>
  <si>
    <t>ปรับปรุงบ้านพักราชการ ระดับ 1-2 เลขที่ 807/16, 807/17 ศูนย์ศึกษาและพัฒนาชุมชนพิษณุโลก ตำบลวังทอง อำเภอวังทอง จังหวัดพิษณุโลก</t>
  </si>
  <si>
    <t>ปรับปรุงบ้านพักราชการ ระดับ 5 - 6 เลขที่ 807/27 ศูนย์ศึกษาและพัฒนาชุมชนพิษณุโลก ตำบลวังทอง อำเภอวังทอง จังหวัดพิษณุโลก</t>
  </si>
  <si>
    <t>ปรับปรุงบ้านพักพัฒนาการจังหวัดชุมพร สำนักงานพัฒนาชุมชนจังหวัดชุมพร ตำบลท่าตะเภา อำเภอเมืองชุมพร จังหวัดชุมพร</t>
  </si>
  <si>
    <t>สพจ.ชุมพร</t>
  </si>
  <si>
    <t>ปรับปรุงบ้านพักข้าราชการ ระดับ 5-6 (เลขที่ 11, 12, 16, 21, 22, 26) ศูนย์ศึกษาและพัฒนาชุมชนสระบุรี ตำบลทับกวาง อำเภอแก่งคอย จังหวัดสระบุรี</t>
  </si>
  <si>
    <t>ปรับปรุงบ้านพักข้าราชการ ระดับ 9 ศูนย์ศึกษาและพัฒนาชุมชนอุดรธานี 
ตำบลบ้านธาตุ อำเภอเพ็ญ จังหวัดอุดรธานี</t>
  </si>
  <si>
    <t>ปรับปรุงบ้านพักพัฒนาการอำเภอเบตง สำนักงานพัฒนาชุมชนอำเภอเบตง ตำบลเบตง อำเภอเบตง จังหวัดยะลา</t>
  </si>
  <si>
    <t>สพจ.ยะลา</t>
  </si>
  <si>
    <t>ปรับปรุงบ้านพักพัฒนาการจังหวัดแพร่ สำนักงานพัฒนาชุมชนจังหวัดแพร่ 
ตำบลในเวียง อำเภอเมืองแพร่ จังหวัดแพร่</t>
  </si>
  <si>
    <t>สพจ.แพร่</t>
  </si>
  <si>
    <t>ปรับปรุงบ้านพักข้าราชการ สำนักงานพัฒนาชุมชนจังหวัดสตูล ตำบลพิมาน 
อำเภอเมืองสตูล จังหวัดสตูล</t>
  </si>
  <si>
    <t>สพจ.สตูล</t>
  </si>
  <si>
    <t>ปรับปรุงบ้านพักข้าราชการ สำนักงานพัฒนาชุมชนจังหวัดพังงา ตำบลท้ายช้าง อำเภอเมืองพังงา จังหวัดพังงา</t>
  </si>
  <si>
    <t>ปรับปรุงบ้านพักข้าราชการ สำนักงานพัฒนาชุมชนอำเภอตะกั่วป่า ตำบลตะกั่วป่า อำเภอตะกั่วป่า จังหวัดพังงา</t>
  </si>
  <si>
    <t>ปรับปรุงบ้านพักข้าราชการสองชั้น ระดับ 3 - 4 เลขที่ 271 สำนักงานพัฒนาชุมชนอำเภอนครไทย ตำบลนครไทย อำเภอนครไทย จังหวัดพิษณุโลก</t>
  </si>
  <si>
    <t>ปรับปรุงบ้านพักข้าราชการสองชั้น ระดับ 3 - 4 เลขที่ 272 สำนักงานพัฒนาชุมชนอำเภอนครไทย ตำบลนครไทย อำเภอนครไทย จังหวัดพิษณุโลก</t>
  </si>
  <si>
    <t>ปรับปรุงบ้านพักพัฒนาการจังหวัดยโสธร และห้องเก็บพัสดุ สำนักงานพัฒนาชุมชนจังหวัดยโสธร ตำบลในเมือง อำเภอเมืองยโสะร จังหวัดยโสธร</t>
  </si>
  <si>
    <t>ปรับปรุงหอพักเรือนขวัญ วิทยาลัยการพัฒนาชุมชน ตำบลบางละมุง 
อำเภอบางละมุง จังหวัดชลบุรี</t>
  </si>
  <si>
    <t>ก่อสร้างบ้านพักข้าราชการอำนวยการระดับสูง หรือเทียบเท่าพร้อมสิ่งประกอบ สำนักงานพัฒนาชุมชนจังหวัดหนองบัวลำภู ตำบลลำภู อำเภอเมืองหนองบัวลำภู จังหวัดหนองบัวลำภู</t>
  </si>
  <si>
    <t>สพจ.หนองบัวลำภู</t>
  </si>
  <si>
    <t>ก่อสร้างบ้านพักข้าราชการ สำนักงานพัฒนาชุมชนจังหวัดหนองบัวลำภู ตำบลลำภู อำเภอเมืองหนองบัวลำภู จังหวัดหนองบัวลำภู</t>
  </si>
  <si>
    <t>ก่อสร้างบ้านพักพัฒนาการจังหวัดอำนาจเจริญ สำนักงานพัฒนาชุมชนจังหวัดอำนาจเจริญ ตำบลบุ่ง อำเภอเมืองอำนาจเจริญ จังหวัดอำนาจเจริญ</t>
  </si>
  <si>
    <t>สพจ.อำนาจเจริญ</t>
  </si>
  <si>
    <t>ก่อสร้างอาคารเก็บพัสดุ สำนักงานพัฒนาชุมชนจังหวัดอุบลราชธานี ตำบลแจระแม อำเภอเมืองอุบลราชธานี จังหวัดอุบลราชธานี</t>
  </si>
  <si>
    <t>ติดตั้งโคมไฟถนนระบบพลังงานแสงอาทิตย์ ศูนย์ศึกษาและพัฒนาชุมชนพิษณุโลก ตำบลวังทอง อำเภอวังทอง จังหวัดพิษณุโลก</t>
  </si>
  <si>
    <t>ก่อสร้างโรงจอดรถ อาคารหอพักเรือนสาธร ศูนย์ศึกษาและพัฒนาชุมชนนครราชสีมา ตำบลแหลมทอง อำเภอหนองบุญมาก จังหวัดนครราชสีมา</t>
  </si>
  <si>
    <t>ก่อสร้างอาคารบ้านพักเก็บเอกสารและอาคารจอดรถ สำนักงานพัฒนาชุมชนจังหวัดสตูล ตำบลพิมาน อำเภอเมืองสตูล จังหวัดสตูล</t>
  </si>
  <si>
    <t>ขุดเจาะบ่อบาดาล ศูนย์ศึกษาและพัฒนาชุมชนนครนายก ตำบลสาริกา 
อำเภอเมืองนครนายก จังหวัดนครนายก</t>
  </si>
  <si>
    <t>พัฒนาศูนย์เรียนรู้ต้นแบบการพัฒนาคุณภาพชีวิตตามหลักทฤษฎีใหม่ประยุกต์สู่ โคก หนอง นา สุนทรียศาสตร์ ศูนย์ศึกษาและพัฒนาชุมชนนครนายก ตำบลสาริกา อำเภอเมืองนครนายก จังหวัดนครนายก</t>
  </si>
  <si>
    <t>ก่อสร้างรั้วคอนกรีตบล็อกสูง 1.83 เมตร ยาว 58 เมตร บ้านพักราชการสำนักงานพัฒนาชุมชนอำเภอนครไทย ตำบลนครไทย อำเภอนครไทย จังหวัดพิษณุโลก</t>
  </si>
  <si>
    <t>ก่อสร้างถนนคอนกรีตและปรับปรุงระบบระบายน้ำ วิทยาลัยการพัฒนาชุมชน ตำบลบางละมุง อำเภอบางละมุง จังหวัดชลบุรี</t>
  </si>
  <si>
    <t>ติดตั้งตะแกรงกันนก ศูนย์ศึกษาและพัฒนาชุมชนพิษณุโลก ตำบลวังทอง 
อำเภอวังทอง จังหวัดพิษณุโลก</t>
  </si>
  <si>
    <t>ปรับปรุงอาคารศูนย์เรียนรู้และขับเคลื่อนปรัชญาเศรษฐกิจพอเพียง ศูนย์สารภี ตำบลขัวมุง อำเภอสารภี จังหวัดเชียงใหม่</t>
  </si>
  <si>
    <t>ปรับปรุงโรงเรือนผลิตปุ๋ย ศูนย์สารภี ตำบลขัวมุง อำเภอสารภี จังหวัดเชียงใหม่</t>
  </si>
  <si>
    <t>ปรับปรุงรั้วและป้ายสำนักงาน ศูนย์สารภี ตำบลท่าช้าง อำเภอสว่างวีระวงศ์ จังหวัดอุบลราชธานี</t>
  </si>
  <si>
    <t>ปรับปรุงอาคารอำนวยการ วิทยาลัยการพัฒนาชุมชน ตำบลบางละมุง 
อำเภอบางละมุง จังหวัดชลบุรี</t>
  </si>
  <si>
    <t>ปรับปรุงหอพักกาสะลอง 1 ศูนย์ศึกษาและพัฒนาชุมชนนครนายก ตำบลสาริกา อำเภอเมืองนครนายก จังหวัดนครนายก</t>
  </si>
  <si>
    <t>รายละเอียดการใช้จ่ายงบลงทุน ประจำปีงบประมาณ พ.ศ. 2569</t>
  </si>
  <si>
    <t>ราชบุรี</t>
  </si>
  <si>
    <t>รวมทั้งสิ้น 173 รายการ</t>
  </si>
  <si>
    <t>งบประมาณตาม พรบ. 169 รายการ</t>
  </si>
  <si>
    <t>ส่วนกลาง 50 รายการ</t>
  </si>
  <si>
    <t>จังหวัด 102 รายการ</t>
  </si>
  <si>
    <t>ศูนย์ศึกษาและพัฒนาชุมชน 17 รายการ</t>
  </si>
  <si>
    <t>งบกลาง 4 รายการ</t>
  </si>
  <si>
    <t>รายงานผลการเบิกจ่ายเงินกันไว้เบิกเหลื่อมปี ประจำปีงบประมาณ พ.ศ. 2568</t>
  </si>
  <si>
    <t>ส่วนกลาง จำนวน 50 รายการ</t>
  </si>
  <si>
    <t>ศึกษาและพัฒนาองค์ความรู้เพื่อการพัฒนาผลิตภัณฑ์สู่สากล ประจำปี 2568</t>
  </si>
  <si>
    <t xml:space="preserve"> 15 พ.ย.68</t>
  </si>
  <si>
    <t xml:space="preserve">สแกนเนอร์ สำหรับงานเก็บเอกสารระดับศูนย์บริการ แบบที่ 1 </t>
  </si>
  <si>
    <t>จ้างดำเนินโครงการยกระดับงานหัตถกรรมชุมชน "จักสาน" สู่ตลาดสากล ภายใต้โครงการผ้าไทยใส่ให้สนุก ประจำปีงบประมาณ พ.ศ. 2568</t>
  </si>
  <si>
    <t xml:space="preserve"> 26 ก.พ.69</t>
  </si>
  <si>
    <t>โครงการเพิ่มประสิทธิภาพระบบบริหารจัดการข้อมูลความจำเป็นพื้นฐาน (จปฐ.) และข้อมูลพื้นฐานระดับหมู่บ้าน (กชช.2ค.) สู่การขับเคลื่อนการพัฒนาด้วยข้อมูลสารสนเทศชุมชน</t>
  </si>
  <si>
    <t xml:space="preserve"> 26 ก.ค.69</t>
  </si>
  <si>
    <t>ระบบไฟฟ้าผังบริเวณรวม ศูนย์ศึกษาและพัฒนาชุมชนองครักษ์ จังหวัดนครนายก</t>
  </si>
  <si>
    <t>ผลิตสื่อสร้างการรับรู้ชุมชนท่องเที่ยว</t>
  </si>
  <si>
    <t xml:space="preserve"> 13 ธ.ค.68</t>
  </si>
  <si>
    <t>โครงการเพิ่มประสิทธิภาพการบริหารจัดการข้อมูลขนาดใหญ่ด้วยการประยุกต์ใช้เทคโนโลยีปัญญาประดิษฐ์เพื่อพัฒนาคุณภาพชีวิตอย่างยั่งยืน</t>
  </si>
  <si>
    <t xml:space="preserve"> 28 เม.ย.69</t>
  </si>
  <si>
    <t>นักออกแบบผ้าไทยใส่ให้สนุกรุ่นใหม่ 2568 (Young Designer 2025)</t>
  </si>
  <si>
    <t>ก่อสร้างอาคารอเนกประสงค์ (ส่วนที่ทำไม่เร็จ) ศูนย์ศึกษาและพัฒนาชุมชนองครักษ์ จังหวัดนครนายก</t>
  </si>
  <si>
    <t>พัฒนาต่อยอดภูมิปัญญาผลิตภัณฑ์ Young OTOP สู่สากล</t>
  </si>
  <si>
    <t xml:space="preserve"> 27 พ.ย.68</t>
  </si>
  <si>
    <t>จัดประกวดผ้าลายพระราชทานและงานหัตถกรรม ระดับภาค และรอบรองชนะเลิศระดับประเทศ (Semi Final)</t>
  </si>
  <si>
    <t xml:space="preserve"> 3 พ.ย.68</t>
  </si>
  <si>
    <t>การใช้นวัตกรรมสร้างสรรค์เพื่อการพัฒนาผลิตภัณฑ์สู่แฟชั่น แห่งความยั่งยืน (Future Fashion 2025)</t>
  </si>
  <si>
    <t xml:space="preserve"> 26 ต.ค.68</t>
  </si>
  <si>
    <t>ตลาดอะเมซิ่ง ของกินของใช้ ของดีทั่วไทย</t>
  </si>
  <si>
    <t xml:space="preserve"> 10 ม.ค.69</t>
  </si>
  <si>
    <t>ก่อสร้างศูนย์ส่งเสริม พัฒนา และยกระดับเศรษฐกิจฐานรากด้วยโมเดลเศรษฐกิจใหม่ (ก่อสร้างกลุ่มอาคารผลิตปุ๋ย)</t>
  </si>
  <si>
    <t>ประชุมเชิงปฏิบัติการพัฒนาศักยภาพคณะกรรมการบริหารจัดการชุมชนด้านการประชาสัมพันธ์ผ่านช่องทางออนไลน์</t>
  </si>
  <si>
    <t>ประกวดและเผยแพร่ผลการดำเนินงานเครือข่ายองค์ความรู้ (Knowledge - Based OTOP : KBO) จังหวัด</t>
  </si>
  <si>
    <t xml:space="preserve"> 24 พ.ย.68</t>
  </si>
  <si>
    <t>การ Coaching ผ้าลายพระราชทานและรับสมัครการประกวดผ้าลายพระราชทานและงานหัตถกรรม</t>
  </si>
  <si>
    <t xml:space="preserve"> 21 ต.ค.68</t>
  </si>
  <si>
    <t xml:space="preserve">โคก หนอง นา พื้นที่ 3 ไร่ สัดส่วนพื้นที่ 2:3 ศูนย์ศึกษาและพัฒนาชุมชนองครักษ์ จังหวัดนครนายก </t>
  </si>
  <si>
    <t>พัฒนารูปแบบชุมชนภูมิปัญญาเพื่อพัฒนาผลิตภัณฑ์</t>
  </si>
  <si>
    <t>ป้อมยาม ศูนย์ศึกษาและพัฒนาชุมชนองครักษ์ จังหวัดนครนายก</t>
  </si>
  <si>
    <t>จัดทำรายงานคุณภาพชีวิตของคนไทย จากข้อมูลความจำเป็นพื้นฐาน (จปฐ.) ปี 2568</t>
  </si>
  <si>
    <t xml:space="preserve"> 28 ธ.ค.68</t>
  </si>
  <si>
    <t>เที่ยวสุขใจไปอัมพวา</t>
  </si>
  <si>
    <t xml:space="preserve"> 24 ธ.ค.68</t>
  </si>
  <si>
    <t xml:space="preserve">ซื้อวัสดุสำนักงาน </t>
  </si>
  <si>
    <t xml:space="preserve"> 3 ต.ค.68</t>
  </si>
  <si>
    <t>การจัดทำสารสนเทศตำบลต้นแบบเพื่อพัฒนาคุณภาพชีวิต ประจำปีงบประมาณ พ.ศ. 2568</t>
  </si>
  <si>
    <t xml:space="preserve"> 12 ต.ค.68</t>
  </si>
  <si>
    <t>พัฒนาชุมชนดิจิทัล 4.0 ประจำปี 2568</t>
  </si>
  <si>
    <t xml:space="preserve"> 8 ธ.ค.68</t>
  </si>
  <si>
    <t>เพิ่มศักยภาพระบบบริหารจัดการข้อมูลกลางเพื่อการพัฒนาชุมชน ปีงบประมาณ พ.ศ. 2568</t>
  </si>
  <si>
    <t xml:space="preserve"> 27 ก.ย.68</t>
  </si>
  <si>
    <t>ระบบประปาผังบริเวณรวม ศูนย์ศึกษาและพัฒนาชุมชนองครักษ์ จังหวัดนครนายก</t>
  </si>
  <si>
    <t>จ้างทำเอกสารฝึกภาคสนาม โครงการข้าราชการที่อยู่ระหว่างทดลองปฏิบัติราชการ หลักสูตรพัฒนากรก่อนประจำการ รุ่นที่ 132</t>
  </si>
  <si>
    <t xml:space="preserve"> 26 ธ.ค.68</t>
  </si>
  <si>
    <t>ค่าบำรุงรักษาระบบตรวจสอบสิทธิ์ผู้ใช้งานอินเทอร์เน็ต</t>
  </si>
  <si>
    <t xml:space="preserve"> 4 ม.ค.69</t>
  </si>
  <si>
    <t>บำรุงรักษาอุปกรณ์รักษาความปลอดภัยระบบเครือข่าย</t>
  </si>
  <si>
    <t>จัดทำสื่อประชาสัมพันธ์ผู้นำการเปลี่ยนแปลง</t>
  </si>
  <si>
    <t xml:space="preserve"> 22 ต.ค.68</t>
  </si>
  <si>
    <t>ระบบสนับสนุนศูนย์ควบคุมระบบคอมพิวเตอร์ (Server and Control Room)</t>
  </si>
  <si>
    <t>จัดซื้อวัสดุสำนักงาน และวัสดุคอมพิวเตอร์</t>
  </si>
  <si>
    <t>จ้างพิมพ์ประกาศนียบัตร พร้อมปก โครงการข้าราชการที่อยู่ระหว่างทดลองปฏิบัติราชการ หลักสูตรพัฒนากรก่อนประจำการ รุ่นที่ 132</t>
  </si>
  <si>
    <t xml:space="preserve"> 28 ต.ค.68</t>
  </si>
  <si>
    <t>ค่าซักฟอกเครื่องนอน</t>
  </si>
  <si>
    <t xml:space="preserve"> 22 ก.ย.68</t>
  </si>
  <si>
    <t>พัฒนาผลิตภัณฑ์ OTOP Premium สู่สากล ประเภทอาหาร ประเภทเครื่องดื่ม และประเภทสมุนไพรที่ไม่ใช่อาหาร</t>
  </si>
  <si>
    <t xml:space="preserve"> 17 ต.ค.68</t>
  </si>
  <si>
    <t xml:space="preserve">ซื้อวัสดุงานบ้านงานครัว </t>
  </si>
  <si>
    <t xml:space="preserve">ซื้อวัสดุงานช่าง </t>
  </si>
  <si>
    <t>จ้างซ่อมบำรุงรถยนต์ราชการ หมายเลขทะเบียน 5 กม 6601 กทม.</t>
  </si>
  <si>
    <t xml:space="preserve"> 6 ต.ค.68</t>
  </si>
  <si>
    <t>ค่าซ่อมแซมครุภัณฑ์</t>
  </si>
  <si>
    <t xml:space="preserve"> 2 ต.ค.68</t>
  </si>
  <si>
    <t>จ้างดำเนินโครงการก้าวสู่ปีที่ 64 กรมการพัฒนาชุมชน ขับเคลื่อนอย่างสร้างสรรค์ พัฒนาอย่างยั่งยืน</t>
  </si>
  <si>
    <t xml:space="preserve"> 5 ต.ค.68</t>
  </si>
  <si>
    <t xml:space="preserve"> 1 ต.ค.68</t>
  </si>
  <si>
    <t>เช่าวางเครื่องคอมพิวเตอร์แม่ข่ายพร้อมระบบเชื่อมโยงอุปกรณ์การจัดเก็บและประมวลผลข้อมูลความจำเป็นพื้นฐาน (จปฐ.) และข้อมูลพื้นฐานระดับหมู่บ้าน (กชช. 2ค)</t>
  </si>
  <si>
    <t>เพิ่มประสิทธิภาพและมาตรฐานด้านการวิจัยและนวัตกรรมงานพัฒนาชุมชน</t>
  </si>
  <si>
    <t xml:space="preserve"> 13 ต.ค.68</t>
  </si>
  <si>
    <t>การประกวดองค์ความรู้และทักษะในงานพัฒนาชุมชน (CD KM Award)</t>
  </si>
  <si>
    <t xml:space="preserve"> 6 พ.ย.68</t>
  </si>
  <si>
    <t xml:space="preserve"> 7 ม.ค.69</t>
  </si>
  <si>
    <t xml:space="preserve"> 28 พ.ย.68</t>
  </si>
  <si>
    <t xml:space="preserve"> 22 พ.ย.68</t>
  </si>
  <si>
    <t xml:space="preserve"> 23 พ.ย.68</t>
  </si>
  <si>
    <t xml:space="preserve"> 2 ธ.ค.68</t>
  </si>
  <si>
    <t xml:space="preserve"> 9 พ.ย.68</t>
  </si>
  <si>
    <t xml:space="preserve"> 31 ต.ค.68</t>
  </si>
  <si>
    <t xml:space="preserve"> 18 พ.ย.68</t>
  </si>
  <si>
    <t xml:space="preserve"> 14 ต.ค.68</t>
  </si>
  <si>
    <t xml:space="preserve"> 4 ธ.ค.68</t>
  </si>
  <si>
    <t xml:space="preserve"> 25 ต.ค.68</t>
  </si>
  <si>
    <t xml:space="preserve"> 8 ต.ค.68</t>
  </si>
  <si>
    <t xml:space="preserve"> 17 พ.ย.68</t>
  </si>
  <si>
    <t xml:space="preserve"> 14 ธ.ค.68</t>
  </si>
  <si>
    <t xml:space="preserve"> 23 ก.ย.68</t>
  </si>
  <si>
    <t xml:space="preserve"> 24 ต.ค.68</t>
  </si>
  <si>
    <t xml:space="preserve"> 30 ต.ค.68</t>
  </si>
  <si>
    <t xml:space="preserve"> 20 ต.ค.68</t>
  </si>
  <si>
    <t xml:space="preserve"> 23 ธ.ค.68</t>
  </si>
  <si>
    <t xml:space="preserve"> 24 พ.ค.69</t>
  </si>
  <si>
    <t xml:space="preserve"> 4 เม.ย.69</t>
  </si>
  <si>
    <t xml:space="preserve"> 27 ต.ค.68</t>
  </si>
  <si>
    <t>ส่วนกลาง 19 รายการ</t>
  </si>
  <si>
    <t>สถาบันการพัฒนาชุมชน 2 รายการ</t>
  </si>
  <si>
    <t>ศูนย์ศึกษาและพัฒนาชุมชน 14 รายการ</t>
  </si>
  <si>
    <t>สถาบันการพัฒนาชุมชน</t>
  </si>
  <si>
    <t xml:space="preserve"> 10 มี.ค.69</t>
  </si>
  <si>
    <t xml:space="preserve"> 30 พ.ย.68</t>
  </si>
  <si>
    <t xml:space="preserve"> 29 ต.ค.68</t>
  </si>
  <si>
    <t xml:space="preserve"> 3 พ.ค.69</t>
  </si>
  <si>
    <t>ค่าใช้จ่ายตามโครงการอันเนื่องมาจากพระราชดำริ โครงการต่อยอดจากโครงการปรับปรุงคลองผันน้ำร่องสักและโครงการก่อสร้างฝายร่องขุย พร้อมระบบส่งน้ำอันเนื่องมาจากพระราชดำริ ตำบลบ้านปิน อำเภอดอกคำใต้ จังหวัดพะเยา</t>
  </si>
  <si>
    <t>ข้อมูลวันที่ 28 พฤศจิกายน 2568</t>
  </si>
  <si>
    <t>ข้อมูลสะสมตั้งแต่วันที่ 1 ตุลาคม 2568  ถึงวันที่ 30 พฤศจิกายน 2568</t>
  </si>
  <si>
    <t>ข้อมูลสะสมตั้งแต่วันที่ 1 ตุลาคม 2568 ถึงวันที่ 30 พฤศจิกายน 2568</t>
  </si>
  <si>
    <t>คงเหลือโอนกลับส่วนกลาง</t>
  </si>
  <si>
    <t>คงเหลือรับจัดสรร</t>
  </si>
  <si>
    <t>ผลการใช้จ่าย</t>
  </si>
  <si>
    <t>โอนกลับส่วนกลาง</t>
  </si>
  <si>
    <t>ปรับปรุงบ้านพักข้าราชการ B1, B2, B3, B4 วิทยาลัยการพัฒนาชุมชน ตำบลบางละมุง อำเภอบางละมุง จังหวัดชลบุรี</t>
  </si>
  <si>
    <t>PO ซ้ำ</t>
  </si>
  <si>
    <t>รั้ว พร้อมประตูเข้าออก และป้ายศูนย์ศึกษาและพัฒนาชุมชนองครักษ์ จังหวัดนครนายก</t>
  </si>
  <si>
    <t>จัดทำรายงานหมู่บ้านชนบทไทย จากข้อมูลพื้นฐานระดับหมู่บ้าน (กชช. 2ค) ปี 2568</t>
  </si>
  <si>
    <t>จัดนิทรรศการ และเผยแพร่การดำเนินงานโครงการอนุรักษ์พันธุกรรมพืชอันเนื่องมาจากพระราชดำริ สมเด็จพระเทพรัตนราชสุดาฯ สยามบรมราชกุมารี</t>
  </si>
  <si>
    <t>จังหวัด 39 จังหวัด 102 รายการ</t>
  </si>
  <si>
    <t>ถนนคนเดินเที่ยวเพลินช้อปผลิตภัณฑ์ชุมชน ชิมผลไม้เมืองนนท์</t>
  </si>
  <si>
    <t>สพจ.นนทบุรี</t>
  </si>
  <si>
    <t>ส่งเสริมและพัฒนาหมู่บ้าน/ชุมชนท่องเที่ยวสู่ความยั่งยืน</t>
  </si>
  <si>
    <t>ส่งเสริมช่องทางการตลาดเครือข่ายเกษตรปลอดภัย</t>
  </si>
  <si>
    <t xml:space="preserve"> 29 ก.ย.68</t>
  </si>
  <si>
    <t>ปรับปรุงห้องทำงานสำนักงานพัฒนาชุมชนอำเภออุทัย จังหวัดพระนครศรีอยุธยา</t>
  </si>
  <si>
    <t>สพจ.พระนครศรีอยุธยา</t>
  </si>
  <si>
    <t>ยกระดับมูลค่าสินค้าผลิตภัณฑ์ชุมชน ด้วยกลยุทธ์การตลาดเชิงธุรกิจที่ทันสมัย (อ่างทอง)</t>
  </si>
  <si>
    <t>สพจ.อ่างทอง</t>
  </si>
  <si>
    <t xml:space="preserve"> 26 ก.ย.68</t>
  </si>
  <si>
    <t>สพจ.สระบุรี</t>
  </si>
  <si>
    <t>โรงเก็บพัสดุ ขนาด 65 ตารางเมตร (ฐานรากไม่ตอกเสาเข็ม) บ้านพักพัฒนาการจังหวัดสระบุรี อำเภอเมืองสระบุรี จังหวัดสระบุรี</t>
  </si>
  <si>
    <t xml:space="preserve"> 19 ก.ย.68</t>
  </si>
  <si>
    <t>สพจ.ชลบุรี</t>
  </si>
  <si>
    <t>ครุภัณฑ์สำนักงาน ปรับปรุงสำนักงานพัฒนาชุมชนอำเภอบางละุมง จังหวัดชลบุรี</t>
  </si>
  <si>
    <t>ครุภัณฑ์สำนักงาน ปรับปรุงสำนักงานพัฒนาชุมชนอำเภอหนองใหญ่ จังหวัดชลบุรี</t>
  </si>
  <si>
    <t>ปรับปรุงสำนักงานพัฒนาชุมชนจังหวัดจันทบุรี</t>
  </si>
  <si>
    <t>สพจ.จันทบุรี</t>
  </si>
  <si>
    <t>ปรับปรุงสำนักงานพัฒนาชุมชนจังหวัดฉะเชิงเทรา</t>
  </si>
  <si>
    <t>สพจ.ฉะเชิงเทรา</t>
  </si>
  <si>
    <t>ครุภัณฑ์สำนักงาน ปรับปรุงสำนักงานพัฒนาชุมชนจังหวัดปราจีนบุรี</t>
  </si>
  <si>
    <t>สพจ.ปราจีนบุรี</t>
  </si>
  <si>
    <t>รายการงบประจำ-งบดำเนินงาน จ้างเหมาจัดแสดงและจำหน่ายผลิตภัณฑ์ชุมชน OTOP กิจกรรม Road Show OTOP : Connecting Local &amp; Global ด้วยวิธีประกวดราคาอิเล็กทรอนิกส์ (e-bidding)</t>
  </si>
  <si>
    <t>สพจ.นครราชสีมา</t>
  </si>
  <si>
    <t>งานปรับปรุงพื้นที่ ตามแบบมาตรฐาน โคก หนอง นา ขนาด 3 ไร่ สำนักงานพัฒนาชุมชนอำเภอปักธงชัย ตำบลเมืองปัก อำเภอปักธงชัย จังหวัดนครราชสีมา</t>
  </si>
  <si>
    <t xml:space="preserve"> 16 ต.ค.68</t>
  </si>
  <si>
    <t>ปรับปรุงสำนักงานพัฒนาชุมชนอำเภอโนนดินแดง จังหวัดบุรีรัมย์</t>
  </si>
  <si>
    <t>ครุภัณฑ์สำนักงาน ปรับปรุงสำนักงานพัฒนาชุมชนจังหวัดศรีสะเกษ</t>
  </si>
  <si>
    <t>สพจ.ศรีสะเกษ</t>
  </si>
  <si>
    <t>ปรับปรุงสำนักงานพัฒนาชุมชนจังหวัดศรีสะเกษ</t>
  </si>
  <si>
    <t>ปรับปรุงสำนักงานพัฒนาชุมชนอำเภอวารินชำราบ จังหวัดอุบลราชธานี</t>
  </si>
  <si>
    <t>สพจ.ขอนแก่น</t>
  </si>
  <si>
    <t>ปรับปรุงสำนักงานพัฒนาชุมชนอำเภอภูเวียง จังหวัดขอนแก่น</t>
  </si>
  <si>
    <t>ปรับปรุงสำนักงานพัฒนาชุมชนอำเภอนาแห้ว จังหวัดเลย</t>
  </si>
  <si>
    <t>สพจ.เลย</t>
  </si>
  <si>
    <t>ต่อเติมผนังกั้นห้องสำนักงานพัฒนาชุมชนอำเภอกุดรัง จังหวัดมหาสารคาม</t>
  </si>
  <si>
    <t>ครุภัณฑ์สำนักงาน ปรับปรุงสำนักงานพัฒนาชุมชนจังหวัดร้อยเอ็ด</t>
  </si>
  <si>
    <t>สพจ.ร้อยเอ็ด</t>
  </si>
  <si>
    <t>โรงจอดรถบ้านพักข้าราชการ สำนักงานพัฒนาชุมชนจังหวัดสกลนคร</t>
  </si>
  <si>
    <t>สพจ.สกลนคร</t>
  </si>
  <si>
    <t>ปรับปรุงสำนักงานพัฒนาชุมชนอำเภอนาแก จังหวัดนครพนม</t>
  </si>
  <si>
    <t>สพจ.นครพนม</t>
  </si>
  <si>
    <t>ครุภัณฑ์สำนักงาน ปรับปรุงสำนักงานพัฒนาชุมชนจังหวัดนครพนม</t>
  </si>
  <si>
    <t xml:space="preserve"> 7 ต.ค.68</t>
  </si>
  <si>
    <t>ปรับปรุงสำนักงานอำเภอสันป่าตอง</t>
  </si>
  <si>
    <t>กันเงินค่าวัสดุสำนักงานพัฒนาชุมชนจังหวัดเชียงใหม่</t>
  </si>
  <si>
    <t>ครุภัณฑ์สำนักงาน ปรับปรุงสำนักงานพัฒนาชุมชนอำเภอเมืองเชียงใหม่ จังหวัดเชียงใหม่</t>
  </si>
  <si>
    <t>ครุภัณฑ์สำนักงาน ปรับปรุงสำนักงานพัฒนาชุมชนอำเภอเวียงแหง จังหวัดเชียงใหม่</t>
  </si>
  <si>
    <t>ครุภัณฑ์ไฟฟ้าและวิทยุ ปรับปรุงระบบเครื่องเสียงห้องประชุมสำนักงานพัฒนาชุมชนจังหวัดเชียงใหม่</t>
  </si>
  <si>
    <t>ยกระดับผลิตภัณฑ์พื้นถิ่นผ้าย้อมครั่งลำปาง เพื่อสร้างเอกลักษณ์ของเมืองลำปาง</t>
  </si>
  <si>
    <t>ยกระดับผ้าทอแพร่ครบวงจรสู่ระดับสากลกิจกรรมจัดแสดงและจำหน่ายผลิตภัณฑ์ผ้าและ OTOP จังหวัดแพร่</t>
  </si>
  <si>
    <t>รพัฒนาเยาวชนสู่ความเป็นเลิศผู้ประกอบการด้านอาหาร</t>
  </si>
  <si>
    <t xml:space="preserve"> 29 ก.ค.68</t>
  </si>
  <si>
    <t>ยกระดับผ้าทอแพร่ครบวงจรสู่ระดับสากล</t>
  </si>
  <si>
    <t xml:space="preserve"> 24 ก.ย.68</t>
  </si>
  <si>
    <t>ค่าจ้างเหมาบริการ</t>
  </si>
  <si>
    <t>ค่าวัสดุสำนักงาน</t>
  </si>
  <si>
    <t>สพจ.น่าน</t>
  </si>
  <si>
    <t>ค่าวัสดุคอมพิวเตอร์</t>
  </si>
  <si>
    <t>ครุภัณฑ์สำนักงาน ปรับปรุงสำนักงานพัฒนาชุมชนอำเภอสองแคว จังหวัดน่าน</t>
  </si>
  <si>
    <t>สพจ.พะเยา</t>
  </si>
  <si>
    <t>ติดตั้งระบบไฟฟ้า สำนักงานพัฒนาชุมชนจังหวัดกำแพงเพชร</t>
  </si>
  <si>
    <t>สพจ.กำแพงเพชร</t>
  </si>
  <si>
    <t>ครุภัณฑ์สำนักงาน ปรับปรุงสำนักงานพัฒนาชุมชนจังหวัดกำแพงเพชร</t>
  </si>
  <si>
    <t>มหกรรม ช้อป ชิม ชม ของดี OTOP TAK</t>
  </si>
  <si>
    <t>สพจ.ตาก</t>
  </si>
  <si>
    <t>ครุภัณฑ์สำนักงาน ปรับปรุงสำนักงานพัฒนาชุมชนจังหวัดสุพรรณบุรี</t>
  </si>
  <si>
    <t>ปรับปรุงสำนักงานพัฒนาชุมชนจังหวัดสุพรรณบุรี</t>
  </si>
  <si>
    <t>ส่งเสริมการพัฒนาธุรกิจของกลุ่มผู้ผลิต ผู้ประกอบการ และเครือข่ายเกษตรปลอดภัย สู่ผู้ประกอบการชุมชน</t>
  </si>
  <si>
    <t>สพจ.นครปฐม</t>
  </si>
  <si>
    <t>ส่งเสริมการสร้างรายได้จากกิจการอาหารปลอดภัย</t>
  </si>
  <si>
    <t>ค่าจ้างเหมารถบัสปรับอากาศ</t>
  </si>
  <si>
    <t>สพจ.สมุทรสาคร</t>
  </si>
  <si>
    <t>สพจ.ประจวบคีรีขันธ์</t>
  </si>
  <si>
    <t xml:space="preserve"> 12 ก.ย.68</t>
  </si>
  <si>
    <t xml:space="preserve"> 18 ก.ย.68</t>
  </si>
  <si>
    <t>ปรับปรุงสำนักงานพัฒนาชุมชนจังหวัดประจวบคีรีขันธ์</t>
  </si>
  <si>
    <t>ครุภัณฑ์สำนักงาน ปรับปรุงสำนักงานพัฒนาชุมชนจังหวัดประจวบคีรีขันธ์</t>
  </si>
  <si>
    <t xml:space="preserve"> 16 ธ.ค.67</t>
  </si>
  <si>
    <t>สพจ.กระบี่</t>
  </si>
  <si>
    <t>ปรับปรุงบ้านพักเจ้าหน้าที่ สำนักงานพัฒนาชุมชนอำเภอเหนือคลอง จังหวัดกระบี่</t>
  </si>
  <si>
    <t>ปรับปรุงบ้านพักข้าราชการ เลขที่ 110/22 ถนนนริศร ตำบลตลาดใหญ่ อำเภอเมืองภูเก็ต จังหวัดภูเก็ต</t>
  </si>
  <si>
    <t>สพจ.ภูเก็ต</t>
  </si>
  <si>
    <t>จ้างล้างเครื่องปรับอากาศ 13เครื่อง ใบสั่งจ่าง 88/2568 ลว 30 กันยายน 2568</t>
  </si>
  <si>
    <t>สพจ.สุราษฎร์ธานี</t>
  </si>
  <si>
    <t>ซ่อมรถยนต์ อ.คีรีรัฐนิคม</t>
  </si>
  <si>
    <t>ซ่อมรถยนต์ อ.ดอนสัก ใบสั่งจ้าง 57/2568 ลว 30 กันยายน 2568</t>
  </si>
  <si>
    <t>ซื้อวัสดุสำนักงาน สพจ. ใบสั่งซื้อ 57/2568 ลว 30 กันยายน 2568</t>
  </si>
  <si>
    <t xml:space="preserve">วัสดุงานบ้านงานครัว สพจ. ใบสั่งซื้อ 58/2568 ลว 30 กันยายน 2568 </t>
  </si>
  <si>
    <t>ซื้อวัสดุสำนักงาน(กระดาษ A4) สพจ ใบสั่งซื้อ 56/2568 ลว 30 กันยายน 2568</t>
  </si>
  <si>
    <t>ซื้อเครื่องปรับอากาศ จำนวน 2 เครื่อง สพอ ดอนสัก ใบสั่งซื้อ 80/2568 ลว 30 กันยายน 2568</t>
  </si>
  <si>
    <t>ซื้อเครื่องปรับอากาศ จำนวน 1 เครื่อง สพอ บ้านตาขุน ใบสั่งซื้อ 47/2568 ลว 30 กันยายน 2568</t>
  </si>
  <si>
    <t>ปรับปรุงบ้านพักสำนักงานพัฒนาชุมชนอำเภอหนองเคียนซา จังหวัดสุราษฎร์ธานี</t>
  </si>
  <si>
    <t>ปรับปรุงห้องทำงานพัฒนาการจังหวัดสงขลา สำนักงานพัฒนาชุมชนจังหวัดสงขลา</t>
  </si>
  <si>
    <t>สพจ.สงขลา</t>
  </si>
  <si>
    <t>ปรับปรุงสำนักงานพัฒนาชุมชนจังหวัดสงขลา</t>
  </si>
  <si>
    <t>ปรับปรุงห้องประชุมสำนักงานพัฒนาชุมชนจังหวัดสงขลา</t>
  </si>
  <si>
    <t>ครุภัณฑ์สำนักงาน ปรับปรุงสำนักงานพัฒนาชุมชนอำเภอจะนะ จังหวัดสงขลา</t>
  </si>
  <si>
    <t>ปรับปรุงบ้านพักข้าราชการ สำนักงานพัฒนาชุมชนจังหวัดสตูล</t>
  </si>
  <si>
    <t>ปรับปรุงสำนักงานพัฒนาชุมชนอำเภอห้วยยอด จังหวัดตรัง</t>
  </si>
  <si>
    <t>สพจ.ตรัง</t>
  </si>
  <si>
    <t xml:space="preserve"> 25 ก.ย.68</t>
  </si>
  <si>
    <t>สพจ.พัทลุง</t>
  </si>
  <si>
    <t>ค่าน้ำมัน</t>
  </si>
  <si>
    <t>ก่อสร้างห้องน้ำรวม ชาย - หญิง บ้านพักข้าราชการพัฒนาชุมชนจังหวัดพัทลุง</t>
  </si>
  <si>
    <t>ก่อสร้างห้องเก็บของ - โรงรถ บ้านพักข้าราชการพัฒนาชุมชนจังหวัดพัทลุง</t>
  </si>
  <si>
    <t>ครุภํณฑ์สำนักงาน ปรับปรุงสำนักงานพัฒนาชุมชนอำเภอสุไหงโกลก จังหวัดนราธิวาส</t>
  </si>
  <si>
    <t>สพจ.นราธิวาส</t>
  </si>
  <si>
    <t>ปรับปรุงสำนักงานพัฒนาชุมชนสุไหงโกลก จังหวัดนราธิวาส</t>
  </si>
  <si>
    <t>บิ้วอินตู้เก็บเอกสาร สำนักงานพัฒนาชุมชนอำเภอศรีสาคร จังหวัดนราธิวาส</t>
  </si>
  <si>
    <t xml:space="preserve"> 19 ต.ค.68</t>
  </si>
  <si>
    <t xml:space="preserve"> 21 ก.ย.68</t>
  </si>
  <si>
    <t>สพจ.บึงกาฬ</t>
  </si>
  <si>
    <t xml:space="preserve"> 6 ก.ย.68</t>
  </si>
  <si>
    <t>ศูนย์ศึกษาและพัฒนาชุมชน 
จำนวน 6 แห่ง 17 รายการ</t>
  </si>
  <si>
    <t>ก่อสร้างป้อมยาม ศูนย์ศึกษาและพัฒนาชุมชนสระบุรี จังหวัดสระบุรี</t>
  </si>
  <si>
    <t>ค่าซ่อมแซมสิ่งก่อสร้าง</t>
  </si>
  <si>
    <t>ติดตั้งตะแกรงและหนามไล่นกอาคารอำนวยการ ศูนย์ศึกษาและพัฒนาชุมชนชลบุรี</t>
  </si>
  <si>
    <t>ปรับปรุงรางระบายน้ำฝนอาคารโรงอาหาร ศูนย์ศึกษาและพัฒนาชุมชนชลบุรี</t>
  </si>
  <si>
    <t>ศูนย์เรียนรู้ พัฒนา และยกระดับเศรษฐกิจฐานรากด้วยโมเดลเศรษฐกิจใหม่ ศูนย์ศึกษาและพัฒนาชุมชนอุดรธานี ตำบลบ้านธาตุ อำเภอเพ็ญ จังหวัดอุดรธานี</t>
  </si>
  <si>
    <t>ติดตั้งและวางท่อขยายเขตประปาเข้าบ่อพักส่วนกลางและบ้านพักข้าราชการ</t>
  </si>
  <si>
    <t xml:space="preserve"> 22 มี.ค.69</t>
  </si>
  <si>
    <t>ติดตั้งและวางท่อขยายเขตประปาเข้าบ่อพักส่วนกลางภายในศูนย์ศึกษาและพัฒนาชุมชนอุดรธานี จังหวัดอุดรธานี</t>
  </si>
  <si>
    <t>ครุภัณฑ์สำหรับก่อสร้างศูนย์เรียนรู้ พัฒนา และยกระดับเศรษฐกิจฐานรากด้วยโมเดลเศรษฐกิจใหม่</t>
  </si>
  <si>
    <t>ปรับปรุงบ้านพักรับรอง (บ้านระดับ 9) ศูนย์ศึกษาและพัฒนาชุมชนพิษณุโลก จังหวัดพิษณุโลก</t>
  </si>
  <si>
    <t xml:space="preserve"> 21 พ.ย.68</t>
  </si>
  <si>
    <t>ก่อสร้างถนนคอนกรีตเสริมเหล็ก ทางเข้า - ออก ขนาดกว้าง 5 ม. ยาว 48.5 ม. ศพช.พิษณุโลก</t>
  </si>
  <si>
    <t>ครุภัณฑ์สำนักงาน ศูนย์ศึกษาและพัฒนาชุมชนพิษณุโลก</t>
  </si>
  <si>
    <t>ครุภัณฑ์สำหรับก่อสร้างศูนย์เรียนรู้ พัฒนา และยกระดับเศรษฐกิจฐานรากด้</t>
  </si>
  <si>
    <t>ปรับปรุงบ้านพักข้าราชการ เลขที่ 78/14 ศูนย์ศึกษาและพัฒนาชุมชนยะลา</t>
  </si>
  <si>
    <t>ก่อสร้างศูนย์เรียนรู้ พัฒนา และยกระดับเศรษฐกิจฐานรากด้วยโมเดลเศรษฐกิ</t>
  </si>
  <si>
    <t xml:space="preserve">โครงการสร้างอัตลักษณ์เมือง (DNA) และ Marketing ภายใต้ 5 Must (Visit, Eat,Shop,Mu,Rest) </t>
  </si>
  <si>
    <t xml:space="preserve">โครงการศึกษาและพัฒนาองค์ความรู้ผ้าย้อมคราม เพื่อการพัฒนาผลิตภัณฑ์สู่สากล 2568 (Kraam International symposium </t>
  </si>
  <si>
    <t>ข้อมูล ณ วันที่ 30 พฤศจิกายน 2568</t>
  </si>
  <si>
    <t xml:space="preserve">ข้อมูลสะสมตั้งแต่วันที่ 1 ตุลาคม 2568 ถึงวันที่ 30 พฤศจิกายน 2568 </t>
  </si>
  <si>
    <t>ค่าซ่อมแซมครุภัณฑ์ (ยกเลิก PO ซ้ำ)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</si>
</sst>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[$-101041E]d\ mmm\ yy;@"/>
    <numFmt numFmtId="167" formatCode="_-* #,##0.000_-;\-* #,##0.000_-;_-* &quot;-&quot;??_-;_-@_-"/>
    <numFmt numFmtId="168" formatCode="#,##0.000"/>
    <numFmt numFmtId="169" formatCode="_-* #,##0_-;\-* #,##0_-;_-* &quot;-&quot;??_-;_-@_-"/>
  </numFmts>
  <fonts count="190">
    <font>
      <sz val="10"/>
      <name val="Arial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2"/>
      <name val="Tms Rmn"/>
    </font>
    <font>
      <sz val="10"/>
      <name val="Courier"/>
      <family val="3"/>
    </font>
    <font>
      <sz val="10"/>
      <name val="MS Serif"/>
      <family val="1"/>
    </font>
    <font>
      <sz val="10"/>
      <color indexed="16"/>
      <name val="MS Serif"/>
      <family val="1"/>
    </font>
    <font>
      <sz val="8"/>
      <name val="Arial"/>
      <family val="2"/>
    </font>
    <font>
      <b/>
      <sz val="12"/>
      <name val="Arial"/>
      <family val="2"/>
    </font>
    <font>
      <sz val="14"/>
      <name val="AngsanaUPC"/>
      <family val="1"/>
      <charset val="222"/>
    </font>
    <font>
      <b/>
      <sz val="8"/>
      <color indexed="8"/>
      <name val="Helv"/>
    </font>
    <font>
      <sz val="11"/>
      <name val="Book Antiqua"/>
      <family val="1"/>
    </font>
    <font>
      <sz val="14"/>
      <name val="TH SarabunPSK"/>
      <family val="2"/>
    </font>
    <font>
      <b/>
      <sz val="18"/>
      <name val="TH SarabunPSK"/>
      <family val="2"/>
    </font>
    <font>
      <sz val="16"/>
      <name val="TH SarabunPSK"/>
      <family val="2"/>
    </font>
    <font>
      <sz val="18"/>
      <name val="TH SarabunPSK"/>
      <family val="2"/>
    </font>
    <font>
      <b/>
      <sz val="16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sz val="14"/>
      <name val="Cordia New"/>
      <family val="2"/>
    </font>
    <font>
      <sz val="18"/>
      <color theme="1"/>
      <name val="TH SarabunPSK"/>
      <family val="2"/>
    </font>
    <font>
      <sz val="10"/>
      <name val="TH SarabunPSK"/>
      <family val="2"/>
    </font>
    <font>
      <b/>
      <sz val="16"/>
      <color indexed="8"/>
      <name val="TH SarabunPSK"/>
      <family val="2"/>
    </font>
    <font>
      <b/>
      <sz val="20"/>
      <color indexed="8"/>
      <name val="TH SarabunPSK"/>
      <family val="2"/>
    </font>
    <font>
      <sz val="10"/>
      <name val="Arial"/>
      <family val="2"/>
    </font>
    <font>
      <sz val="16"/>
      <color theme="0"/>
      <name val="TH SarabunPSK"/>
      <family val="2"/>
    </font>
    <font>
      <sz val="11"/>
      <color indexed="8"/>
      <name val="Tahoma"/>
      <family val="2"/>
      <charset val="22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4"/>
      <name val="Chulabhorn Likit Text Light"/>
      <family val="3"/>
    </font>
    <font>
      <sz val="10"/>
      <name val="Chulabhorn Likit Text Light"/>
      <family val="3"/>
    </font>
    <font>
      <sz val="12"/>
      <name val="Chulabhorn Likit Text Light"/>
      <family val="3"/>
    </font>
    <font>
      <b/>
      <sz val="12"/>
      <name val="Chulabhorn Likit Text Light"/>
      <family val="3"/>
    </font>
    <font>
      <sz val="11"/>
      <name val="Chulabhorn Likit Text Light"/>
      <family val="3"/>
    </font>
    <font>
      <b/>
      <sz val="12"/>
      <color theme="0"/>
      <name val="Chulabhorn Likit Text Light"/>
      <family val="3"/>
    </font>
    <font>
      <b/>
      <sz val="11"/>
      <name val="Chulabhorn Likit Text Light"/>
      <family val="3"/>
    </font>
    <font>
      <b/>
      <sz val="12"/>
      <color theme="1"/>
      <name val="Chulabhorn Likit Text Light"/>
      <family val="3"/>
    </font>
    <font>
      <sz val="12"/>
      <color theme="1"/>
      <name val="Chulabhorn Likit Text Light"/>
      <family val="3"/>
    </font>
    <font>
      <sz val="12"/>
      <color rgb="FFFF0000"/>
      <name val="Chulabhorn Likit Text Light"/>
      <family val="3"/>
    </font>
    <font>
      <sz val="12"/>
      <color theme="0"/>
      <name val="Chulabhorn Likit Text Light"/>
      <family val="3"/>
    </font>
    <font>
      <b/>
      <sz val="14"/>
      <color theme="1"/>
      <name val="Chulabhorn Likit Text Light"/>
      <family val="3"/>
    </font>
    <font>
      <sz val="10"/>
      <name val="Arial"/>
      <family val="2"/>
    </font>
    <font>
      <sz val="10"/>
      <color rgb="FFFF0000"/>
      <name val="TH SarabunPSK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theme="1"/>
      <name val="Chulabhorn Likit Text Light"/>
      <family val="3"/>
    </font>
    <font>
      <sz val="10"/>
      <name val="Arial"/>
      <family val="2"/>
    </font>
    <font>
      <b/>
      <sz val="16"/>
      <name val="Chulabhorn Likit Text Light"/>
      <family val="3"/>
    </font>
    <font>
      <b/>
      <sz val="16"/>
      <color theme="1"/>
      <name val="Chulabhorn Likit Text Light"/>
      <family val="3"/>
    </font>
    <font>
      <sz val="10"/>
      <name val="Arial"/>
      <family val="2"/>
    </font>
    <font>
      <sz val="11"/>
      <color theme="1"/>
      <name val="Chulabhorn Likit Text Light"/>
      <family val="3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6"/>
      <color indexed="8"/>
      <name val="Chulabhorn Likit Text Light"/>
      <family val="3"/>
    </font>
    <font>
      <sz val="10"/>
      <name val="Arial"/>
      <family val="2"/>
    </font>
    <font>
      <sz val="14"/>
      <name val="Cordia New"/>
      <family val="2"/>
    </font>
    <font>
      <sz val="10"/>
      <name val="Arial"/>
      <family val="2"/>
    </font>
    <font>
      <b/>
      <sz val="11"/>
      <color theme="1"/>
      <name val="Chulabhorn Likit Text Light"/>
      <family val="3"/>
    </font>
    <font>
      <sz val="10"/>
      <name val="Arial"/>
      <family val="2"/>
    </font>
    <font>
      <sz val="11"/>
      <color theme="0"/>
      <name val="Chulabhorn Likit Text Light"/>
      <family val="3"/>
    </font>
    <font>
      <sz val="10"/>
      <name val="Arial"/>
      <family val="2"/>
    </font>
    <font>
      <sz val="12"/>
      <name val="Chulabhorn Likit Text Light"/>
      <family val="3"/>
      <charset val="222"/>
    </font>
    <font>
      <b/>
      <sz val="12"/>
      <name val="Chulabhorn Likit Text Light"/>
      <family val="3"/>
      <charset val="222"/>
    </font>
    <font>
      <b/>
      <sz val="12"/>
      <color theme="1"/>
      <name val="Chulabhorn Likit Text Light"/>
      <family val="3"/>
      <charset val="222"/>
    </font>
    <font>
      <sz val="12"/>
      <color theme="1"/>
      <name val="Chulabhorn Likit Text Light"/>
      <family val="3"/>
      <charset val="222"/>
    </font>
    <font>
      <sz val="10"/>
      <name val="Arial"/>
      <family val="2"/>
    </font>
    <font>
      <u val="singleAccounting"/>
      <sz val="12"/>
      <color theme="0"/>
      <name val="Chulabhorn Likit Text Light"/>
      <family val="3"/>
    </font>
    <font>
      <b/>
      <u val="doubleAccounting"/>
      <sz val="12"/>
      <color theme="0"/>
      <name val="Chulabhorn Likit Text Light"/>
      <family val="3"/>
    </font>
    <font>
      <sz val="10"/>
      <name val="Arial"/>
      <family val="2"/>
    </font>
    <font>
      <sz val="10"/>
      <color theme="1"/>
      <name val="Chulabhorn Likit Text Light"/>
      <family val="3"/>
    </font>
    <font>
      <sz val="10"/>
      <name val="Arial"/>
      <family val="2"/>
    </font>
    <font>
      <b/>
      <sz val="15"/>
      <color theme="1"/>
      <name val="TH SarabunPSK"/>
      <family val="2"/>
      <charset val="222"/>
    </font>
    <font>
      <sz val="16"/>
      <color theme="1"/>
      <name val="TH SarabunPSK"/>
      <family val="2"/>
      <charset val="222"/>
    </font>
    <font>
      <sz val="13"/>
      <name val="Chulabhorn Likit Text Light"/>
      <family val="3"/>
      <charset val="222"/>
    </font>
    <font>
      <sz val="16"/>
      <name val="TH SarabunPSK"/>
      <family val="2"/>
      <charset val="222"/>
    </font>
    <font>
      <b/>
      <sz val="15"/>
      <name val="TH SarabunPSK"/>
      <family val="2"/>
      <charset val="222"/>
    </font>
    <font>
      <sz val="16"/>
      <name val="Chulabhorn Likit Text Light"/>
      <family val="3"/>
      <charset val="222"/>
    </font>
    <font>
      <sz val="14"/>
      <name val="Chulabhorn Likit Text Light"/>
      <family val="3"/>
      <charset val="222"/>
    </font>
    <font>
      <sz val="15"/>
      <name val="TH SarabunPSK"/>
      <family val="2"/>
      <charset val="222"/>
    </font>
    <font>
      <sz val="18"/>
      <color rgb="FFFF0000"/>
      <name val="TH SarabunPSK"/>
      <family val="2"/>
    </font>
    <font>
      <b/>
      <sz val="14"/>
      <color indexed="8"/>
      <name val="Chulabhorn Likit Text Light"/>
      <family val="3"/>
    </font>
    <font>
      <b/>
      <sz val="14"/>
      <color theme="1" tint="4.9989318521683403E-2"/>
      <name val="Chulabhorn Likit Text Light"/>
      <family val="3"/>
    </font>
    <font>
      <b/>
      <sz val="16"/>
      <color theme="1" tint="4.9989318521683403E-2"/>
      <name val="Chulabhorn Likit Text Light"/>
      <family val="3"/>
    </font>
    <font>
      <b/>
      <sz val="16"/>
      <color theme="1" tint="4.9989318521683403E-2"/>
      <name val="TH SarabunPSK"/>
      <family val="2"/>
    </font>
    <font>
      <sz val="12"/>
      <color indexed="8"/>
      <name val="Chulabhorn Likit Text Light"/>
      <family val="3"/>
    </font>
    <font>
      <sz val="16"/>
      <color indexed="8"/>
      <name val="TH SarabunPSK"/>
      <family val="2"/>
    </font>
    <font>
      <b/>
      <sz val="11"/>
      <color indexed="8"/>
      <name val="Chulabhorn Likit Text Light"/>
      <family val="3"/>
    </font>
    <font>
      <b/>
      <sz val="12"/>
      <color indexed="8"/>
      <name val="Chulabhorn Likit Text Light"/>
      <family val="3"/>
    </font>
    <font>
      <sz val="11"/>
      <color indexed="8"/>
      <name val="Chulabhorn Likit Text Light"/>
      <family val="3"/>
    </font>
    <font>
      <sz val="10"/>
      <color indexed="8"/>
      <name val="Chulabhorn Likit Text Light"/>
      <family val="3"/>
    </font>
    <font>
      <b/>
      <sz val="16"/>
      <name val="TH SarabunPSK"/>
      <family val="2"/>
      <charset val="222"/>
    </font>
    <font>
      <b/>
      <sz val="16"/>
      <name val="Chulabhorn Likit Text Light"/>
      <family val="3"/>
      <charset val="222"/>
    </font>
    <font>
      <b/>
      <sz val="10"/>
      <color rgb="FF000000"/>
      <name val="Chulabhorn Likit Text Light"/>
      <family val="3"/>
    </font>
    <font>
      <b/>
      <sz val="9"/>
      <color rgb="FF000000"/>
      <name val="Chulabhorn Likit Text Light"/>
      <family val="3"/>
    </font>
    <font>
      <sz val="10"/>
      <color rgb="FF000000"/>
      <name val="Chulabhorn Likit Text Light"/>
      <family val="3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color indexed="8"/>
      <name val="TH SarabunPSK"/>
      <family val="2"/>
    </font>
    <font>
      <b/>
      <sz val="16"/>
      <color theme="1"/>
      <name val="Chulabhorn Likit Text Light"/>
      <family val="3"/>
      <charset val="222"/>
    </font>
    <font>
      <b/>
      <sz val="16"/>
      <color theme="1"/>
      <name val="TH SarabunPSK"/>
      <family val="2"/>
      <charset val="222"/>
    </font>
    <font>
      <sz val="12"/>
      <name val="TH SarabunPSK"/>
      <family val="2"/>
      <charset val="222"/>
    </font>
    <font>
      <b/>
      <sz val="12"/>
      <name val="TH SarabunPSK"/>
      <family val="2"/>
      <charset val="222"/>
    </font>
    <font>
      <sz val="12"/>
      <color theme="1"/>
      <name val="TH SarabunPSK"/>
      <family val="2"/>
      <charset val="222"/>
    </font>
    <font>
      <sz val="18"/>
      <name val="TH SarabunPSK"/>
      <family val="2"/>
      <charset val="222"/>
    </font>
    <font>
      <sz val="14"/>
      <name val="Chulabhorn Likit Text Light"/>
      <family val="3"/>
    </font>
    <font>
      <b/>
      <sz val="20"/>
      <name val="TH SarabunPSK"/>
      <family val="2"/>
    </font>
    <font>
      <b/>
      <sz val="16"/>
      <color theme="0"/>
      <name val="TH SarabunPSK"/>
      <family val="2"/>
    </font>
    <font>
      <sz val="18"/>
      <color theme="0"/>
      <name val="TH SarabunPSK"/>
      <family val="2"/>
    </font>
    <font>
      <b/>
      <sz val="18"/>
      <color theme="0"/>
      <name val="TH SarabunPSK"/>
      <family val="2"/>
    </font>
    <font>
      <sz val="10"/>
      <color theme="0"/>
      <name val="TH SarabunPSK"/>
      <family val="2"/>
    </font>
    <font>
      <b/>
      <sz val="18"/>
      <color theme="1"/>
      <name val="Chulabhorn Likit Text Light"/>
      <family val="3"/>
      <charset val="222"/>
    </font>
    <font>
      <sz val="18"/>
      <color theme="1"/>
      <name val="TH SarabunPSK"/>
      <family val="2"/>
      <charset val="222"/>
    </font>
    <font>
      <b/>
      <sz val="18"/>
      <color theme="1"/>
      <name val="TH SarabunPSK"/>
      <family val="2"/>
      <charset val="222"/>
    </font>
    <font>
      <b/>
      <sz val="15"/>
      <color theme="1"/>
      <name val="Chulabhorn Likit Text Light"/>
      <family val="3"/>
      <charset val="222"/>
    </font>
    <font>
      <b/>
      <sz val="15"/>
      <name val="Chulabhorn Likit Text Light"/>
      <family val="3"/>
      <charset val="222"/>
    </font>
    <font>
      <sz val="15"/>
      <color theme="1"/>
      <name val="TH SarabunPSK"/>
      <family val="2"/>
      <charset val="222"/>
    </font>
    <font>
      <sz val="15"/>
      <color theme="1"/>
      <name val="Chulabhorn Likit Text Light"/>
      <family val="3"/>
      <charset val="222"/>
    </font>
    <font>
      <sz val="15"/>
      <name val="Chulabhorn Likit Text Light"/>
      <family val="3"/>
      <charset val="222"/>
    </font>
    <font>
      <sz val="15"/>
      <color theme="1"/>
      <name val="Chulabhorn Likit Text Light"/>
      <family val="3"/>
    </font>
    <font>
      <b/>
      <sz val="13"/>
      <name val="Chulabhorn Likit Text Light"/>
      <family val="3"/>
      <charset val="222"/>
    </font>
    <font>
      <b/>
      <sz val="15"/>
      <name val="Chulabhorn Likit Text Light"/>
      <family val="3"/>
    </font>
    <font>
      <b/>
      <u/>
      <sz val="11"/>
      <name val="Chulabhorn Likit Text Light"/>
      <family val="3"/>
    </font>
  </fonts>
  <fills count="2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rgb="FF90CB49"/>
        <bgColor indexed="64"/>
      </patternFill>
    </fill>
    <fill>
      <patternFill patternType="solid">
        <fgColor rgb="FFEFDBE3"/>
        <bgColor indexed="64"/>
      </patternFill>
    </fill>
    <fill>
      <patternFill patternType="solid">
        <fgColor rgb="FFA2CBF8"/>
        <bgColor indexed="64"/>
      </patternFill>
    </fill>
    <fill>
      <patternFill patternType="solid">
        <fgColor theme="6" tint="0.79998168889431442"/>
        <bgColor indexed="64"/>
      </patternFill>
    </fill>
  </fills>
  <borders count="4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hair">
        <color indexed="64"/>
      </top>
      <bottom/>
      <diagonal/>
    </border>
  </borders>
  <cellStyleXfs count="326">
    <xf numFmtId="0" fontId="0" fillId="0" borderId="0"/>
    <xf numFmtId="0" fontId="61" fillId="0" borderId="0" applyNumberFormat="0" applyFill="0" applyBorder="0" applyAlignment="0" applyProtection="0"/>
    <xf numFmtId="0" fontId="62" fillId="0" borderId="0" applyFill="0" applyBorder="0" applyAlignment="0"/>
    <xf numFmtId="165" fontId="59" fillId="0" borderId="0" applyFont="0" applyFill="0" applyBorder="0" applyAlignment="0" applyProtection="0"/>
    <xf numFmtId="0" fontId="63" fillId="0" borderId="0" applyNumberFormat="0" applyAlignment="0">
      <alignment horizontal="left"/>
    </xf>
    <xf numFmtId="0" fontId="64" fillId="0" borderId="0" applyNumberFormat="0" applyAlignment="0">
      <alignment horizontal="left"/>
    </xf>
    <xf numFmtId="38" fontId="65" fillId="2" borderId="0" applyNumberFormat="0" applyBorder="0" applyAlignment="0" applyProtection="0"/>
    <xf numFmtId="0" fontId="66" fillId="0" borderId="1" applyNumberFormat="0" applyAlignment="0" applyProtection="0">
      <alignment horizontal="left" vertical="center"/>
    </xf>
    <xf numFmtId="0" fontId="66" fillId="0" borderId="2">
      <alignment horizontal="left" vertical="center"/>
    </xf>
    <xf numFmtId="10" fontId="65" fillId="3" borderId="3" applyNumberFormat="0" applyBorder="0" applyAlignment="0" applyProtection="0"/>
    <xf numFmtId="0" fontId="59" fillId="0" borderId="0"/>
    <xf numFmtId="10" fontId="59" fillId="0" borderId="0" applyFont="0" applyFill="0" applyBorder="0" applyAlignment="0" applyProtection="0"/>
    <xf numFmtId="0" fontId="67" fillId="0" borderId="0" applyNumberFormat="0" applyFill="0" applyBorder="0" applyAlignment="0" applyProtection="0">
      <alignment horizontal="left"/>
    </xf>
    <xf numFmtId="40" fontId="68" fillId="0" borderId="0" applyBorder="0">
      <alignment horizontal="right"/>
    </xf>
    <xf numFmtId="0" fontId="69" fillId="0" borderId="0"/>
    <xf numFmtId="0" fontId="59" fillId="0" borderId="0"/>
    <xf numFmtId="0" fontId="78" fillId="0" borderId="0" applyFont="0" applyFill="0" applyBorder="0" applyAlignment="0" applyProtection="0"/>
    <xf numFmtId="165" fontId="59" fillId="0" borderId="0" applyFont="0" applyFill="0" applyBorder="0" applyAlignment="0" applyProtection="0"/>
    <xf numFmtId="0" fontId="59" fillId="0" borderId="0" applyFont="0" applyFill="0" applyBorder="0" applyAlignment="0" applyProtection="0"/>
    <xf numFmtId="0" fontId="58" fillId="0" borderId="0"/>
    <xf numFmtId="0" fontId="78" fillId="0" borderId="0" applyFont="0" applyFill="0" applyBorder="0" applyAlignment="0" applyProtection="0"/>
    <xf numFmtId="0" fontId="83" fillId="0" borderId="0"/>
    <xf numFmtId="0" fontId="59" fillId="0" borderId="0" applyFont="0" applyFill="0" applyBorder="0" applyAlignment="0" applyProtection="0"/>
    <xf numFmtId="0" fontId="59" fillId="0" borderId="0"/>
    <xf numFmtId="0" fontId="57" fillId="0" borderId="0"/>
    <xf numFmtId="0" fontId="85" fillId="0" borderId="0"/>
    <xf numFmtId="0" fontId="85" fillId="0" borderId="0" applyFont="0" applyFill="0" applyBorder="0" applyAlignment="0" applyProtection="0"/>
    <xf numFmtId="0" fontId="59" fillId="0" borderId="0"/>
    <xf numFmtId="0" fontId="59" fillId="0" borderId="0" applyFont="0" applyFill="0" applyBorder="0" applyAlignment="0" applyProtection="0"/>
    <xf numFmtId="164" fontId="59" fillId="0" borderId="0" applyFont="0" applyFill="0" applyBorder="0" applyAlignment="0" applyProtection="0"/>
    <xf numFmtId="0" fontId="56" fillId="0" borderId="0"/>
    <xf numFmtId="0" fontId="55" fillId="0" borderId="0"/>
    <xf numFmtId="0" fontId="55" fillId="0" borderId="0"/>
    <xf numFmtId="0" fontId="86" fillId="0" borderId="0"/>
    <xf numFmtId="0" fontId="54" fillId="0" borderId="0"/>
    <xf numFmtId="0" fontId="54" fillId="0" borderId="0"/>
    <xf numFmtId="0" fontId="53" fillId="0" borderId="0"/>
    <xf numFmtId="43" fontId="59" fillId="0" borderId="0" applyFont="0" applyFill="0" applyBorder="0" applyAlignment="0" applyProtection="0"/>
    <xf numFmtId="43" fontId="78" fillId="0" borderId="0" applyFont="0" applyFill="0" applyBorder="0" applyAlignment="0" applyProtection="0"/>
    <xf numFmtId="38" fontId="60" fillId="2" borderId="0" applyNumberFormat="0" applyBorder="0" applyAlignment="0" applyProtection="0"/>
    <xf numFmtId="10" fontId="60" fillId="3" borderId="3" applyNumberFormat="0" applyBorder="0" applyAlignment="0" applyProtection="0"/>
    <xf numFmtId="0" fontId="52" fillId="0" borderId="0"/>
    <xf numFmtId="43" fontId="78" fillId="0" borderId="0" applyFont="0" applyFill="0" applyBorder="0" applyAlignment="0" applyProtection="0"/>
    <xf numFmtId="43" fontId="59" fillId="0" borderId="0" applyFont="0" applyFill="0" applyBorder="0" applyAlignment="0" applyProtection="0"/>
    <xf numFmtId="0" fontId="52" fillId="0" borderId="0"/>
    <xf numFmtId="0" fontId="52" fillId="0" borderId="0"/>
    <xf numFmtId="43" fontId="85" fillId="0" borderId="0" applyFont="0" applyFill="0" applyBorder="0" applyAlignment="0" applyProtection="0"/>
    <xf numFmtId="43" fontId="59" fillId="0" borderId="0" applyFont="0" applyFill="0" applyBorder="0" applyAlignment="0" applyProtection="0"/>
    <xf numFmtId="0" fontId="51" fillId="0" borderId="0"/>
    <xf numFmtId="0" fontId="51" fillId="0" borderId="0"/>
    <xf numFmtId="0" fontId="86" fillId="0" borderId="0"/>
    <xf numFmtId="0" fontId="50" fillId="0" borderId="0"/>
    <xf numFmtId="0" fontId="50" fillId="0" borderId="0"/>
    <xf numFmtId="0" fontId="85" fillId="0" borderId="0"/>
    <xf numFmtId="43" fontId="85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85" fillId="0" borderId="0" applyFont="0" applyFill="0" applyBorder="0" applyAlignment="0" applyProtection="0"/>
    <xf numFmtId="0" fontId="59" fillId="0" borderId="0"/>
    <xf numFmtId="164" fontId="59" fillId="0" borderId="0" applyFont="0" applyFill="0" applyBorder="0" applyAlignment="0" applyProtection="0"/>
    <xf numFmtId="0" fontId="49" fillId="0" borderId="0"/>
    <xf numFmtId="0" fontId="49" fillId="0" borderId="0"/>
    <xf numFmtId="0" fontId="48" fillId="0" borderId="0"/>
    <xf numFmtId="0" fontId="47" fillId="0" borderId="0"/>
    <xf numFmtId="0" fontId="47" fillId="0" borderId="0"/>
    <xf numFmtId="0" fontId="87" fillId="0" borderId="0"/>
    <xf numFmtId="0" fontId="46" fillId="0" borderId="0"/>
    <xf numFmtId="0" fontId="46" fillId="0" borderId="0"/>
    <xf numFmtId="0" fontId="45" fillId="0" borderId="0"/>
    <xf numFmtId="0" fontId="88" fillId="0" borderId="0"/>
    <xf numFmtId="0" fontId="44" fillId="0" borderId="0"/>
    <xf numFmtId="0" fontId="44" fillId="0" borderId="0"/>
    <xf numFmtId="0" fontId="43" fillId="0" borderId="0"/>
    <xf numFmtId="0" fontId="43" fillId="0" borderId="0"/>
    <xf numFmtId="0" fontId="42" fillId="0" borderId="0"/>
    <xf numFmtId="0" fontId="42" fillId="0" borderId="0"/>
    <xf numFmtId="0" fontId="41" fillId="0" borderId="0"/>
    <xf numFmtId="0" fontId="41" fillId="0" borderId="0"/>
    <xf numFmtId="0" fontId="40" fillId="0" borderId="0"/>
    <xf numFmtId="0" fontId="40" fillId="0" borderId="0"/>
    <xf numFmtId="0" fontId="39" fillId="0" borderId="0"/>
    <xf numFmtId="0" fontId="39" fillId="0" borderId="0"/>
    <xf numFmtId="0" fontId="38" fillId="0" borderId="0"/>
    <xf numFmtId="165" fontId="59" fillId="0" borderId="0" applyFont="0" applyFill="0" applyBorder="0" applyAlignment="0" applyProtection="0"/>
    <xf numFmtId="0" fontId="37" fillId="0" borderId="0"/>
    <xf numFmtId="165" fontId="37" fillId="0" borderId="0" applyFont="0" applyFill="0" applyBorder="0" applyAlignment="0" applyProtection="0"/>
    <xf numFmtId="0" fontId="89" fillId="0" borderId="0"/>
    <xf numFmtId="0" fontId="37" fillId="0" borderId="0"/>
    <xf numFmtId="0" fontId="59" fillId="0" borderId="0"/>
    <xf numFmtId="0" fontId="37" fillId="0" borderId="0"/>
    <xf numFmtId="0" fontId="90" fillId="0" borderId="0"/>
    <xf numFmtId="43" fontId="90" fillId="0" borderId="0" applyFont="0" applyFill="0" applyBorder="0" applyAlignment="0" applyProtection="0"/>
    <xf numFmtId="0" fontId="36" fillId="0" borderId="0"/>
    <xf numFmtId="165" fontId="36" fillId="0" borderId="0" applyFont="0" applyFill="0" applyBorder="0" applyAlignment="0" applyProtection="0"/>
    <xf numFmtId="0" fontId="89" fillId="0" borderId="0"/>
    <xf numFmtId="0" fontId="36" fillId="0" borderId="0"/>
    <xf numFmtId="0" fontId="35" fillId="0" borderId="0"/>
    <xf numFmtId="165" fontId="35" fillId="0" borderId="0" applyFont="0" applyFill="0" applyBorder="0" applyAlignment="0" applyProtection="0"/>
    <xf numFmtId="0" fontId="35" fillId="0" borderId="0"/>
    <xf numFmtId="0" fontId="34" fillId="0" borderId="0"/>
    <xf numFmtId="165" fontId="34" fillId="0" borderId="0" applyFont="0" applyFill="0" applyBorder="0" applyAlignment="0" applyProtection="0"/>
    <xf numFmtId="0" fontId="34" fillId="0" borderId="0"/>
    <xf numFmtId="0" fontId="33" fillId="0" borderId="0"/>
    <xf numFmtId="165" fontId="33" fillId="0" borderId="0" applyFont="0" applyFill="0" applyBorder="0" applyAlignment="0" applyProtection="0"/>
    <xf numFmtId="0" fontId="33" fillId="0" borderId="0"/>
    <xf numFmtId="0" fontId="33" fillId="0" borderId="0"/>
    <xf numFmtId="0" fontId="32" fillId="0" borderId="0"/>
    <xf numFmtId="165" fontId="32" fillId="0" borderId="0" applyFont="0" applyFill="0" applyBorder="0" applyAlignment="0" applyProtection="0"/>
    <xf numFmtId="0" fontId="91" fillId="0" borderId="0"/>
    <xf numFmtId="0" fontId="32" fillId="0" borderId="0"/>
    <xf numFmtId="0" fontId="32" fillId="0" borderId="0"/>
    <xf numFmtId="0" fontId="59" fillId="0" borderId="0"/>
    <xf numFmtId="0" fontId="31" fillId="0" borderId="0"/>
    <xf numFmtId="0" fontId="31" fillId="0" borderId="0"/>
    <xf numFmtId="0" fontId="92" fillId="0" borderId="0"/>
    <xf numFmtId="0" fontId="30" fillId="0" borderId="0"/>
    <xf numFmtId="43" fontId="30" fillId="0" borderId="0" applyFont="0" applyFill="0" applyBorder="0" applyAlignment="0" applyProtection="0"/>
    <xf numFmtId="0" fontId="31" fillId="0" borderId="0"/>
    <xf numFmtId="165" fontId="31" fillId="0" borderId="0" applyFont="0" applyFill="0" applyBorder="0" applyAlignment="0" applyProtection="0"/>
    <xf numFmtId="0" fontId="29" fillId="0" borderId="0"/>
    <xf numFmtId="165" fontId="29" fillId="0" borderId="0" applyFont="0" applyFill="0" applyBorder="0" applyAlignment="0" applyProtection="0"/>
    <xf numFmtId="0" fontId="29" fillId="0" borderId="0"/>
    <xf numFmtId="0" fontId="30" fillId="0" borderId="0"/>
    <xf numFmtId="43" fontId="30" fillId="0" borderId="0" applyFont="0" applyFill="0" applyBorder="0" applyAlignment="0" applyProtection="0"/>
    <xf numFmtId="0" fontId="29" fillId="0" borderId="0"/>
    <xf numFmtId="0" fontId="29" fillId="0" borderId="0"/>
    <xf numFmtId="0" fontId="59" fillId="0" borderId="0"/>
    <xf numFmtId="0" fontId="93" fillId="0" borderId="0"/>
    <xf numFmtId="0" fontId="28" fillId="0" borderId="0"/>
    <xf numFmtId="165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165" fontId="28" fillId="0" borderId="0" applyFont="0" applyFill="0" applyBorder="0" applyAlignment="0" applyProtection="0"/>
    <xf numFmtId="0" fontId="27" fillId="0" borderId="0"/>
    <xf numFmtId="0" fontId="27" fillId="0" borderId="0"/>
    <xf numFmtId="165" fontId="27" fillId="0" borderId="0" applyFont="0" applyFill="0" applyBorder="0" applyAlignment="0" applyProtection="0"/>
    <xf numFmtId="0" fontId="26" fillId="0" borderId="0"/>
    <xf numFmtId="0" fontId="94" fillId="0" borderId="0"/>
    <xf numFmtId="0" fontId="25" fillId="0" borderId="0"/>
    <xf numFmtId="165" fontId="25" fillId="0" borderId="0" applyFont="0" applyFill="0" applyBorder="0" applyAlignment="0" applyProtection="0"/>
    <xf numFmtId="0" fontId="25" fillId="0" borderId="0"/>
    <xf numFmtId="0" fontId="25" fillId="0" borderId="0"/>
    <xf numFmtId="0" fontId="94" fillId="0" borderId="0"/>
    <xf numFmtId="0" fontId="25" fillId="0" borderId="0"/>
    <xf numFmtId="165" fontId="25" fillId="0" borderId="0" applyFont="0" applyFill="0" applyBorder="0" applyAlignment="0" applyProtection="0"/>
    <xf numFmtId="0" fontId="24" fillId="0" borderId="0"/>
    <xf numFmtId="43" fontId="24" fillId="0" borderId="0" applyFont="0" applyFill="0" applyBorder="0" applyAlignment="0" applyProtection="0"/>
    <xf numFmtId="0" fontId="23" fillId="0" borderId="0"/>
    <xf numFmtId="165" fontId="23" fillId="0" borderId="0" applyFont="0" applyFill="0" applyBorder="0" applyAlignment="0" applyProtection="0"/>
    <xf numFmtId="0" fontId="23" fillId="0" borderId="0"/>
    <xf numFmtId="0" fontId="23" fillId="0" borderId="0"/>
    <xf numFmtId="0" fontId="24" fillId="0" borderId="0"/>
    <xf numFmtId="43" fontId="24" fillId="0" borderId="0" applyFont="0" applyFill="0" applyBorder="0" applyAlignment="0" applyProtection="0"/>
    <xf numFmtId="0" fontId="23" fillId="0" borderId="0"/>
    <xf numFmtId="165" fontId="23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1" fillId="0" borderId="0"/>
    <xf numFmtId="165" fontId="21" fillId="0" borderId="0" applyFont="0" applyFill="0" applyBorder="0" applyAlignment="0" applyProtection="0"/>
    <xf numFmtId="0" fontId="20" fillId="0" borderId="0"/>
    <xf numFmtId="165" fontId="20" fillId="0" borderId="0" applyFont="0" applyFill="0" applyBorder="0" applyAlignment="0" applyProtection="0"/>
    <xf numFmtId="0" fontId="19" fillId="0" borderId="0"/>
    <xf numFmtId="165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8" fillId="0" borderId="0"/>
    <xf numFmtId="0" fontId="107" fillId="0" borderId="0"/>
    <xf numFmtId="0" fontId="22" fillId="0" borderId="0"/>
    <xf numFmtId="43" fontId="22" fillId="0" borderId="0" applyFont="0" applyFill="0" applyBorder="0" applyAlignment="0" applyProtection="0"/>
    <xf numFmtId="165" fontId="18" fillId="0" borderId="0" applyFont="0" applyFill="0" applyBorder="0" applyAlignment="0" applyProtection="0"/>
    <xf numFmtId="0" fontId="18" fillId="0" borderId="0"/>
    <xf numFmtId="165" fontId="18" fillId="0" borderId="0" applyFont="0" applyFill="0" applyBorder="0" applyAlignment="0" applyProtection="0"/>
    <xf numFmtId="0" fontId="109" fillId="0" borderId="0"/>
    <xf numFmtId="0" fontId="17" fillId="11" borderId="36" applyNumberFormat="0" applyFont="0" applyAlignment="0" applyProtection="0"/>
    <xf numFmtId="0" fontId="18" fillId="0" borderId="0"/>
    <xf numFmtId="0" fontId="17" fillId="0" borderId="0"/>
    <xf numFmtId="43" fontId="17" fillId="0" borderId="0" applyFont="0" applyFill="0" applyBorder="0" applyAlignment="0" applyProtection="0"/>
    <xf numFmtId="0" fontId="16" fillId="0" borderId="0"/>
    <xf numFmtId="0" fontId="15" fillId="0" borderId="0"/>
    <xf numFmtId="165" fontId="15" fillId="0" borderId="0" applyFont="0" applyFill="0" applyBorder="0" applyAlignment="0" applyProtection="0"/>
    <xf numFmtId="0" fontId="15" fillId="0" borderId="0"/>
    <xf numFmtId="0" fontId="110" fillId="0" borderId="0"/>
    <xf numFmtId="0" fontId="15" fillId="0" borderId="0"/>
    <xf numFmtId="0" fontId="15" fillId="0" borderId="0"/>
    <xf numFmtId="165" fontId="15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11" fillId="0" borderId="0"/>
    <xf numFmtId="0" fontId="14" fillId="0" borderId="0"/>
    <xf numFmtId="43" fontId="14" fillId="0" borderId="0" applyFont="0" applyFill="0" applyBorder="0" applyAlignment="0" applyProtection="0"/>
    <xf numFmtId="0" fontId="113" fillId="0" borderId="0"/>
    <xf numFmtId="43" fontId="85" fillId="0" borderId="0" applyFont="0" applyFill="0" applyBorder="0" applyAlignment="0" applyProtection="0"/>
    <xf numFmtId="0" fontId="85" fillId="0" borderId="0"/>
    <xf numFmtId="0" fontId="13" fillId="0" borderId="0"/>
    <xf numFmtId="43" fontId="13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0" borderId="0"/>
    <xf numFmtId="0" fontId="11" fillId="0" borderId="0"/>
    <xf numFmtId="43" fontId="11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15" fillId="0" borderId="0"/>
    <xf numFmtId="165" fontId="15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116" fillId="0" borderId="0"/>
    <xf numFmtId="0" fontId="116" fillId="0" borderId="0"/>
    <xf numFmtId="165" fontId="15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6" fillId="12" borderId="0" applyNumberFormat="0" applyBorder="0" applyAlignment="0" applyProtection="0"/>
    <xf numFmtId="0" fontId="6" fillId="14" borderId="0" applyNumberFormat="0" applyBorder="0" applyAlignment="0" applyProtection="0"/>
    <xf numFmtId="0" fontId="6" fillId="16" borderId="0" applyNumberFormat="0" applyBorder="0" applyAlignment="0" applyProtection="0"/>
    <xf numFmtId="0" fontId="6" fillId="18" borderId="0" applyNumberFormat="0" applyBorder="0" applyAlignment="0" applyProtection="0"/>
    <xf numFmtId="0" fontId="6" fillId="20" borderId="0" applyNumberFormat="0" applyBorder="0" applyAlignment="0" applyProtection="0"/>
    <xf numFmtId="0" fontId="6" fillId="22" borderId="0" applyNumberFormat="0" applyBorder="0" applyAlignment="0" applyProtection="0"/>
    <xf numFmtId="0" fontId="6" fillId="13" borderId="0" applyNumberFormat="0" applyBorder="0" applyAlignment="0" applyProtection="0"/>
    <xf numFmtId="0" fontId="6" fillId="15" borderId="0" applyNumberFormat="0" applyBorder="0" applyAlignment="0" applyProtection="0"/>
    <xf numFmtId="0" fontId="6" fillId="17" borderId="0" applyNumberFormat="0" applyBorder="0" applyAlignment="0" applyProtection="0"/>
    <xf numFmtId="0" fontId="6" fillId="19" borderId="0" applyNumberFormat="0" applyBorder="0" applyAlignment="0" applyProtection="0"/>
    <xf numFmtId="0" fontId="6" fillId="21" borderId="0" applyNumberFormat="0" applyBorder="0" applyAlignment="0" applyProtection="0"/>
    <xf numFmtId="0" fontId="6" fillId="2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11" borderId="36" applyNumberFormat="0" applyFont="0" applyAlignment="0" applyProtection="0"/>
    <xf numFmtId="0" fontId="6" fillId="11" borderId="36" applyNumberFormat="0" applyFont="0" applyAlignment="0" applyProtection="0"/>
    <xf numFmtId="43" fontId="78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15" fillId="0" borderId="0"/>
    <xf numFmtId="0" fontId="4" fillId="0" borderId="0"/>
    <xf numFmtId="0" fontId="118" fillId="0" borderId="0"/>
    <xf numFmtId="0" fontId="3" fillId="0" borderId="0"/>
    <xf numFmtId="0" fontId="78" fillId="0" borderId="0"/>
    <xf numFmtId="0" fontId="119" fillId="0" borderId="0"/>
    <xf numFmtId="0" fontId="120" fillId="0" borderId="0"/>
    <xf numFmtId="0" fontId="2" fillId="0" borderId="0"/>
    <xf numFmtId="0" fontId="122" fillId="0" borderId="0"/>
    <xf numFmtId="0" fontId="123" fillId="0" borderId="0"/>
    <xf numFmtId="0" fontId="124" fillId="0" borderId="0"/>
    <xf numFmtId="0" fontId="59" fillId="0" borderId="0"/>
    <xf numFmtId="165" fontId="59" fillId="0" borderId="0" applyFont="0" applyFill="0" applyBorder="0" applyAlignment="0" applyProtection="0"/>
    <xf numFmtId="0" fontId="1" fillId="0" borderId="0"/>
    <xf numFmtId="0" fontId="126" fillId="0" borderId="0"/>
    <xf numFmtId="0" fontId="128" fillId="0" borderId="0"/>
    <xf numFmtId="0" fontId="59" fillId="0" borderId="0"/>
    <xf numFmtId="0" fontId="133" fillId="0" borderId="0"/>
    <xf numFmtId="0" fontId="136" fillId="0" borderId="0"/>
    <xf numFmtId="0" fontId="136" fillId="0" borderId="0"/>
    <xf numFmtId="0" fontId="138" fillId="0" borderId="0"/>
  </cellStyleXfs>
  <cellXfs count="741">
    <xf numFmtId="0" fontId="0" fillId="0" borderId="0" xfId="0"/>
    <xf numFmtId="0" fontId="70" fillId="0" borderId="0" xfId="0" applyFont="1"/>
    <xf numFmtId="0" fontId="72" fillId="0" borderId="0" xfId="0" applyFont="1"/>
    <xf numFmtId="0" fontId="72" fillId="6" borderId="0" xfId="0" applyFont="1" applyFill="1"/>
    <xf numFmtId="0" fontId="72" fillId="6" borderId="0" xfId="0" applyFont="1" applyFill="1" applyAlignment="1">
      <alignment horizontal="left" vertical="top"/>
    </xf>
    <xf numFmtId="0" fontId="81" fillId="0" borderId="0" xfId="0" applyFont="1"/>
    <xf numFmtId="0" fontId="74" fillId="0" borderId="0" xfId="10" applyFont="1" applyAlignment="1">
      <alignment vertical="center"/>
    </xf>
    <xf numFmtId="0" fontId="74" fillId="0" borderId="0" xfId="10" applyFont="1"/>
    <xf numFmtId="165" fontId="74" fillId="0" borderId="0" xfId="10" applyNumberFormat="1" applyFont="1"/>
    <xf numFmtId="0" fontId="80" fillId="0" borderId="0" xfId="10" applyFont="1"/>
    <xf numFmtId="43" fontId="112" fillId="0" borderId="0" xfId="55" applyFont="1" applyFill="1" applyAlignment="1">
      <alignment vertical="center"/>
    </xf>
    <xf numFmtId="43" fontId="74" fillId="0" borderId="0" xfId="10" applyNumberFormat="1" applyFont="1"/>
    <xf numFmtId="0" fontId="102" fillId="9" borderId="6" xfId="10" applyFont="1" applyFill="1" applyBorder="1" applyAlignment="1">
      <alignment horizontal="left" vertical="center"/>
    </xf>
    <xf numFmtId="0" fontId="97" fillId="0" borderId="26" xfId="10" applyFont="1" applyBorder="1" applyAlignment="1">
      <alignment horizontal="center"/>
    </xf>
    <xf numFmtId="0" fontId="97" fillId="0" borderId="26" xfId="10" applyFont="1" applyBorder="1" applyAlignment="1">
      <alignment horizontal="left"/>
    </xf>
    <xf numFmtId="0" fontId="97" fillId="0" borderId="0" xfId="10" applyFont="1" applyAlignment="1">
      <alignment horizontal="center"/>
    </xf>
    <xf numFmtId="0" fontId="103" fillId="0" borderId="0" xfId="10" applyFont="1" applyAlignment="1">
      <alignment horizontal="left"/>
    </xf>
    <xf numFmtId="43" fontId="98" fillId="0" borderId="8" xfId="37" applyFont="1" applyBorder="1" applyAlignment="1">
      <alignment horizontal="center" vertical="center" wrapText="1"/>
    </xf>
    <xf numFmtId="43" fontId="76" fillId="0" borderId="0" xfId="55" applyFont="1"/>
    <xf numFmtId="43" fontId="76" fillId="0" borderId="0" xfId="55" applyFont="1" applyFill="1"/>
    <xf numFmtId="43" fontId="103" fillId="6" borderId="11" xfId="37" applyFont="1" applyFill="1" applyBorder="1" applyAlignment="1">
      <alignment horizontal="center"/>
    </xf>
    <xf numFmtId="0" fontId="97" fillId="0" borderId="0" xfId="0" applyFont="1"/>
    <xf numFmtId="43" fontId="98" fillId="0" borderId="8" xfId="37" applyFont="1" applyFill="1" applyBorder="1" applyAlignment="1">
      <alignment horizontal="center" vertical="center"/>
    </xf>
    <xf numFmtId="0" fontId="98" fillId="9" borderId="6" xfId="10" applyFont="1" applyFill="1" applyBorder="1" applyAlignment="1">
      <alignment horizontal="center" vertical="center"/>
    </xf>
    <xf numFmtId="43" fontId="98" fillId="9" borderId="6" xfId="37" applyFont="1" applyFill="1" applyBorder="1" applyAlignment="1">
      <alignment horizontal="center"/>
    </xf>
    <xf numFmtId="43" fontId="97" fillId="0" borderId="26" xfId="37" applyFont="1" applyFill="1" applyBorder="1" applyAlignment="1">
      <alignment horizontal="center"/>
    </xf>
    <xf numFmtId="43" fontId="97" fillId="0" borderId="0" xfId="37" applyFont="1" applyFill="1" applyAlignment="1">
      <alignment horizontal="center"/>
    </xf>
    <xf numFmtId="43" fontId="97" fillId="0" borderId="0" xfId="37" applyFont="1" applyAlignment="1">
      <alignment horizontal="center"/>
    </xf>
    <xf numFmtId="165" fontId="141" fillId="0" borderId="3" xfId="3" applyFont="1" applyFill="1" applyBorder="1" applyAlignment="1">
      <alignment horizontal="center" vertical="center"/>
    </xf>
    <xf numFmtId="43" fontId="104" fillId="6" borderId="17" xfId="37" applyFont="1" applyFill="1" applyBorder="1" applyAlignment="1">
      <alignment horizontal="center"/>
    </xf>
    <xf numFmtId="0" fontId="97" fillId="0" borderId="0" xfId="0" applyFont="1" applyAlignment="1">
      <alignment horizontal="left"/>
    </xf>
    <xf numFmtId="0" fontId="97" fillId="0" borderId="0" xfId="0" applyFont="1" applyAlignment="1">
      <alignment horizontal="center"/>
    </xf>
    <xf numFmtId="0" fontId="76" fillId="0" borderId="0" xfId="0" applyFont="1"/>
    <xf numFmtId="0" fontId="84" fillId="6" borderId="0" xfId="0" applyFont="1" applyFill="1"/>
    <xf numFmtId="0" fontId="105" fillId="6" borderId="0" xfId="0" applyFont="1" applyFill="1"/>
    <xf numFmtId="0" fontId="103" fillId="0" borderId="0" xfId="0" applyFont="1" applyAlignment="1">
      <alignment horizontal="center"/>
    </xf>
    <xf numFmtId="0" fontId="103" fillId="0" borderId="0" xfId="0" applyFont="1"/>
    <xf numFmtId="21" fontId="103" fillId="0" borderId="0" xfId="0" applyNumberFormat="1" applyFont="1"/>
    <xf numFmtId="0" fontId="105" fillId="6" borderId="0" xfId="0" applyFont="1" applyFill="1" applyAlignment="1">
      <alignment horizontal="left"/>
    </xf>
    <xf numFmtId="0" fontId="105" fillId="6" borderId="0" xfId="0" applyFont="1" applyFill="1" applyAlignment="1">
      <alignment horizontal="left" indent="2"/>
    </xf>
    <xf numFmtId="0" fontId="76" fillId="6" borderId="0" xfId="0" applyFont="1" applyFill="1"/>
    <xf numFmtId="0" fontId="103" fillId="6" borderId="0" xfId="0" applyFont="1" applyFill="1"/>
    <xf numFmtId="0" fontId="103" fillId="6" borderId="0" xfId="0" applyFont="1" applyFill="1" applyAlignment="1">
      <alignment horizontal="left"/>
    </xf>
    <xf numFmtId="0" fontId="103" fillId="0" borderId="0" xfId="0" applyFont="1" applyAlignment="1">
      <alignment horizontal="left"/>
    </xf>
    <xf numFmtId="0" fontId="99" fillId="6" borderId="0" xfId="0" applyFont="1" applyFill="1"/>
    <xf numFmtId="0" fontId="129" fillId="6" borderId="0" xfId="0" applyFont="1" applyFill="1"/>
    <xf numFmtId="0" fontId="70" fillId="6" borderId="0" xfId="0" applyFont="1" applyFill="1"/>
    <xf numFmtId="0" fontId="129" fillId="6" borderId="17" xfId="0" applyFont="1" applyFill="1" applyBorder="1"/>
    <xf numFmtId="0" fontId="99" fillId="6" borderId="0" xfId="0" applyFont="1" applyFill="1" applyAlignment="1">
      <alignment horizontal="left"/>
    </xf>
    <xf numFmtId="0" fontId="72" fillId="6" borderId="0" xfId="0" applyFont="1" applyFill="1" applyAlignment="1">
      <alignment horizontal="left" vertical="top" wrapText="1"/>
    </xf>
    <xf numFmtId="0" fontId="117" fillId="0" borderId="0" xfId="0" applyFont="1"/>
    <xf numFmtId="0" fontId="76" fillId="0" borderId="0" xfId="110" applyFont="1"/>
    <xf numFmtId="0" fontId="112" fillId="0" borderId="0" xfId="110" applyFont="1" applyAlignment="1">
      <alignment horizontal="center" vertical="center"/>
    </xf>
    <xf numFmtId="0" fontId="112" fillId="0" borderId="0" xfId="110" applyFont="1" applyAlignment="1">
      <alignment vertical="center"/>
    </xf>
    <xf numFmtId="43" fontId="112" fillId="0" borderId="0" xfId="55" applyFont="1" applyAlignment="1">
      <alignment vertical="center"/>
    </xf>
    <xf numFmtId="0" fontId="74" fillId="0" borderId="0" xfId="0" applyFont="1" applyAlignment="1">
      <alignment horizontal="center"/>
    </xf>
    <xf numFmtId="0" fontId="129" fillId="0" borderId="0" xfId="0" applyFont="1" applyAlignment="1">
      <alignment horizontal="left" vertical="center"/>
    </xf>
    <xf numFmtId="165" fontId="129" fillId="0" borderId="0" xfId="3" applyFont="1" applyFill="1" applyBorder="1" applyAlignment="1">
      <alignment horizontal="center" vertical="center"/>
    </xf>
    <xf numFmtId="165" fontId="129" fillId="0" borderId="0" xfId="3" applyFont="1" applyFill="1" applyBorder="1" applyAlignment="1">
      <alignment vertical="center"/>
    </xf>
    <xf numFmtId="165" fontId="141" fillId="0" borderId="26" xfId="3" applyFont="1" applyFill="1" applyBorder="1" applyAlignment="1">
      <alignment horizontal="center" vertical="center"/>
    </xf>
    <xf numFmtId="0" fontId="143" fillId="0" borderId="0" xfId="0" applyFont="1" applyAlignment="1">
      <alignment vertical="center"/>
    </xf>
    <xf numFmtId="165" fontId="144" fillId="0" borderId="0" xfId="3" applyFont="1" applyAlignment="1">
      <alignment vertical="center"/>
    </xf>
    <xf numFmtId="165" fontId="144" fillId="0" borderId="0" xfId="3" applyFont="1"/>
    <xf numFmtId="165" fontId="129" fillId="0" borderId="0" xfId="3" applyFont="1" applyFill="1" applyAlignment="1">
      <alignment horizontal="center" vertical="center"/>
    </xf>
    <xf numFmtId="165" fontId="129" fillId="0" borderId="0" xfId="3" applyFont="1"/>
    <xf numFmtId="0" fontId="143" fillId="0" borderId="0" xfId="0" applyFont="1"/>
    <xf numFmtId="0" fontId="145" fillId="0" borderId="0" xfId="0" applyFont="1" applyAlignment="1">
      <alignment horizontal="left" vertical="center"/>
    </xf>
    <xf numFmtId="0" fontId="145" fillId="0" borderId="0" xfId="0" applyFont="1" applyAlignment="1">
      <alignment horizontal="left"/>
    </xf>
    <xf numFmtId="0" fontId="145" fillId="0" borderId="0" xfId="0" applyFont="1" applyAlignment="1">
      <alignment horizontal="right"/>
    </xf>
    <xf numFmtId="0" fontId="146" fillId="0" borderId="0" xfId="0" applyFont="1"/>
    <xf numFmtId="165" fontId="145" fillId="0" borderId="0" xfId="3" applyFont="1"/>
    <xf numFmtId="0" fontId="129" fillId="0" borderId="0" xfId="0" applyFont="1"/>
    <xf numFmtId="165" fontId="129" fillId="0" borderId="0" xfId="3" applyFont="1" applyAlignment="1">
      <alignment vertical="center"/>
    </xf>
    <xf numFmtId="0" fontId="129" fillId="0" borderId="11" xfId="0" applyFont="1" applyBorder="1" applyAlignment="1">
      <alignment horizontal="center"/>
    </xf>
    <xf numFmtId="0" fontId="129" fillId="0" borderId="11" xfId="0" applyFont="1" applyBorder="1"/>
    <xf numFmtId="0" fontId="142" fillId="0" borderId="0" xfId="0" applyFont="1"/>
    <xf numFmtId="165" fontId="130" fillId="0" borderId="3" xfId="3" applyFont="1" applyBorder="1" applyAlignment="1">
      <alignment horizontal="center" vertical="center"/>
    </xf>
    <xf numFmtId="165" fontId="130" fillId="0" borderId="3" xfId="3" applyFont="1" applyFill="1" applyBorder="1" applyAlignment="1">
      <alignment horizontal="center" vertical="center"/>
    </xf>
    <xf numFmtId="0" fontId="95" fillId="0" borderId="0" xfId="0" applyFont="1"/>
    <xf numFmtId="43" fontId="101" fillId="0" borderId="3" xfId="55" applyFont="1" applyBorder="1" applyAlignment="1">
      <alignment horizontal="center" vertical="center"/>
    </xf>
    <xf numFmtId="0" fontId="101" fillId="0" borderId="0" xfId="0" applyFont="1" applyAlignment="1">
      <alignment vertical="center"/>
    </xf>
    <xf numFmtId="43" fontId="99" fillId="0" borderId="0" xfId="55" applyFont="1"/>
    <xf numFmtId="0" fontId="101" fillId="0" borderId="0" xfId="0" applyFont="1" applyAlignment="1">
      <alignment horizontal="center" vertical="center"/>
    </xf>
    <xf numFmtId="0" fontId="99" fillId="6" borderId="3" xfId="0" applyFont="1" applyFill="1" applyBorder="1" applyAlignment="1">
      <alignment horizontal="center" vertical="center"/>
    </xf>
    <xf numFmtId="0" fontId="99" fillId="6" borderId="3" xfId="0" applyFont="1" applyFill="1" applyBorder="1" applyAlignment="1">
      <alignment vertical="center" wrapText="1"/>
    </xf>
    <xf numFmtId="43" fontId="99" fillId="6" borderId="3" xfId="55" applyFont="1" applyFill="1" applyBorder="1" applyAlignment="1">
      <alignment vertical="center"/>
    </xf>
    <xf numFmtId="43" fontId="99" fillId="0" borderId="3" xfId="55" applyFont="1" applyBorder="1" applyAlignment="1">
      <alignment vertical="center"/>
    </xf>
    <xf numFmtId="43" fontId="99" fillId="0" borderId="3" xfId="55" applyFont="1" applyFill="1" applyBorder="1" applyAlignment="1">
      <alignment vertical="center"/>
    </xf>
    <xf numFmtId="0" fontId="99" fillId="6" borderId="0" xfId="0" applyFont="1" applyFill="1" applyAlignment="1">
      <alignment vertical="center"/>
    </xf>
    <xf numFmtId="0" fontId="99" fillId="0" borderId="3" xfId="0" applyFont="1" applyBorder="1" applyAlignment="1">
      <alignment horizontal="left" vertical="center" wrapText="1"/>
    </xf>
    <xf numFmtId="0" fontId="99" fillId="0" borderId="0" xfId="0" applyFont="1" applyAlignment="1">
      <alignment vertical="center"/>
    </xf>
    <xf numFmtId="0" fontId="99" fillId="0" borderId="0" xfId="0" applyFont="1"/>
    <xf numFmtId="0" fontId="99" fillId="0" borderId="3" xfId="0" applyFont="1" applyBorder="1" applyAlignment="1">
      <alignment vertical="center" wrapText="1"/>
    </xf>
    <xf numFmtId="0" fontId="101" fillId="6" borderId="0" xfId="0" applyFont="1" applyFill="1" applyAlignment="1">
      <alignment vertical="center"/>
    </xf>
    <xf numFmtId="0" fontId="99" fillId="6" borderId="3" xfId="0" applyFont="1" applyFill="1" applyBorder="1" applyAlignment="1">
      <alignment horizontal="left" vertical="center" wrapText="1"/>
    </xf>
    <xf numFmtId="0" fontId="99" fillId="0" borderId="0" xfId="0" applyFont="1" applyAlignment="1">
      <alignment horizontal="center"/>
    </xf>
    <xf numFmtId="0" fontId="98" fillId="9" borderId="6" xfId="37" applyNumberFormat="1" applyFont="1" applyFill="1" applyBorder="1" applyAlignment="1">
      <alignment horizontal="center" vertical="center"/>
    </xf>
    <xf numFmtId="0" fontId="103" fillId="6" borderId="14" xfId="10" applyFont="1" applyFill="1" applyBorder="1" applyAlignment="1">
      <alignment horizontal="center"/>
    </xf>
    <xf numFmtId="0" fontId="103" fillId="6" borderId="14" xfId="10" applyFont="1" applyFill="1" applyBorder="1" applyAlignment="1">
      <alignment horizontal="left"/>
    </xf>
    <xf numFmtId="43" fontId="103" fillId="6" borderId="14" xfId="37" applyFont="1" applyFill="1" applyBorder="1" applyAlignment="1">
      <alignment horizontal="center"/>
    </xf>
    <xf numFmtId="43" fontId="103" fillId="6" borderId="14" xfId="10" applyNumberFormat="1" applyFont="1" applyFill="1" applyBorder="1" applyAlignment="1">
      <alignment horizontal="center"/>
    </xf>
    <xf numFmtId="43" fontId="76" fillId="6" borderId="0" xfId="10" applyNumberFormat="1" applyFont="1" applyFill="1"/>
    <xf numFmtId="165" fontId="76" fillId="6" borderId="0" xfId="10" applyNumberFormat="1" applyFont="1" applyFill="1"/>
    <xf numFmtId="0" fontId="76" fillId="6" borderId="0" xfId="10" applyFont="1" applyFill="1"/>
    <xf numFmtId="0" fontId="103" fillId="6" borderId="11" xfId="10" applyFont="1" applyFill="1" applyBorder="1" applyAlignment="1">
      <alignment horizontal="center"/>
    </xf>
    <xf numFmtId="0" fontId="103" fillId="6" borderId="11" xfId="10" applyFont="1" applyFill="1" applyBorder="1" applyAlignment="1">
      <alignment horizontal="left"/>
    </xf>
    <xf numFmtId="0" fontId="104" fillId="6" borderId="17" xfId="10" applyFont="1" applyFill="1" applyBorder="1" applyAlignment="1">
      <alignment horizontal="center"/>
    </xf>
    <xf numFmtId="0" fontId="104" fillId="6" borderId="17" xfId="10" applyFont="1" applyFill="1" applyBorder="1" applyAlignment="1">
      <alignment horizontal="left"/>
    </xf>
    <xf numFmtId="0" fontId="108" fillId="6" borderId="0" xfId="10" applyFont="1" applyFill="1"/>
    <xf numFmtId="0" fontId="82" fillId="0" borderId="0" xfId="0" applyFont="1"/>
    <xf numFmtId="0" fontId="148" fillId="0" borderId="3" xfId="0" applyFont="1" applyBorder="1" applyAlignment="1">
      <alignment horizontal="center" vertical="center"/>
    </xf>
    <xf numFmtId="0" fontId="81" fillId="0" borderId="0" xfId="0" applyFont="1" applyAlignment="1">
      <alignment horizontal="center" vertical="center"/>
    </xf>
    <xf numFmtId="0" fontId="95" fillId="4" borderId="6" xfId="0" applyFont="1" applyFill="1" applyBorder="1" applyAlignment="1">
      <alignment horizontal="center" vertical="center"/>
    </xf>
    <xf numFmtId="0" fontId="114" fillId="4" borderId="6" xfId="0" applyFont="1" applyFill="1" applyBorder="1" applyAlignment="1">
      <alignment horizontal="center" vertical="center"/>
    </xf>
    <xf numFmtId="0" fontId="95" fillId="0" borderId="13" xfId="0" applyFont="1" applyBorder="1" applyAlignment="1">
      <alignment horizontal="center" vertical="center"/>
    </xf>
    <xf numFmtId="0" fontId="114" fillId="0" borderId="13" xfId="0" applyFont="1" applyBorder="1" applyAlignment="1">
      <alignment horizontal="left" vertical="center"/>
    </xf>
    <xf numFmtId="0" fontId="121" fillId="0" borderId="3" xfId="0" applyFont="1" applyBorder="1" applyAlignment="1">
      <alignment horizontal="left" vertical="center"/>
    </xf>
    <xf numFmtId="43" fontId="148" fillId="0" borderId="3" xfId="0" applyNumberFormat="1" applyFont="1" applyBorder="1" applyAlignment="1">
      <alignment horizontal="left" vertical="center"/>
    </xf>
    <xf numFmtId="0" fontId="149" fillId="0" borderId="3" xfId="0" applyFont="1" applyBorder="1" applyAlignment="1">
      <alignment horizontal="center" vertical="center"/>
    </xf>
    <xf numFmtId="49" fontId="150" fillId="0" borderId="3" xfId="0" applyNumberFormat="1" applyFont="1" applyBorder="1" applyAlignment="1">
      <alignment horizontal="left" vertical="center" wrapText="1"/>
    </xf>
    <xf numFmtId="0" fontId="151" fillId="0" borderId="0" xfId="0" applyFont="1" applyAlignment="1">
      <alignment vertical="center"/>
    </xf>
    <xf numFmtId="0" fontId="106" fillId="0" borderId="3" xfId="0" applyFont="1" applyBorder="1" applyAlignment="1">
      <alignment horizontal="center" vertical="center"/>
    </xf>
    <xf numFmtId="0" fontId="75" fillId="0" borderId="0" xfId="0" applyFont="1" applyAlignment="1">
      <alignment vertical="center"/>
    </xf>
    <xf numFmtId="0" fontId="117" fillId="6" borderId="0" xfId="0" applyFont="1" applyFill="1" applyAlignment="1">
      <alignment horizontal="center" vertical="top"/>
    </xf>
    <xf numFmtId="0" fontId="99" fillId="0" borderId="0" xfId="183" applyFont="1" applyAlignment="1">
      <alignment horizontal="left" vertical="center" wrapText="1"/>
    </xf>
    <xf numFmtId="0" fontId="105" fillId="0" borderId="0" xfId="0" applyFont="1" applyAlignment="1">
      <alignment vertical="center"/>
    </xf>
    <xf numFmtId="0" fontId="153" fillId="0" borderId="0" xfId="0" applyFont="1" applyAlignment="1">
      <alignment vertical="top"/>
    </xf>
    <xf numFmtId="0" fontId="117" fillId="6" borderId="0" xfId="0" applyFont="1" applyFill="1" applyAlignment="1">
      <alignment horizontal="center" vertical="center"/>
    </xf>
    <xf numFmtId="0" fontId="153" fillId="6" borderId="0" xfId="0" applyFont="1" applyFill="1" applyAlignment="1">
      <alignment vertical="top"/>
    </xf>
    <xf numFmtId="0" fontId="99" fillId="6" borderId="0" xfId="183" applyFont="1" applyFill="1" applyAlignment="1">
      <alignment horizontal="left" vertical="center" wrapText="1"/>
    </xf>
    <xf numFmtId="0" fontId="153" fillId="0" borderId="0" xfId="0" applyFont="1" applyAlignment="1">
      <alignment vertical="center"/>
    </xf>
    <xf numFmtId="0" fontId="154" fillId="0" borderId="0" xfId="0" applyFont="1" applyAlignment="1">
      <alignment horizontal="center" vertical="center"/>
    </xf>
    <xf numFmtId="0" fontId="156" fillId="0" borderId="0" xfId="0" applyFont="1" applyAlignment="1">
      <alignment horizontal="center" vertical="top"/>
    </xf>
    <xf numFmtId="0" fontId="156" fillId="0" borderId="0" xfId="0" applyFont="1" applyAlignment="1">
      <alignment vertical="center" wrapText="1"/>
    </xf>
    <xf numFmtId="0" fontId="156" fillId="0" borderId="0" xfId="0" applyFont="1" applyAlignment="1">
      <alignment vertical="center"/>
    </xf>
    <xf numFmtId="0" fontId="153" fillId="0" borderId="0" xfId="0" applyFont="1"/>
    <xf numFmtId="0" fontId="156" fillId="0" borderId="0" xfId="0" applyFont="1" applyAlignment="1">
      <alignment horizontal="center" vertical="center"/>
    </xf>
    <xf numFmtId="0" fontId="117" fillId="0" borderId="0" xfId="0" quotePrefix="1" applyFont="1" applyAlignment="1">
      <alignment horizontal="center" vertical="center"/>
    </xf>
    <xf numFmtId="165" fontId="103" fillId="0" borderId="0" xfId="0" applyNumberFormat="1" applyFont="1" applyAlignment="1">
      <alignment vertical="center"/>
    </xf>
    <xf numFmtId="0" fontId="103" fillId="0" borderId="0" xfId="0" applyFont="1" applyAlignment="1">
      <alignment vertical="center"/>
    </xf>
    <xf numFmtId="0" fontId="117" fillId="0" borderId="0" xfId="0" applyFont="1" applyAlignment="1">
      <alignment horizontal="center" vertical="center"/>
    </xf>
    <xf numFmtId="0" fontId="117" fillId="0" borderId="0" xfId="0" applyFont="1" applyAlignment="1">
      <alignment vertical="center" wrapText="1"/>
    </xf>
    <xf numFmtId="0" fontId="117" fillId="0" borderId="0" xfId="0" applyFont="1" applyAlignment="1">
      <alignment vertical="center"/>
    </xf>
    <xf numFmtId="0" fontId="127" fillId="0" borderId="0" xfId="0" applyFont="1" applyAlignment="1">
      <alignment vertical="center"/>
    </xf>
    <xf numFmtId="0" fontId="157" fillId="0" borderId="0" xfId="0" applyFont="1" applyAlignment="1">
      <alignment horizontal="center"/>
    </xf>
    <xf numFmtId="0" fontId="161" fillId="25" borderId="37" xfId="25" applyFont="1" applyFill="1" applyBorder="1" applyAlignment="1">
      <alignment horizontal="center" vertical="center" wrapText="1" readingOrder="1"/>
    </xf>
    <xf numFmtId="0" fontId="161" fillId="26" borderId="37" xfId="25" applyFont="1" applyFill="1" applyBorder="1" applyAlignment="1">
      <alignment horizontal="center" vertical="center" wrapText="1" readingOrder="1"/>
    </xf>
    <xf numFmtId="0" fontId="161" fillId="5" borderId="37" xfId="25" applyFont="1" applyFill="1" applyBorder="1" applyAlignment="1">
      <alignment horizontal="center" vertical="center" wrapText="1" readingOrder="1"/>
    </xf>
    <xf numFmtId="49" fontId="162" fillId="0" borderId="37" xfId="55" applyNumberFormat="1" applyFont="1" applyFill="1" applyBorder="1" applyAlignment="1">
      <alignment horizontal="center" vertical="center" wrapText="1" readingOrder="1"/>
    </xf>
    <xf numFmtId="167" fontId="96" fillId="0" borderId="37" xfId="55" applyNumberFormat="1" applyFont="1" applyFill="1" applyBorder="1" applyAlignment="1">
      <alignment vertical="center" wrapText="1"/>
    </xf>
    <xf numFmtId="168" fontId="157" fillId="0" borderId="37" xfId="15" applyNumberFormat="1" applyFont="1" applyBorder="1" applyAlignment="1">
      <alignment horizontal="right" vertical="center" wrapText="1"/>
    </xf>
    <xf numFmtId="167" fontId="96" fillId="0" borderId="37" xfId="55" applyNumberFormat="1" applyFont="1" applyFill="1" applyBorder="1" applyAlignment="1">
      <alignment horizontal="right" vertical="center" wrapText="1"/>
    </xf>
    <xf numFmtId="2" fontId="96" fillId="0" borderId="37" xfId="55" applyNumberFormat="1" applyFont="1" applyFill="1" applyBorder="1" applyAlignment="1">
      <alignment horizontal="center" vertical="center" wrapText="1"/>
    </xf>
    <xf numFmtId="167" fontId="96" fillId="0" borderId="37" xfId="55" applyNumberFormat="1" applyFont="1" applyFill="1" applyBorder="1" applyAlignment="1">
      <alignment horizontal="center" vertical="center" wrapText="1"/>
    </xf>
    <xf numFmtId="43" fontId="96" fillId="0" borderId="37" xfId="55" applyFont="1" applyFill="1" applyBorder="1" applyAlignment="1">
      <alignment vertical="center" wrapText="1"/>
    </xf>
    <xf numFmtId="49" fontId="137" fillId="7" borderId="37" xfId="55" applyNumberFormat="1" applyFont="1" applyFill="1" applyBorder="1" applyAlignment="1">
      <alignment horizontal="center" vertical="center" wrapText="1" readingOrder="1"/>
    </xf>
    <xf numFmtId="167" fontId="137" fillId="7" borderId="37" xfId="55" applyNumberFormat="1" applyFont="1" applyFill="1" applyBorder="1" applyAlignment="1">
      <alignment vertical="center" wrapText="1"/>
    </xf>
    <xf numFmtId="168" fontId="137" fillId="7" borderId="37" xfId="15" applyNumberFormat="1" applyFont="1" applyFill="1" applyBorder="1" applyAlignment="1">
      <alignment horizontal="right" vertical="center" wrapText="1"/>
    </xf>
    <xf numFmtId="167" fontId="137" fillId="7" borderId="37" xfId="55" applyNumberFormat="1" applyFont="1" applyFill="1" applyBorder="1" applyAlignment="1">
      <alignment horizontal="right" vertical="center" wrapText="1"/>
    </xf>
    <xf numFmtId="2" fontId="96" fillId="7" borderId="37" xfId="55" applyNumberFormat="1" applyFont="1" applyFill="1" applyBorder="1" applyAlignment="1">
      <alignment horizontal="center" vertical="center" wrapText="1"/>
    </xf>
    <xf numFmtId="43" fontId="96" fillId="7" borderId="37" xfId="55" applyFont="1" applyFill="1" applyBorder="1" applyAlignment="1">
      <alignment vertical="center" wrapText="1"/>
    </xf>
    <xf numFmtId="0" fontId="163" fillId="0" borderId="0" xfId="0" applyFont="1"/>
    <xf numFmtId="0" fontId="164" fillId="0" borderId="0" xfId="0" applyFont="1"/>
    <xf numFmtId="167" fontId="164" fillId="0" borderId="0" xfId="0" applyNumberFormat="1" applyFont="1"/>
    <xf numFmtId="0" fontId="15" fillId="0" borderId="0" xfId="0" applyFont="1"/>
    <xf numFmtId="0" fontId="165" fillId="0" borderId="0" xfId="15" applyFont="1" applyAlignment="1">
      <alignment horizontal="left" vertical="center" wrapText="1"/>
    </xf>
    <xf numFmtId="0" fontId="165" fillId="0" borderId="0" xfId="15" applyFont="1" applyAlignment="1">
      <alignment vertical="center" wrapText="1"/>
    </xf>
    <xf numFmtId="43" fontId="163" fillId="0" borderId="0" xfId="0" applyNumberFormat="1" applyFont="1"/>
    <xf numFmtId="2" fontId="163" fillId="0" borderId="0" xfId="0" applyNumberFormat="1" applyFont="1"/>
    <xf numFmtId="167" fontId="163" fillId="0" borderId="0" xfId="0" applyNumberFormat="1" applyFont="1"/>
    <xf numFmtId="2" fontId="164" fillId="0" borderId="0" xfId="0" applyNumberFormat="1" applyFont="1"/>
    <xf numFmtId="43" fontId="164" fillId="0" borderId="0" xfId="0" applyNumberFormat="1" applyFont="1"/>
    <xf numFmtId="0" fontId="167" fillId="0" borderId="0" xfId="10" applyFont="1" applyAlignment="1">
      <alignment vertical="center"/>
    </xf>
    <xf numFmtId="43" fontId="140" fillId="0" borderId="0" xfId="37" applyFont="1" applyAlignment="1">
      <alignment vertical="center"/>
    </xf>
    <xf numFmtId="0" fontId="140" fillId="0" borderId="0" xfId="10" applyFont="1" applyAlignment="1">
      <alignment vertical="center"/>
    </xf>
    <xf numFmtId="43" fontId="103" fillId="6" borderId="11" xfId="10" applyNumberFormat="1" applyFont="1" applyFill="1" applyBorder="1" applyAlignment="1">
      <alignment horizontal="center"/>
    </xf>
    <xf numFmtId="43" fontId="103" fillId="6" borderId="17" xfId="10" applyNumberFormat="1" applyFont="1" applyFill="1" applyBorder="1" applyAlignment="1">
      <alignment horizontal="center"/>
    </xf>
    <xf numFmtId="0" fontId="142" fillId="6" borderId="0" xfId="0" applyFont="1" applyFill="1"/>
    <xf numFmtId="0" fontId="168" fillId="6" borderId="0" xfId="0" applyFont="1" applyFill="1"/>
    <xf numFmtId="0" fontId="169" fillId="6" borderId="0" xfId="0" applyFont="1" applyFill="1"/>
    <xf numFmtId="0" fontId="132" fillId="6" borderId="10" xfId="0" applyFont="1" applyFill="1" applyBorder="1" applyAlignment="1">
      <alignment horizontal="center"/>
    </xf>
    <xf numFmtId="0" fontId="132" fillId="6" borderId="11" xfId="0" applyFont="1" applyFill="1" applyBorder="1" applyAlignment="1">
      <alignment horizontal="center"/>
    </xf>
    <xf numFmtId="0" fontId="132" fillId="6" borderId="32" xfId="0" applyFont="1" applyFill="1" applyBorder="1" applyAlignment="1">
      <alignment shrinkToFit="1"/>
    </xf>
    <xf numFmtId="0" fontId="132" fillId="6" borderId="14" xfId="0" applyFont="1" applyFill="1" applyBorder="1" applyAlignment="1">
      <alignment horizontal="center"/>
    </xf>
    <xf numFmtId="0" fontId="132" fillId="0" borderId="32" xfId="0" applyFont="1" applyBorder="1" applyAlignment="1">
      <alignment shrinkToFit="1"/>
    </xf>
    <xf numFmtId="0" fontId="129" fillId="6" borderId="11" xfId="0" applyFont="1" applyFill="1" applyBorder="1" applyAlignment="1">
      <alignment horizontal="center"/>
    </xf>
    <xf numFmtId="0" fontId="129" fillId="0" borderId="32" xfId="0" applyFont="1" applyBorder="1" applyAlignment="1">
      <alignment shrinkToFit="1"/>
    </xf>
    <xf numFmtId="0" fontId="129" fillId="6" borderId="17" xfId="0" applyFont="1" applyFill="1" applyBorder="1" applyAlignment="1">
      <alignment horizontal="left"/>
    </xf>
    <xf numFmtId="0" fontId="130" fillId="6" borderId="3" xfId="0" applyFont="1" applyFill="1" applyBorder="1" applyAlignment="1">
      <alignment horizontal="center" vertical="center"/>
    </xf>
    <xf numFmtId="0" fontId="168" fillId="0" borderId="0" xfId="0" applyFont="1"/>
    <xf numFmtId="0" fontId="168" fillId="0" borderId="0" xfId="0" applyFont="1" applyAlignment="1">
      <alignment vertical="center"/>
    </xf>
    <xf numFmtId="0" fontId="130" fillId="5" borderId="6" xfId="0" applyFont="1" applyFill="1" applyBorder="1"/>
    <xf numFmtId="0" fontId="130" fillId="5" borderId="6" xfId="0" applyFont="1" applyFill="1" applyBorder="1" applyAlignment="1">
      <alignment horizontal="center"/>
    </xf>
    <xf numFmtId="0" fontId="129" fillId="0" borderId="10" xfId="0" applyFont="1" applyBorder="1" applyAlignment="1">
      <alignment horizontal="center"/>
    </xf>
    <xf numFmtId="0" fontId="129" fillId="0" borderId="10" xfId="0" applyFont="1" applyBorder="1"/>
    <xf numFmtId="0" fontId="132" fillId="0" borderId="17" xfId="0" applyFont="1" applyBorder="1"/>
    <xf numFmtId="0" fontId="129" fillId="0" borderId="17" xfId="0" applyFont="1" applyBorder="1" applyAlignment="1">
      <alignment horizontal="center"/>
    </xf>
    <xf numFmtId="0" fontId="129" fillId="0" borderId="17" xfId="0" applyFont="1" applyBorder="1"/>
    <xf numFmtId="0" fontId="170" fillId="0" borderId="0" xfId="0" applyFont="1"/>
    <xf numFmtId="0" fontId="0" fillId="6" borderId="0" xfId="0" applyFill="1"/>
    <xf numFmtId="0" fontId="156" fillId="0" borderId="0" xfId="15" applyFont="1" applyAlignment="1">
      <alignment horizontal="left" vertical="center"/>
    </xf>
    <xf numFmtId="0" fontId="156" fillId="0" borderId="0" xfId="15" applyFont="1" applyAlignment="1">
      <alignment vertical="center" wrapText="1"/>
    </xf>
    <xf numFmtId="0" fontId="145" fillId="0" borderId="0" xfId="0" applyFont="1" applyAlignment="1">
      <alignment horizontal="center" vertical="center"/>
    </xf>
    <xf numFmtId="0" fontId="98" fillId="9" borderId="6" xfId="37" applyNumberFormat="1" applyFont="1" applyFill="1" applyBorder="1" applyAlignment="1">
      <alignment horizontal="center"/>
    </xf>
    <xf numFmtId="43" fontId="99" fillId="6" borderId="3" xfId="55" applyFont="1" applyFill="1" applyBorder="1" applyAlignment="1">
      <alignment vertical="center" wrapText="1"/>
    </xf>
    <xf numFmtId="0" fontId="99" fillId="6" borderId="0" xfId="0" applyFont="1" applyFill="1" applyAlignment="1">
      <alignment vertical="center" wrapText="1"/>
    </xf>
    <xf numFmtId="0" fontId="129" fillId="6" borderId="10" xfId="10" applyFont="1" applyFill="1" applyBorder="1" applyAlignment="1">
      <alignment horizontal="center" vertical="center"/>
    </xf>
    <xf numFmtId="0" fontId="142" fillId="6" borderId="0" xfId="10" applyFont="1" applyFill="1"/>
    <xf numFmtId="0" fontId="129" fillId="6" borderId="11" xfId="10" applyFont="1" applyFill="1" applyBorder="1" applyAlignment="1">
      <alignment horizontal="center" vertical="center"/>
    </xf>
    <xf numFmtId="43" fontId="129" fillId="6" borderId="11" xfId="37" applyFont="1" applyFill="1" applyBorder="1" applyAlignment="1">
      <alignment horizontal="center"/>
    </xf>
    <xf numFmtId="0" fontId="100" fillId="0" borderId="0" xfId="0" applyFont="1" applyAlignment="1">
      <alignment vertical="center"/>
    </xf>
    <xf numFmtId="165" fontId="100" fillId="0" borderId="0" xfId="0" applyNumberFormat="1" applyFont="1" applyAlignment="1">
      <alignment vertical="center"/>
    </xf>
    <xf numFmtId="0" fontId="100" fillId="0" borderId="0" xfId="0" applyFont="1" applyAlignment="1">
      <alignment horizontal="center" vertical="center"/>
    </xf>
    <xf numFmtId="165" fontId="100" fillId="0" borderId="0" xfId="0" applyNumberFormat="1" applyFont="1" applyAlignment="1">
      <alignment horizontal="left" vertical="center"/>
    </xf>
    <xf numFmtId="0" fontId="129" fillId="0" borderId="11" xfId="0" applyFont="1" applyBorder="1" applyAlignment="1">
      <alignment horizontal="left"/>
    </xf>
    <xf numFmtId="0" fontId="174" fillId="0" borderId="0" xfId="10" applyFont="1" applyAlignment="1">
      <alignment vertical="center"/>
    </xf>
    <xf numFmtId="43" fontId="84" fillId="0" borderId="0" xfId="37" applyFont="1" applyAlignment="1">
      <alignment vertical="center"/>
    </xf>
    <xf numFmtId="0" fontId="84" fillId="0" borderId="0" xfId="10" applyFont="1" applyAlignment="1">
      <alignment vertical="center"/>
    </xf>
    <xf numFmtId="43" fontId="174" fillId="0" borderId="0" xfId="10" applyNumberFormat="1" applyFont="1"/>
    <xf numFmtId="165" fontId="174" fillId="0" borderId="0" xfId="10" applyNumberFormat="1" applyFont="1"/>
    <xf numFmtId="0" fontId="174" fillId="0" borderId="0" xfId="10" applyFont="1"/>
    <xf numFmtId="43" fontId="84" fillId="6" borderId="0" xfId="10" applyNumberFormat="1" applyFont="1" applyFill="1"/>
    <xf numFmtId="165" fontId="84" fillId="6" borderId="0" xfId="10" applyNumberFormat="1" applyFont="1" applyFill="1"/>
    <xf numFmtId="0" fontId="84" fillId="6" borderId="0" xfId="10" applyFont="1" applyFill="1"/>
    <xf numFmtId="0" fontId="177" fillId="6" borderId="0" xfId="10" applyFont="1" applyFill="1"/>
    <xf numFmtId="0" fontId="177" fillId="0" borderId="0" xfId="10" applyFont="1"/>
    <xf numFmtId="0" fontId="171" fillId="0" borderId="0" xfId="0" applyFont="1"/>
    <xf numFmtId="0" fontId="132" fillId="0" borderId="11" xfId="0" applyFont="1" applyBorder="1" applyAlignment="1">
      <alignment horizontal="center"/>
    </xf>
    <xf numFmtId="0" fontId="132" fillId="0" borderId="11" xfId="0" applyFont="1" applyBorder="1"/>
    <xf numFmtId="0" fontId="132" fillId="6" borderId="10" xfId="10" applyFont="1" applyFill="1" applyBorder="1" applyAlignment="1">
      <alignment horizontal="left" vertical="center"/>
    </xf>
    <xf numFmtId="0" fontId="129" fillId="6" borderId="10" xfId="37" applyNumberFormat="1" applyFont="1" applyFill="1" applyBorder="1" applyAlignment="1">
      <alignment horizontal="center"/>
    </xf>
    <xf numFmtId="43" fontId="129" fillId="6" borderId="10" xfId="37" applyFont="1" applyFill="1" applyBorder="1" applyAlignment="1">
      <alignment horizontal="center"/>
    </xf>
    <xf numFmtId="0" fontId="178" fillId="0" borderId="0" xfId="10" applyFont="1" applyAlignment="1">
      <alignment vertical="center"/>
    </xf>
    <xf numFmtId="43" fontId="179" fillId="0" borderId="0" xfId="55" applyFont="1"/>
    <xf numFmtId="0" fontId="179" fillId="0" borderId="0" xfId="110" applyFont="1"/>
    <xf numFmtId="0" fontId="180" fillId="0" borderId="0" xfId="110" applyFont="1"/>
    <xf numFmtId="165" fontId="182" fillId="0" borderId="3" xfId="317" applyFont="1" applyFill="1" applyBorder="1" applyAlignment="1">
      <alignment horizontal="center" vertical="center" wrapText="1"/>
    </xf>
    <xf numFmtId="43" fontId="181" fillId="0" borderId="19" xfId="55" applyFont="1" applyFill="1" applyBorder="1" applyAlignment="1">
      <alignment horizontal="center" vertical="center"/>
    </xf>
    <xf numFmtId="0" fontId="139" fillId="0" borderId="0" xfId="110" applyFont="1" applyAlignment="1">
      <alignment horizontal="center" vertical="center"/>
    </xf>
    <xf numFmtId="43" fontId="183" fillId="0" borderId="0" xfId="55" applyFont="1" applyAlignment="1">
      <alignment horizontal="center" vertical="center"/>
    </xf>
    <xf numFmtId="43" fontId="183" fillId="0" borderId="0" xfId="55" applyFont="1"/>
    <xf numFmtId="0" fontId="183" fillId="0" borderId="0" xfId="110" applyFont="1" applyAlignment="1">
      <alignment horizontal="center" vertical="center"/>
    </xf>
    <xf numFmtId="43" fontId="181" fillId="24" borderId="3" xfId="110" applyNumberFormat="1" applyFont="1" applyFill="1" applyBorder="1" applyAlignment="1">
      <alignment vertical="center"/>
    </xf>
    <xf numFmtId="0" fontId="183" fillId="0" borderId="0" xfId="110" applyFont="1" applyAlignment="1">
      <alignment vertical="center"/>
    </xf>
    <xf numFmtId="43" fontId="183" fillId="0" borderId="0" xfId="55" applyFont="1" applyFill="1" applyAlignment="1">
      <alignment vertical="center"/>
    </xf>
    <xf numFmtId="43" fontId="181" fillId="8" borderId="3" xfId="55" applyFont="1" applyFill="1" applyBorder="1" applyAlignment="1">
      <alignment vertical="center"/>
    </xf>
    <xf numFmtId="43" fontId="181" fillId="0" borderId="3" xfId="55" applyFont="1" applyFill="1" applyBorder="1" applyAlignment="1">
      <alignment horizontal="center" vertical="center"/>
    </xf>
    <xf numFmtId="43" fontId="184" fillId="0" borderId="3" xfId="55" applyFont="1" applyFill="1" applyBorder="1" applyAlignment="1">
      <alignment vertical="center"/>
    </xf>
    <xf numFmtId="0" fontId="184" fillId="0" borderId="3" xfId="110" applyFont="1" applyBorder="1" applyAlignment="1">
      <alignment horizontal="center" vertical="center"/>
    </xf>
    <xf numFmtId="0" fontId="184" fillId="0" borderId="3" xfId="110" applyFont="1" applyBorder="1" applyAlignment="1">
      <alignment vertical="center" wrapText="1"/>
    </xf>
    <xf numFmtId="43" fontId="184" fillId="0" borderId="3" xfId="110" applyNumberFormat="1" applyFont="1" applyBorder="1" applyAlignment="1">
      <alignment vertical="center"/>
    </xf>
    <xf numFmtId="43" fontId="181" fillId="0" borderId="3" xfId="55" applyFont="1" applyFill="1" applyBorder="1" applyAlignment="1">
      <alignment vertical="center"/>
    </xf>
    <xf numFmtId="43" fontId="181" fillId="0" borderId="3" xfId="110" applyNumberFormat="1" applyFont="1" applyBorder="1" applyAlignment="1">
      <alignment vertical="center"/>
    </xf>
    <xf numFmtId="0" fontId="184" fillId="0" borderId="3" xfId="110" applyFont="1" applyBorder="1" applyAlignment="1">
      <alignment horizontal="center" vertical="center" wrapText="1"/>
    </xf>
    <xf numFmtId="0" fontId="184" fillId="0" borderId="3" xfId="110" applyFont="1" applyBorder="1" applyAlignment="1">
      <alignment horizontal="left" vertical="center" wrapText="1"/>
    </xf>
    <xf numFmtId="0" fontId="184" fillId="0" borderId="3" xfId="110" applyFont="1" applyBorder="1" applyAlignment="1">
      <alignment vertical="center"/>
    </xf>
    <xf numFmtId="0" fontId="158" fillId="0" borderId="0" xfId="0" applyFont="1" applyAlignment="1">
      <alignment vertical="center"/>
    </xf>
    <xf numFmtId="43" fontId="143" fillId="0" borderId="0" xfId="0" applyNumberFormat="1" applyFont="1" applyAlignment="1">
      <alignment vertical="center"/>
    </xf>
    <xf numFmtId="0" fontId="141" fillId="0" borderId="3" xfId="0" applyFont="1" applyBorder="1" applyAlignment="1">
      <alignment horizontal="left" vertical="center"/>
    </xf>
    <xf numFmtId="165" fontId="141" fillId="0" borderId="3" xfId="3" applyFont="1" applyBorder="1" applyAlignment="1">
      <alignment horizontal="center" vertical="center"/>
    </xf>
    <xf numFmtId="0" fontId="146" fillId="0" borderId="0" xfId="0" applyFont="1" applyAlignment="1">
      <alignment vertical="center"/>
    </xf>
    <xf numFmtId="165" fontId="141" fillId="0" borderId="3" xfId="3" applyFont="1" applyFill="1" applyBorder="1" applyAlignment="1">
      <alignment vertical="center"/>
    </xf>
    <xf numFmtId="0" fontId="143" fillId="0" borderId="16" xfId="0" applyFont="1" applyBorder="1" applyAlignment="1">
      <alignment vertical="center"/>
    </xf>
    <xf numFmtId="0" fontId="143" fillId="0" borderId="20" xfId="0" applyFont="1" applyBorder="1" applyAlignment="1">
      <alignment vertical="center"/>
    </xf>
    <xf numFmtId="0" fontId="143" fillId="0" borderId="28" xfId="0" applyFont="1" applyBorder="1" applyAlignment="1">
      <alignment vertical="center"/>
    </xf>
    <xf numFmtId="165" fontId="141" fillId="0" borderId="2" xfId="3" applyFont="1" applyFill="1" applyBorder="1" applyAlignment="1">
      <alignment vertical="center"/>
    </xf>
    <xf numFmtId="0" fontId="129" fillId="0" borderId="14" xfId="0" applyFont="1" applyBorder="1" applyAlignment="1">
      <alignment horizontal="left" vertical="center"/>
    </xf>
    <xf numFmtId="165" fontId="141" fillId="0" borderId="14" xfId="3" applyFont="1" applyFill="1" applyBorder="1" applyAlignment="1">
      <alignment horizontal="center" vertical="center"/>
    </xf>
    <xf numFmtId="165" fontId="141" fillId="0" borderId="14" xfId="3" applyFont="1" applyFill="1" applyBorder="1" applyAlignment="1">
      <alignment vertical="center"/>
    </xf>
    <xf numFmtId="0" fontId="129" fillId="0" borderId="17" xfId="0" applyFont="1" applyBorder="1" applyAlignment="1">
      <alignment horizontal="left" vertical="center"/>
    </xf>
    <xf numFmtId="165" fontId="141" fillId="0" borderId="17" xfId="3" applyFont="1" applyFill="1" applyBorder="1" applyAlignment="1">
      <alignment horizontal="center" vertical="center"/>
    </xf>
    <xf numFmtId="165" fontId="141" fillId="0" borderId="17" xfId="3" applyFont="1" applyFill="1" applyBorder="1" applyAlignment="1">
      <alignment vertical="center"/>
    </xf>
    <xf numFmtId="0" fontId="141" fillId="0" borderId="11" xfId="0" applyFont="1" applyBorder="1" applyAlignment="1">
      <alignment horizontal="left" vertical="center"/>
    </xf>
    <xf numFmtId="165" fontId="141" fillId="0" borderId="11" xfId="3" applyFont="1" applyFill="1" applyBorder="1" applyAlignment="1">
      <alignment horizontal="center" vertical="center"/>
    </xf>
    <xf numFmtId="165" fontId="141" fillId="0" borderId="0" xfId="3" applyFont="1" applyFill="1" applyAlignment="1">
      <alignment vertical="center"/>
    </xf>
    <xf numFmtId="165" fontId="141" fillId="0" borderId="11" xfId="3" applyFont="1" applyFill="1" applyBorder="1" applyAlignment="1">
      <alignment vertical="center"/>
    </xf>
    <xf numFmtId="165" fontId="145" fillId="0" borderId="0" xfId="3" applyFont="1" applyFill="1" applyAlignment="1">
      <alignment horizontal="center" vertical="center"/>
    </xf>
    <xf numFmtId="165" fontId="141" fillId="0" borderId="21" xfId="3" applyFont="1" applyFill="1" applyBorder="1" applyAlignment="1">
      <alignment horizontal="center" vertical="center"/>
    </xf>
    <xf numFmtId="167" fontId="96" fillId="7" borderId="37" xfId="55" applyNumberFormat="1" applyFont="1" applyFill="1" applyBorder="1" applyAlignment="1">
      <alignment horizontal="right" vertical="center" wrapText="1"/>
    </xf>
    <xf numFmtId="49" fontId="129" fillId="0" borderId="11" xfId="0" applyNumberFormat="1" applyFont="1" applyBorder="1" applyAlignment="1">
      <alignment horizontal="center"/>
    </xf>
    <xf numFmtId="43" fontId="98" fillId="0" borderId="4" xfId="37" applyFont="1" applyFill="1" applyBorder="1" applyAlignment="1">
      <alignment horizontal="center" vertical="center" wrapText="1"/>
    </xf>
    <xf numFmtId="0" fontId="112" fillId="0" borderId="3" xfId="110" applyFont="1" applyBorder="1" applyAlignment="1">
      <alignment horizontal="center" vertical="center"/>
    </xf>
    <xf numFmtId="43" fontId="112" fillId="0" borderId="3" xfId="55" applyFont="1" applyBorder="1" applyAlignment="1">
      <alignment vertical="center"/>
    </xf>
    <xf numFmtId="43" fontId="112" fillId="0" borderId="3" xfId="55" applyFont="1" applyFill="1" applyBorder="1" applyAlignment="1">
      <alignment vertical="center"/>
    </xf>
    <xf numFmtId="0" fontId="186" fillId="0" borderId="3" xfId="110" applyFont="1" applyBorder="1" applyAlignment="1">
      <alignment vertical="center" wrapText="1"/>
    </xf>
    <xf numFmtId="0" fontId="187" fillId="5" borderId="3" xfId="0" applyFont="1" applyFill="1" applyBorder="1" applyAlignment="1">
      <alignment horizontal="center" vertical="center"/>
    </xf>
    <xf numFmtId="165" fontId="187" fillId="5" borderId="3" xfId="3" applyFont="1" applyFill="1" applyBorder="1" applyAlignment="1">
      <alignment horizontal="center" vertical="center"/>
    </xf>
    <xf numFmtId="0" fontId="187" fillId="5" borderId="3" xfId="0" applyFont="1" applyFill="1" applyBorder="1" applyAlignment="1">
      <alignment horizontal="left" vertical="center"/>
    </xf>
    <xf numFmtId="0" fontId="187" fillId="24" borderId="3" xfId="0" applyFont="1" applyFill="1" applyBorder="1" applyAlignment="1">
      <alignment vertical="center"/>
    </xf>
    <xf numFmtId="165" fontId="187" fillId="24" borderId="3" xfId="3" applyFont="1" applyFill="1" applyBorder="1" applyAlignment="1">
      <alignment horizontal="center" vertical="center"/>
    </xf>
    <xf numFmtId="165" fontId="187" fillId="24" borderId="3" xfId="3" applyFont="1" applyFill="1" applyBorder="1" applyAlignment="1">
      <alignment vertical="center"/>
    </xf>
    <xf numFmtId="0" fontId="187" fillId="8" borderId="3" xfId="0" applyFont="1" applyFill="1" applyBorder="1" applyAlignment="1">
      <alignment vertical="center" wrapText="1"/>
    </xf>
    <xf numFmtId="165" fontId="187" fillId="8" borderId="3" xfId="3" applyFont="1" applyFill="1" applyBorder="1" applyAlignment="1">
      <alignment horizontal="center" vertical="center"/>
    </xf>
    <xf numFmtId="165" fontId="187" fillId="8" borderId="3" xfId="3" applyFont="1" applyFill="1" applyBorder="1" applyAlignment="1">
      <alignment vertical="center"/>
    </xf>
    <xf numFmtId="0" fontId="187" fillId="24" borderId="3" xfId="0" applyFont="1" applyFill="1" applyBorder="1" applyAlignment="1">
      <alignment vertical="center" wrapText="1"/>
    </xf>
    <xf numFmtId="0" fontId="144" fillId="0" borderId="0" xfId="0" applyFont="1"/>
    <xf numFmtId="165" fontId="129" fillId="0" borderId="0" xfId="3" applyFont="1" applyAlignment="1">
      <alignment horizontal="center" vertical="center"/>
    </xf>
    <xf numFmtId="0" fontId="145" fillId="0" borderId="0" xfId="0" applyFont="1" applyAlignment="1">
      <alignment horizontal="left" vertical="center" indent="4"/>
    </xf>
    <xf numFmtId="0" fontId="145" fillId="0" borderId="0" xfId="0" applyFont="1" applyAlignment="1">
      <alignment horizontal="left" vertical="center" indent="2"/>
    </xf>
    <xf numFmtId="0" fontId="145" fillId="0" borderId="0" xfId="0" applyFont="1" applyAlignment="1">
      <alignment horizontal="left" indent="2"/>
    </xf>
    <xf numFmtId="165" fontId="145" fillId="0" borderId="0" xfId="3" applyFont="1" applyAlignment="1">
      <alignment horizontal="center" vertical="center"/>
    </xf>
    <xf numFmtId="165" fontId="130" fillId="6" borderId="3" xfId="211" applyFont="1" applyFill="1" applyBorder="1" applyAlignment="1" applyProtection="1">
      <alignment horizontal="center" vertical="center"/>
    </xf>
    <xf numFmtId="165" fontId="130" fillId="6" borderId="3" xfId="211" applyFont="1" applyFill="1" applyBorder="1" applyAlignment="1">
      <alignment horizontal="center" vertical="center"/>
    </xf>
    <xf numFmtId="165" fontId="131" fillId="5" borderId="6" xfId="211" applyFont="1" applyFill="1" applyBorder="1" applyAlignment="1"/>
    <xf numFmtId="165" fontId="130" fillId="5" borderId="6" xfId="211" applyFont="1" applyFill="1" applyBorder="1" applyAlignment="1" applyProtection="1">
      <alignment horizontal="center" shrinkToFit="1"/>
    </xf>
    <xf numFmtId="165" fontId="130" fillId="5" borderId="19" xfId="211" applyFont="1" applyFill="1" applyBorder="1" applyAlignment="1" applyProtection="1">
      <alignment horizontal="center" shrinkToFit="1"/>
    </xf>
    <xf numFmtId="165" fontId="132" fillId="0" borderId="10" xfId="211" applyFont="1" applyBorder="1" applyAlignment="1">
      <alignment wrapText="1"/>
    </xf>
    <xf numFmtId="165" fontId="132" fillId="0" borderId="35" xfId="211" applyFont="1" applyBorder="1" applyAlignment="1">
      <alignment horizontal="center" shrinkToFit="1"/>
    </xf>
    <xf numFmtId="165" fontId="132" fillId="6" borderId="10" xfId="211" applyFont="1" applyFill="1" applyBorder="1" applyAlignment="1" applyProtection="1">
      <alignment horizontal="center" shrinkToFit="1"/>
    </xf>
    <xf numFmtId="165" fontId="132" fillId="6" borderId="34" xfId="211" applyFont="1" applyFill="1" applyBorder="1" applyAlignment="1" applyProtection="1">
      <alignment horizontal="center" shrinkToFit="1"/>
    </xf>
    <xf numFmtId="165" fontId="132" fillId="6" borderId="10" xfId="211" applyFont="1" applyFill="1" applyBorder="1" applyAlignment="1"/>
    <xf numFmtId="165" fontId="132" fillId="0" borderId="11" xfId="211" applyFont="1" applyBorder="1" applyAlignment="1">
      <alignment wrapText="1"/>
    </xf>
    <xf numFmtId="165" fontId="132" fillId="0" borderId="27" xfId="211" applyFont="1" applyBorder="1" applyAlignment="1">
      <alignment horizontal="center" shrinkToFit="1"/>
    </xf>
    <xf numFmtId="165" fontId="132" fillId="6" borderId="14" xfId="211" applyFont="1" applyFill="1" applyBorder="1" applyAlignment="1" applyProtection="1">
      <alignment horizontal="center" shrinkToFit="1"/>
    </xf>
    <xf numFmtId="165" fontId="132" fillId="6" borderId="11" xfId="211" applyFont="1" applyFill="1" applyBorder="1" applyAlignment="1" applyProtection="1">
      <alignment horizontal="center" shrinkToFit="1"/>
    </xf>
    <xf numFmtId="165" fontId="132" fillId="6" borderId="15" xfId="211" applyFont="1" applyFill="1" applyBorder="1" applyAlignment="1" applyProtection="1">
      <alignment horizontal="center" shrinkToFit="1"/>
    </xf>
    <xf numFmtId="165" fontId="132" fillId="6" borderId="14" xfId="211" applyFont="1" applyFill="1" applyBorder="1" applyAlignment="1"/>
    <xf numFmtId="0" fontId="132" fillId="0" borderId="15" xfId="0" applyFont="1" applyBorder="1" applyAlignment="1">
      <alignment shrinkToFit="1"/>
    </xf>
    <xf numFmtId="165" fontId="129" fillId="6" borderId="11" xfId="211" applyFont="1" applyFill="1" applyBorder="1" applyAlignment="1" applyProtection="1">
      <alignment horizontal="center" shrinkToFit="1"/>
    </xf>
    <xf numFmtId="165" fontId="132" fillId="0" borderId="27" xfId="211" applyFont="1" applyBorder="1" applyAlignment="1"/>
    <xf numFmtId="0" fontId="129" fillId="6" borderId="9" xfId="0" applyFont="1" applyFill="1" applyBorder="1" applyAlignment="1">
      <alignment horizontal="center"/>
    </xf>
    <xf numFmtId="0" fontId="129" fillId="0" borderId="33" xfId="0" applyFont="1" applyBorder="1" applyAlignment="1">
      <alignment shrinkToFit="1"/>
    </xf>
    <xf numFmtId="165" fontId="129" fillId="6" borderId="9" xfId="211" applyFont="1" applyFill="1" applyBorder="1" applyAlignment="1" applyProtection="1">
      <alignment horizontal="center" shrinkToFit="1"/>
    </xf>
    <xf numFmtId="165" fontId="129" fillId="0" borderId="17" xfId="211" applyFont="1" applyFill="1" applyBorder="1" applyAlignment="1">
      <alignment horizontal="left"/>
    </xf>
    <xf numFmtId="165" fontId="129" fillId="6" borderId="17" xfId="211" applyFont="1" applyFill="1" applyBorder="1" applyAlignment="1">
      <alignment horizontal="left"/>
    </xf>
    <xf numFmtId="165" fontId="129" fillId="6" borderId="17" xfId="211" applyFont="1" applyFill="1" applyBorder="1"/>
    <xf numFmtId="165" fontId="130" fillId="6" borderId="17" xfId="211" applyFont="1" applyFill="1" applyBorder="1" applyAlignment="1" applyProtection="1">
      <alignment horizontal="center" shrinkToFit="1"/>
    </xf>
    <xf numFmtId="165" fontId="129" fillId="6" borderId="17" xfId="211" applyFont="1" applyFill="1" applyBorder="1" applyAlignment="1">
      <alignment horizontal="center"/>
    </xf>
    <xf numFmtId="165" fontId="129" fillId="0" borderId="0" xfId="211" applyFont="1" applyFill="1" applyBorder="1" applyAlignment="1">
      <alignment horizontal="left"/>
    </xf>
    <xf numFmtId="165" fontId="129" fillId="6" borderId="0" xfId="211" applyFont="1" applyFill="1" applyBorder="1" applyAlignment="1">
      <alignment horizontal="center"/>
    </xf>
    <xf numFmtId="165" fontId="129" fillId="0" borderId="0" xfId="211" applyFont="1"/>
    <xf numFmtId="165" fontId="72" fillId="6" borderId="0" xfId="211" applyFont="1" applyFill="1" applyAlignment="1">
      <alignment horizontal="left" vertical="top"/>
    </xf>
    <xf numFmtId="165" fontId="129" fillId="6" borderId="0" xfId="211" applyFont="1" applyFill="1" applyBorder="1" applyAlignment="1">
      <alignment horizontal="left"/>
    </xf>
    <xf numFmtId="165" fontId="129" fillId="6" borderId="0" xfId="211" applyFont="1" applyFill="1" applyBorder="1"/>
    <xf numFmtId="165" fontId="129" fillId="0" borderId="0" xfId="211" applyFont="1" applyFill="1" applyBorder="1"/>
    <xf numFmtId="165" fontId="130" fillId="0" borderId="3" xfId="211" applyFont="1" applyFill="1" applyBorder="1" applyAlignment="1" applyProtection="1">
      <alignment horizontal="center" vertical="center"/>
    </xf>
    <xf numFmtId="165" fontId="130" fillId="6" borderId="3" xfId="211" applyFont="1" applyFill="1" applyBorder="1" applyAlignment="1" applyProtection="1">
      <alignment horizontal="center" vertical="center" wrapText="1"/>
    </xf>
    <xf numFmtId="165" fontId="130" fillId="5" borderId="6" xfId="211" applyFont="1" applyFill="1" applyBorder="1" applyAlignment="1" applyProtection="1">
      <alignment horizontal="center"/>
    </xf>
    <xf numFmtId="165" fontId="132" fillId="0" borderId="10" xfId="211" applyFont="1" applyFill="1" applyBorder="1" applyAlignment="1"/>
    <xf numFmtId="165" fontId="132" fillId="0" borderId="35" xfId="211" applyFont="1" applyFill="1" applyBorder="1" applyAlignment="1"/>
    <xf numFmtId="165" fontId="129" fillId="0" borderId="10" xfId="211" applyFont="1" applyFill="1" applyBorder="1" applyAlignment="1" applyProtection="1">
      <alignment horizontal="center"/>
    </xf>
    <xf numFmtId="165" fontId="132" fillId="0" borderId="11" xfId="211" applyFont="1" applyFill="1" applyBorder="1" applyAlignment="1"/>
    <xf numFmtId="165" fontId="132" fillId="0" borderId="27" xfId="211" applyFont="1" applyFill="1" applyBorder="1" applyAlignment="1"/>
    <xf numFmtId="165" fontId="129" fillId="0" borderId="11" xfId="211" applyFont="1" applyFill="1" applyBorder="1" applyAlignment="1" applyProtection="1">
      <alignment horizontal="center"/>
    </xf>
    <xf numFmtId="165" fontId="129" fillId="0" borderId="14" xfId="211" applyFont="1" applyFill="1" applyBorder="1" applyAlignment="1" applyProtection="1">
      <alignment horizontal="center"/>
    </xf>
    <xf numFmtId="165" fontId="129" fillId="0" borderId="17" xfId="211" applyFont="1" applyFill="1" applyBorder="1" applyAlignment="1"/>
    <xf numFmtId="165" fontId="129" fillId="0" borderId="17" xfId="211" applyFont="1" applyFill="1" applyBorder="1" applyAlignment="1" applyProtection="1">
      <alignment horizontal="center"/>
    </xf>
    <xf numFmtId="165" fontId="129" fillId="0" borderId="17" xfId="211" applyFont="1" applyFill="1" applyBorder="1" applyAlignment="1">
      <alignment horizontal="center"/>
    </xf>
    <xf numFmtId="165" fontId="103" fillId="0" borderId="0" xfId="211" applyFont="1" applyFill="1" applyBorder="1"/>
    <xf numFmtId="165" fontId="103" fillId="0" borderId="0" xfId="211" applyFont="1" applyFill="1" applyBorder="1" applyAlignment="1" applyProtection="1">
      <alignment horizontal="center"/>
    </xf>
    <xf numFmtId="165" fontId="103" fillId="0" borderId="0" xfId="211" applyFont="1" applyAlignment="1">
      <alignment horizontal="center"/>
    </xf>
    <xf numFmtId="165" fontId="105" fillId="6" borderId="0" xfId="211" applyFont="1" applyFill="1" applyBorder="1" applyAlignment="1">
      <alignment horizontal="left"/>
    </xf>
    <xf numFmtId="165" fontId="105" fillId="6" borderId="0" xfId="211" applyFont="1" applyFill="1" applyBorder="1"/>
    <xf numFmtId="165" fontId="105" fillId="6" borderId="0" xfId="211" applyFont="1" applyFill="1" applyBorder="1" applyAlignment="1">
      <alignment horizontal="center"/>
    </xf>
    <xf numFmtId="165" fontId="134" fillId="6" borderId="0" xfId="211" applyFont="1" applyFill="1" applyBorder="1"/>
    <xf numFmtId="165" fontId="105" fillId="6" borderId="0" xfId="211" applyFont="1" applyFill="1"/>
    <xf numFmtId="165" fontId="100" fillId="6" borderId="0" xfId="211" applyFont="1" applyFill="1" applyBorder="1"/>
    <xf numFmtId="165" fontId="135" fillId="6" borderId="0" xfId="211" applyFont="1" applyFill="1" applyBorder="1"/>
    <xf numFmtId="165" fontId="103" fillId="6" borderId="0" xfId="211" applyFont="1" applyFill="1" applyBorder="1"/>
    <xf numFmtId="165" fontId="103" fillId="6" borderId="0" xfId="211" applyFont="1" applyFill="1" applyBorder="1" applyAlignment="1">
      <alignment horizontal="center"/>
    </xf>
    <xf numFmtId="165" fontId="103" fillId="0" borderId="0" xfId="211" applyFont="1" applyFill="1" applyBorder="1" applyAlignment="1">
      <alignment horizontal="center"/>
    </xf>
    <xf numFmtId="165" fontId="103" fillId="0" borderId="0" xfId="211" applyFont="1" applyFill="1" applyProtection="1">
      <protection locked="0"/>
    </xf>
    <xf numFmtId="165" fontId="97" fillId="0" borderId="0" xfId="211" applyFont="1" applyFill="1" applyProtection="1">
      <protection locked="0"/>
    </xf>
    <xf numFmtId="165" fontId="97" fillId="0" borderId="0" xfId="211" applyFont="1" applyFill="1" applyBorder="1"/>
    <xf numFmtId="165" fontId="97" fillId="0" borderId="0" xfId="211" applyFont="1" applyFill="1" applyBorder="1" applyAlignment="1">
      <alignment horizontal="center"/>
    </xf>
    <xf numFmtId="165" fontId="130" fillId="0" borderId="25" xfId="211" applyFont="1" applyFill="1" applyBorder="1" applyAlignment="1" applyProtection="1">
      <alignment horizontal="center"/>
    </xf>
    <xf numFmtId="165" fontId="130" fillId="0" borderId="3" xfId="211" applyFont="1" applyFill="1" applyBorder="1" applyAlignment="1" applyProtection="1">
      <alignment horizontal="center" vertical="center" wrapText="1"/>
    </xf>
    <xf numFmtId="165" fontId="129" fillId="0" borderId="10" xfId="211" applyFont="1" applyFill="1" applyBorder="1" applyAlignment="1"/>
    <xf numFmtId="165" fontId="129" fillId="0" borderId="10" xfId="211" applyFont="1" applyFill="1" applyBorder="1" applyAlignment="1">
      <alignment horizontal="center"/>
    </xf>
    <xf numFmtId="165" fontId="129" fillId="0" borderId="10" xfId="211" applyFont="1" applyFill="1" applyBorder="1" applyAlignment="1" applyProtection="1"/>
    <xf numFmtId="165" fontId="129" fillId="0" borderId="11" xfId="211" applyFont="1" applyFill="1" applyBorder="1" applyAlignment="1"/>
    <xf numFmtId="165" fontId="129" fillId="0" borderId="11" xfId="211" applyFont="1" applyFill="1" applyBorder="1" applyAlignment="1">
      <alignment horizontal="center"/>
    </xf>
    <xf numFmtId="165" fontId="129" fillId="0" borderId="11" xfId="211" applyFont="1" applyFill="1" applyBorder="1" applyAlignment="1" applyProtection="1"/>
    <xf numFmtId="165" fontId="129" fillId="0" borderId="17" xfId="211" applyFont="1" applyBorder="1" applyAlignment="1">
      <alignment horizontal="center"/>
    </xf>
    <xf numFmtId="2" fontId="129" fillId="0" borderId="17" xfId="211" applyNumberFormat="1" applyFont="1" applyFill="1" applyBorder="1" applyAlignment="1"/>
    <xf numFmtId="165" fontId="97" fillId="0" borderId="0" xfId="211" applyFont="1" applyFill="1" applyBorder="1" applyAlignment="1" applyProtection="1">
      <alignment horizontal="center"/>
    </xf>
    <xf numFmtId="165" fontId="97" fillId="0" borderId="0" xfId="211" applyFont="1" applyFill="1" applyBorder="1" applyAlignment="1" applyProtection="1">
      <alignment horizontal="center" vertical="center"/>
    </xf>
    <xf numFmtId="165" fontId="97" fillId="0" borderId="0" xfId="211" applyFont="1" applyAlignment="1">
      <alignment horizontal="center" vertical="center"/>
    </xf>
    <xf numFmtId="2" fontId="97" fillId="0" borderId="0" xfId="211" applyNumberFormat="1" applyFont="1" applyFill="1" applyBorder="1"/>
    <xf numFmtId="165" fontId="97" fillId="0" borderId="0" xfId="211" applyFont="1" applyFill="1" applyBorder="1" applyAlignment="1"/>
    <xf numFmtId="165" fontId="97" fillId="0" borderId="0" xfId="211" applyFont="1" applyFill="1" applyBorder="1" applyAlignment="1">
      <alignment horizontal="center" vertical="center"/>
    </xf>
    <xf numFmtId="43" fontId="181" fillId="0" borderId="19" xfId="37" applyFont="1" applyFill="1" applyBorder="1" applyAlignment="1">
      <alignment horizontal="center" vertical="center"/>
    </xf>
    <xf numFmtId="43" fontId="181" fillId="24" borderId="3" xfId="37" applyFont="1" applyFill="1" applyBorder="1" applyAlignment="1">
      <alignment horizontal="center" vertical="center"/>
    </xf>
    <xf numFmtId="43" fontId="181" fillId="8" borderId="3" xfId="37" applyFont="1" applyFill="1" applyBorder="1" applyAlignment="1">
      <alignment horizontal="center" vertical="center" wrapText="1"/>
    </xf>
    <xf numFmtId="43" fontId="181" fillId="8" borderId="3" xfId="37" applyFont="1" applyFill="1" applyBorder="1" applyAlignment="1">
      <alignment horizontal="center" vertical="center"/>
    </xf>
    <xf numFmtId="43" fontId="181" fillId="0" borderId="3" xfId="37" applyFont="1" applyFill="1" applyBorder="1" applyAlignment="1">
      <alignment horizontal="center" vertical="center"/>
    </xf>
    <xf numFmtId="43" fontId="184" fillId="0" borderId="3" xfId="37" applyFont="1" applyFill="1" applyBorder="1" applyAlignment="1">
      <alignment horizontal="center" vertical="center" readingOrder="1"/>
    </xf>
    <xf numFmtId="43" fontId="184" fillId="0" borderId="3" xfId="37" applyFont="1" applyFill="1" applyBorder="1" applyAlignment="1">
      <alignment vertical="center"/>
    </xf>
    <xf numFmtId="43" fontId="184" fillId="0" borderId="3" xfId="37" applyFont="1" applyFill="1" applyBorder="1" applyAlignment="1">
      <alignment horizontal="center" vertical="center"/>
    </xf>
    <xf numFmtId="43" fontId="185" fillId="0" borderId="3" xfId="37" applyFont="1" applyBorder="1" applyAlignment="1">
      <alignment vertical="center"/>
    </xf>
    <xf numFmtId="43" fontId="112" fillId="0" borderId="0" xfId="37" applyFont="1" applyFill="1" applyAlignment="1">
      <alignment horizontal="center" vertical="top"/>
    </xf>
    <xf numFmtId="43" fontId="112" fillId="0" borderId="0" xfId="37" applyFont="1" applyFill="1" applyAlignment="1">
      <alignment vertical="center"/>
    </xf>
    <xf numFmtId="43" fontId="112" fillId="0" borderId="0" xfId="37" applyFont="1" applyFill="1" applyAlignment="1">
      <alignment horizontal="center" vertical="center"/>
    </xf>
    <xf numFmtId="43" fontId="112" fillId="0" borderId="0" xfId="37" applyFont="1" applyAlignment="1">
      <alignment horizontal="center" vertical="top"/>
    </xf>
    <xf numFmtId="43" fontId="112" fillId="0" borderId="0" xfId="37" applyFont="1" applyAlignment="1">
      <alignment vertical="center"/>
    </xf>
    <xf numFmtId="43" fontId="112" fillId="0" borderId="0" xfId="37" applyFont="1" applyAlignment="1">
      <alignment horizontal="center" vertical="center"/>
    </xf>
    <xf numFmtId="1" fontId="172" fillId="0" borderId="0" xfId="55" applyNumberFormat="1" applyFont="1" applyAlignment="1">
      <alignment horizontal="center"/>
    </xf>
    <xf numFmtId="43" fontId="172" fillId="0" borderId="0" xfId="55" applyFont="1"/>
    <xf numFmtId="1" fontId="99" fillId="0" borderId="0" xfId="55" applyNumberFormat="1" applyFont="1" applyAlignment="1">
      <alignment horizontal="center" vertical="center"/>
    </xf>
    <xf numFmtId="1" fontId="99" fillId="0" borderId="0" xfId="55" applyNumberFormat="1" applyFont="1" applyAlignment="1">
      <alignment horizontal="center"/>
    </xf>
    <xf numFmtId="43" fontId="99" fillId="0" borderId="0" xfId="55" applyFont="1" applyAlignment="1">
      <alignment horizontal="center" vertical="center"/>
    </xf>
    <xf numFmtId="43" fontId="101" fillId="0" borderId="3" xfId="37" applyFont="1" applyBorder="1" applyAlignment="1">
      <alignment horizontal="center" vertical="center"/>
    </xf>
    <xf numFmtId="0" fontId="101" fillId="10" borderId="6" xfId="0" applyFont="1" applyFill="1" applyBorder="1" applyAlignment="1">
      <alignment horizontal="center" vertical="center"/>
    </xf>
    <xf numFmtId="0" fontId="101" fillId="10" borderId="6" xfId="0" applyFont="1" applyFill="1" applyBorder="1" applyAlignment="1">
      <alignment horizontal="left" vertical="center" wrapText="1"/>
    </xf>
    <xf numFmtId="43" fontId="101" fillId="10" borderId="6" xfId="55" applyFont="1" applyFill="1" applyBorder="1" applyAlignment="1">
      <alignment vertical="center"/>
    </xf>
    <xf numFmtId="43" fontId="101" fillId="10" borderId="6" xfId="37" applyFont="1" applyFill="1" applyBorder="1" applyAlignment="1">
      <alignment horizontal="center" vertical="center"/>
    </xf>
    <xf numFmtId="43" fontId="101" fillId="10" borderId="6" xfId="55" applyFont="1" applyFill="1" applyBorder="1" applyAlignment="1">
      <alignment horizontal="center" vertical="center"/>
    </xf>
    <xf numFmtId="1" fontId="99" fillId="0" borderId="0" xfId="55" applyNumberFormat="1" applyFont="1" applyFill="1" applyAlignment="1">
      <alignment horizontal="center" vertical="center"/>
    </xf>
    <xf numFmtId="43" fontId="99" fillId="0" borderId="0" xfId="55" applyFont="1" applyFill="1" applyAlignment="1">
      <alignment vertical="center"/>
    </xf>
    <xf numFmtId="0" fontId="101" fillId="27" borderId="13" xfId="0" applyFont="1" applyFill="1" applyBorder="1" applyAlignment="1">
      <alignment horizontal="center" vertical="center"/>
    </xf>
    <xf numFmtId="0" fontId="101" fillId="27" borderId="13" xfId="0" applyFont="1" applyFill="1" applyBorder="1" applyAlignment="1">
      <alignment horizontal="left" vertical="center" wrapText="1"/>
    </xf>
    <xf numFmtId="43" fontId="101" fillId="27" borderId="13" xfId="55" applyFont="1" applyFill="1" applyBorder="1" applyAlignment="1">
      <alignment vertical="center"/>
    </xf>
    <xf numFmtId="43" fontId="101" fillId="27" borderId="13" xfId="37" applyFont="1" applyFill="1" applyBorder="1" applyAlignment="1">
      <alignment horizontal="center" vertical="center"/>
    </xf>
    <xf numFmtId="43" fontId="101" fillId="27" borderId="13" xfId="55" applyFont="1" applyFill="1" applyBorder="1" applyAlignment="1">
      <alignment horizontal="center" vertical="center"/>
    </xf>
    <xf numFmtId="43" fontId="99" fillId="0" borderId="3" xfId="37" applyFont="1" applyFill="1" applyBorder="1" applyAlignment="1">
      <alignment vertical="center"/>
    </xf>
    <xf numFmtId="169" fontId="99" fillId="0" borderId="3" xfId="37" applyNumberFormat="1" applyFont="1" applyFill="1" applyBorder="1" applyAlignment="1">
      <alignment vertical="center"/>
    </xf>
    <xf numFmtId="43" fontId="99" fillId="0" borderId="3" xfId="55" applyFont="1" applyFill="1" applyBorder="1" applyAlignment="1">
      <alignment horizontal="center" vertical="center"/>
    </xf>
    <xf numFmtId="0" fontId="99" fillId="6" borderId="4" xfId="0" applyFont="1" applyFill="1" applyBorder="1" applyAlignment="1">
      <alignment horizontal="center" vertical="center"/>
    </xf>
    <xf numFmtId="0" fontId="99" fillId="0" borderId="4" xfId="0" applyFont="1" applyBorder="1" applyAlignment="1">
      <alignment horizontal="left" vertical="center" wrapText="1"/>
    </xf>
    <xf numFmtId="43" fontId="99" fillId="6" borderId="4" xfId="55" applyFont="1" applyFill="1" applyBorder="1" applyAlignment="1">
      <alignment vertical="center"/>
    </xf>
    <xf numFmtId="43" fontId="99" fillId="0" borderId="4" xfId="55" applyFont="1" applyFill="1" applyBorder="1" applyAlignment="1">
      <alignment vertical="center"/>
    </xf>
    <xf numFmtId="43" fontId="99" fillId="0" borderId="4" xfId="37" applyFont="1" applyFill="1" applyBorder="1" applyAlignment="1">
      <alignment vertical="center"/>
    </xf>
    <xf numFmtId="169" fontId="99" fillId="0" borderId="4" xfId="37" applyNumberFormat="1" applyFont="1" applyFill="1" applyBorder="1" applyAlignment="1">
      <alignment vertical="center"/>
    </xf>
    <xf numFmtId="43" fontId="99" fillId="0" borderId="4" xfId="55" applyFont="1" applyFill="1" applyBorder="1" applyAlignment="1">
      <alignment horizontal="center" vertical="center"/>
    </xf>
    <xf numFmtId="0" fontId="101" fillId="27" borderId="3" xfId="0" applyFont="1" applyFill="1" applyBorder="1" applyAlignment="1">
      <alignment horizontal="center" vertical="center"/>
    </xf>
    <xf numFmtId="0" fontId="101" fillId="27" borderId="3" xfId="0" applyFont="1" applyFill="1" applyBorder="1" applyAlignment="1">
      <alignment vertical="center" wrapText="1"/>
    </xf>
    <xf numFmtId="43" fontId="101" fillId="27" borderId="3" xfId="55" applyFont="1" applyFill="1" applyBorder="1" applyAlignment="1">
      <alignment vertical="center"/>
    </xf>
    <xf numFmtId="43" fontId="101" fillId="27" borderId="3" xfId="37" applyFont="1" applyFill="1" applyBorder="1" applyAlignment="1">
      <alignment vertical="center"/>
    </xf>
    <xf numFmtId="43" fontId="101" fillId="27" borderId="3" xfId="55" applyFont="1" applyFill="1" applyBorder="1" applyAlignment="1">
      <alignment horizontal="center" vertical="center"/>
    </xf>
    <xf numFmtId="1" fontId="101" fillId="6" borderId="0" xfId="55" applyNumberFormat="1" applyFont="1" applyFill="1" applyAlignment="1">
      <alignment horizontal="center" vertical="center"/>
    </xf>
    <xf numFmtId="43" fontId="101" fillId="6" borderId="0" xfId="55" applyFont="1" applyFill="1" applyAlignment="1">
      <alignment vertical="center"/>
    </xf>
    <xf numFmtId="1" fontId="99" fillId="6" borderId="0" xfId="55" applyNumberFormat="1" applyFont="1" applyFill="1" applyAlignment="1">
      <alignment horizontal="center" vertical="center"/>
    </xf>
    <xf numFmtId="43" fontId="99" fillId="6" borderId="0" xfId="55" applyFont="1" applyFill="1" applyAlignment="1">
      <alignment vertical="center"/>
    </xf>
    <xf numFmtId="43" fontId="99" fillId="0" borderId="3" xfId="37" applyFont="1" applyBorder="1" applyAlignment="1">
      <alignment vertical="center"/>
    </xf>
    <xf numFmtId="43" fontId="99" fillId="0" borderId="0" xfId="55" applyFont="1" applyAlignment="1">
      <alignment vertical="center"/>
    </xf>
    <xf numFmtId="169" fontId="99" fillId="0" borderId="3" xfId="37" applyNumberFormat="1" applyFont="1" applyFill="1" applyBorder="1" applyAlignment="1">
      <alignment vertical="center" wrapText="1"/>
    </xf>
    <xf numFmtId="1" fontId="99" fillId="6" borderId="0" xfId="55" applyNumberFormat="1" applyFont="1" applyFill="1" applyAlignment="1">
      <alignment horizontal="center" vertical="center" wrapText="1"/>
    </xf>
    <xf numFmtId="43" fontId="99" fillId="6" borderId="0" xfId="55" applyFont="1" applyFill="1" applyAlignment="1">
      <alignment vertical="center" wrapText="1"/>
    </xf>
    <xf numFmtId="0" fontId="99" fillId="0" borderId="0" xfId="0" applyFont="1" applyAlignment="1">
      <alignment wrapText="1"/>
    </xf>
    <xf numFmtId="43" fontId="99" fillId="0" borderId="0" xfId="37" applyFont="1"/>
    <xf numFmtId="169" fontId="99" fillId="0" borderId="0" xfId="37" applyNumberFormat="1" applyFont="1"/>
    <xf numFmtId="43" fontId="99" fillId="0" borderId="0" xfId="55" applyFont="1" applyFill="1" applyAlignment="1">
      <alignment horizontal="center" vertical="center"/>
    </xf>
    <xf numFmtId="43" fontId="142" fillId="0" borderId="0" xfId="37" applyFont="1" applyAlignment="1">
      <alignment vertical="center"/>
    </xf>
    <xf numFmtId="43" fontId="74" fillId="0" borderId="0" xfId="37" applyFont="1" applyAlignment="1">
      <alignment vertical="center"/>
    </xf>
    <xf numFmtId="43" fontId="73" fillId="0" borderId="0" xfId="37" applyFont="1"/>
    <xf numFmtId="43" fontId="74" fillId="0" borderId="0" xfId="37" applyFont="1"/>
    <xf numFmtId="43" fontId="76" fillId="6" borderId="0" xfId="37" applyFont="1" applyFill="1" applyAlignment="1"/>
    <xf numFmtId="43" fontId="73" fillId="6" borderId="0" xfId="37" applyFont="1" applyFill="1" applyAlignment="1"/>
    <xf numFmtId="43" fontId="108" fillId="6" borderId="0" xfId="37" applyFont="1" applyFill="1"/>
    <xf numFmtId="43" fontId="79" fillId="6" borderId="0" xfId="37" applyFont="1" applyFill="1"/>
    <xf numFmtId="43" fontId="80" fillId="0" borderId="0" xfId="37" applyFont="1" applyFill="1"/>
    <xf numFmtId="43" fontId="80" fillId="0" borderId="0" xfId="37" applyFont="1"/>
    <xf numFmtId="43" fontId="79" fillId="0" borderId="0" xfId="37" applyFont="1"/>
    <xf numFmtId="43" fontId="77" fillId="0" borderId="0" xfId="37" applyFont="1"/>
    <xf numFmtId="43" fontId="71" fillId="0" borderId="0" xfId="37" applyFont="1" applyAlignment="1">
      <alignment vertical="center"/>
    </xf>
    <xf numFmtId="43" fontId="71" fillId="0" borderId="0" xfId="37" applyFont="1"/>
    <xf numFmtId="43" fontId="147" fillId="0" borderId="0" xfId="37" applyFont="1"/>
    <xf numFmtId="43" fontId="171" fillId="6" borderId="0" xfId="37" applyFont="1" applyFill="1"/>
    <xf numFmtId="43" fontId="174" fillId="0" borderId="0" xfId="37" applyFont="1" applyAlignment="1">
      <alignment vertical="center"/>
    </xf>
    <xf numFmtId="43" fontId="175" fillId="0" borderId="0" xfId="37" applyFont="1"/>
    <xf numFmtId="43" fontId="174" fillId="0" borderId="0" xfId="37" applyFont="1"/>
    <xf numFmtId="43" fontId="84" fillId="6" borderId="0" xfId="37" applyFont="1" applyFill="1" applyAlignment="1"/>
    <xf numFmtId="43" fontId="175" fillId="6" borderId="0" xfId="37" applyFont="1" applyFill="1" applyAlignment="1"/>
    <xf numFmtId="43" fontId="177" fillId="6" borderId="0" xfId="37" applyFont="1" applyFill="1"/>
    <xf numFmtId="43" fontId="175" fillId="6" borderId="0" xfId="37" applyFont="1" applyFill="1"/>
    <xf numFmtId="43" fontId="177" fillId="0" borderId="0" xfId="37" applyFont="1" applyFill="1"/>
    <xf numFmtId="43" fontId="177" fillId="0" borderId="0" xfId="37" applyFont="1"/>
    <xf numFmtId="43" fontId="176" fillId="0" borderId="0" xfId="37" applyFont="1"/>
    <xf numFmtId="43" fontId="176" fillId="0" borderId="0" xfId="37" applyFont="1" applyAlignment="1">
      <alignment vertical="center"/>
    </xf>
    <xf numFmtId="49" fontId="173" fillId="0" borderId="0" xfId="211" applyNumberFormat="1" applyFont="1" applyFill="1" applyBorder="1"/>
    <xf numFmtId="43" fontId="148" fillId="0" borderId="25" xfId="211" applyNumberFormat="1" applyFont="1" applyFill="1" applyBorder="1" applyAlignment="1">
      <alignment horizontal="center" vertical="center" wrapText="1"/>
    </xf>
    <xf numFmtId="49" fontId="74" fillId="0" borderId="0" xfId="211" applyNumberFormat="1" applyFont="1" applyFill="1" applyBorder="1"/>
    <xf numFmtId="43" fontId="148" fillId="0" borderId="19" xfId="211" applyNumberFormat="1" applyFont="1" applyFill="1" applyBorder="1" applyAlignment="1">
      <alignment horizontal="center" vertical="center" wrapText="1"/>
    </xf>
    <xf numFmtId="49" fontId="74" fillId="0" borderId="0" xfId="211" applyNumberFormat="1" applyFont="1" applyFill="1" applyBorder="1" applyAlignment="1">
      <alignment horizontal="center" vertical="center"/>
    </xf>
    <xf numFmtId="165" fontId="95" fillId="4" borderId="6" xfId="211" applyFont="1" applyFill="1" applyBorder="1" applyAlignment="1">
      <alignment horizontal="center" vertical="center"/>
    </xf>
    <xf numFmtId="49" fontId="74" fillId="0" borderId="0" xfId="211" applyNumberFormat="1" applyFont="1" applyFill="1" applyBorder="1" applyAlignment="1">
      <alignment horizontal="center"/>
    </xf>
    <xf numFmtId="165" fontId="95" fillId="0" borderId="13" xfId="211" applyFont="1" applyFill="1" applyBorder="1" applyAlignment="1">
      <alignment horizontal="center" vertical="center"/>
    </xf>
    <xf numFmtId="165" fontId="148" fillId="0" borderId="3" xfId="211" applyFont="1" applyFill="1" applyBorder="1" applyAlignment="1">
      <alignment horizontal="left" vertical="center"/>
    </xf>
    <xf numFmtId="165" fontId="149" fillId="0" borderId="3" xfId="211" applyFont="1" applyFill="1" applyBorder="1" applyAlignment="1">
      <alignment horizontal="center" vertical="center"/>
    </xf>
    <xf numFmtId="49" fontId="151" fillId="0" borderId="0" xfId="211" applyNumberFormat="1" applyFont="1" applyFill="1" applyBorder="1" applyAlignment="1">
      <alignment vertical="center"/>
    </xf>
    <xf numFmtId="165" fontId="106" fillId="0" borderId="3" xfId="211" applyFont="1" applyFill="1" applyBorder="1" applyAlignment="1">
      <alignment horizontal="center" vertical="center"/>
    </xf>
    <xf numFmtId="43" fontId="106" fillId="0" borderId="3" xfId="211" applyNumberFormat="1" applyFont="1" applyFill="1" applyBorder="1" applyAlignment="1">
      <alignment vertical="center" shrinkToFit="1"/>
    </xf>
    <xf numFmtId="49" fontId="75" fillId="0" borderId="0" xfId="211" applyNumberFormat="1" applyFont="1" applyFill="1" applyBorder="1" applyAlignment="1">
      <alignment vertical="center"/>
    </xf>
    <xf numFmtId="165" fontId="152" fillId="0" borderId="0" xfId="211" applyFont="1" applyFill="1" applyBorder="1" applyAlignment="1">
      <alignment horizontal="center" vertical="center" shrinkToFit="1"/>
    </xf>
    <xf numFmtId="43" fontId="152" fillId="0" borderId="0" xfId="211" applyNumberFormat="1" applyFont="1" applyFill="1" applyBorder="1" applyAlignment="1">
      <alignment horizontal="center" vertical="center" shrinkToFit="1"/>
    </xf>
    <xf numFmtId="43" fontId="152" fillId="0" borderId="0" xfId="211" applyNumberFormat="1" applyFont="1" applyFill="1" applyBorder="1" applyAlignment="1">
      <alignment horizontal="center" vertical="top" shrinkToFit="1"/>
    </xf>
    <xf numFmtId="49" fontId="72" fillId="0" borderId="0" xfId="211" applyNumberFormat="1" applyFont="1" applyFill="1" applyBorder="1" applyAlignment="1">
      <alignment vertical="top"/>
    </xf>
    <xf numFmtId="165" fontId="152" fillId="6" borderId="0" xfId="211" applyFont="1" applyFill="1" applyBorder="1" applyAlignment="1">
      <alignment horizontal="center" vertical="center" shrinkToFit="1"/>
    </xf>
    <xf numFmtId="43" fontId="152" fillId="6" borderId="0" xfId="211" applyNumberFormat="1" applyFont="1" applyFill="1" applyBorder="1" applyAlignment="1">
      <alignment horizontal="center" vertical="center" shrinkToFit="1"/>
    </xf>
    <xf numFmtId="43" fontId="152" fillId="6" borderId="0" xfId="211" applyNumberFormat="1" applyFont="1" applyFill="1" applyBorder="1" applyAlignment="1">
      <alignment horizontal="center" vertical="top" shrinkToFit="1"/>
    </xf>
    <xf numFmtId="165" fontId="152" fillId="0" borderId="0" xfId="211" applyFont="1" applyFill="1" applyBorder="1" applyAlignment="1">
      <alignment vertical="center"/>
    </xf>
    <xf numFmtId="43" fontId="152" fillId="0" borderId="0" xfId="211" applyNumberFormat="1" applyFont="1" applyFill="1" applyBorder="1" applyAlignment="1">
      <alignment horizontal="center" shrinkToFit="1"/>
    </xf>
    <xf numFmtId="43" fontId="104" fillId="0" borderId="0" xfId="211" applyNumberFormat="1" applyFont="1" applyFill="1" applyBorder="1" applyAlignment="1">
      <alignment horizontal="center" shrinkToFit="1"/>
    </xf>
    <xf numFmtId="49" fontId="72" fillId="0" borderId="0" xfId="211" applyNumberFormat="1" applyFont="1" applyFill="1" applyBorder="1" applyAlignment="1">
      <alignment vertical="center"/>
    </xf>
    <xf numFmtId="165" fontId="155" fillId="0" borderId="0" xfId="211" applyFont="1" applyFill="1" applyBorder="1" applyAlignment="1">
      <alignment vertical="center"/>
    </xf>
    <xf numFmtId="165" fontId="155" fillId="0" borderId="0" xfId="211" applyFont="1" applyFill="1" applyBorder="1"/>
    <xf numFmtId="165" fontId="152" fillId="0" borderId="0" xfId="211" applyFont="1" applyFill="1" applyBorder="1" applyAlignment="1">
      <alignment vertical="top"/>
    </xf>
    <xf numFmtId="165" fontId="152" fillId="0" borderId="0" xfId="211" applyFont="1" applyFill="1" applyBorder="1"/>
    <xf numFmtId="49" fontId="72" fillId="0" borderId="0" xfId="211" applyNumberFormat="1" applyFont="1" applyFill="1" applyBorder="1"/>
    <xf numFmtId="165" fontId="154" fillId="0" borderId="0" xfId="211" applyFont="1" applyFill="1" applyBorder="1" applyAlignment="1">
      <alignment horizontal="center" vertical="center"/>
    </xf>
    <xf numFmtId="165" fontId="105" fillId="0" borderId="0" xfId="211" applyFont="1" applyFill="1" applyBorder="1" applyAlignment="1">
      <alignment vertical="center"/>
    </xf>
    <xf numFmtId="165" fontId="72" fillId="0" borderId="0" xfId="211" applyFont="1" applyFill="1" applyBorder="1"/>
    <xf numFmtId="165" fontId="153" fillId="0" borderId="0" xfId="211" applyFont="1" applyFill="1"/>
    <xf numFmtId="165" fontId="154" fillId="0" borderId="0" xfId="211" applyFont="1" applyFill="1" applyBorder="1" applyAlignment="1">
      <alignment vertical="center"/>
    </xf>
    <xf numFmtId="165" fontId="103" fillId="0" borderId="0" xfId="211" applyFont="1" applyFill="1" applyBorder="1" applyAlignment="1">
      <alignment vertical="center"/>
    </xf>
    <xf numFmtId="165" fontId="105" fillId="0" borderId="0" xfId="211" applyFont="1" applyFill="1" applyBorder="1"/>
    <xf numFmtId="165" fontId="157" fillId="0" borderId="0" xfId="211" applyFont="1" applyFill="1"/>
    <xf numFmtId="165" fontId="152" fillId="0" borderId="7" xfId="211" applyFont="1" applyFill="1" applyBorder="1" applyAlignment="1">
      <alignment vertical="center"/>
    </xf>
    <xf numFmtId="165" fontId="152" fillId="0" borderId="20" xfId="211" applyFont="1" applyFill="1" applyBorder="1" applyAlignment="1">
      <alignment vertical="center"/>
    </xf>
    <xf numFmtId="165" fontId="152" fillId="0" borderId="0" xfId="211" applyFont="1" applyFill="1"/>
    <xf numFmtId="49" fontId="101" fillId="5" borderId="19" xfId="0" applyNumberFormat="1" applyFont="1" applyFill="1" applyBorder="1" applyAlignment="1">
      <alignment horizontal="center" vertical="center" wrapText="1"/>
    </xf>
    <xf numFmtId="0" fontId="132" fillId="0" borderId="10" xfId="0" applyFont="1" applyBorder="1" applyAlignment="1">
      <alignment shrinkToFit="1"/>
    </xf>
    <xf numFmtId="0" fontId="103" fillId="6" borderId="8" xfId="10" applyFont="1" applyFill="1" applyBorder="1" applyAlignment="1">
      <alignment horizontal="center"/>
    </xf>
    <xf numFmtId="0" fontId="103" fillId="6" borderId="8" xfId="10" applyFont="1" applyFill="1" applyBorder="1" applyAlignment="1">
      <alignment horizontal="left"/>
    </xf>
    <xf numFmtId="43" fontId="103" fillId="6" borderId="8" xfId="37" applyFont="1" applyFill="1" applyBorder="1" applyAlignment="1">
      <alignment horizontal="center"/>
    </xf>
    <xf numFmtId="0" fontId="129" fillId="6" borderId="17" xfId="10" applyFont="1" applyFill="1" applyBorder="1" applyAlignment="1">
      <alignment horizontal="center" vertical="center"/>
    </xf>
    <xf numFmtId="0" fontId="103" fillId="6" borderId="17" xfId="10" applyFont="1" applyFill="1" applyBorder="1" applyAlignment="1">
      <alignment horizontal="left"/>
    </xf>
    <xf numFmtId="0" fontId="103" fillId="6" borderId="17" xfId="10" applyFont="1" applyFill="1" applyBorder="1" applyAlignment="1">
      <alignment horizontal="center"/>
    </xf>
    <xf numFmtId="43" fontId="129" fillId="6" borderId="17" xfId="37" applyFont="1" applyFill="1" applyBorder="1" applyAlignment="1">
      <alignment horizontal="center"/>
    </xf>
    <xf numFmtId="43" fontId="103" fillId="6" borderId="17" xfId="37" applyFont="1" applyFill="1" applyBorder="1" applyAlignment="1">
      <alignment horizontal="center"/>
    </xf>
    <xf numFmtId="0" fontId="104" fillId="6" borderId="26" xfId="10" applyFont="1" applyFill="1" applyBorder="1" applyAlignment="1">
      <alignment horizontal="center"/>
    </xf>
    <xf numFmtId="0" fontId="104" fillId="6" borderId="26" xfId="10" applyFont="1" applyFill="1" applyBorder="1" applyAlignment="1">
      <alignment horizontal="left"/>
    </xf>
    <xf numFmtId="43" fontId="104" fillId="6" borderId="26" xfId="37" applyFont="1" applyFill="1" applyBorder="1" applyAlignment="1">
      <alignment horizontal="center"/>
    </xf>
    <xf numFmtId="43" fontId="103" fillId="6" borderId="26" xfId="10" applyNumberFormat="1" applyFont="1" applyFill="1" applyBorder="1" applyAlignment="1">
      <alignment horizontal="center"/>
    </xf>
    <xf numFmtId="0" fontId="97" fillId="0" borderId="0" xfId="10" applyFont="1" applyAlignment="1">
      <alignment horizontal="left"/>
    </xf>
    <xf numFmtId="43" fontId="97" fillId="0" borderId="0" xfId="37" applyFont="1" applyFill="1" applyBorder="1" applyAlignment="1">
      <alignment horizontal="center"/>
    </xf>
    <xf numFmtId="0" fontId="129" fillId="0" borderId="3" xfId="0" applyFont="1" applyBorder="1" applyAlignment="1">
      <alignment horizontal="left" vertical="center"/>
    </xf>
    <xf numFmtId="165" fontId="141" fillId="6" borderId="3" xfId="3" applyFont="1" applyFill="1" applyBorder="1" applyAlignment="1">
      <alignment horizontal="center" vertical="center"/>
    </xf>
    <xf numFmtId="0" fontId="143" fillId="0" borderId="41" xfId="0" applyFont="1" applyBorder="1" applyAlignment="1">
      <alignment vertical="center"/>
    </xf>
    <xf numFmtId="0" fontId="129" fillId="0" borderId="11" xfId="0" applyFont="1" applyBorder="1" applyAlignment="1">
      <alignment horizontal="left" vertical="center"/>
    </xf>
    <xf numFmtId="165" fontId="141" fillId="0" borderId="8" xfId="3" applyFont="1" applyFill="1" applyBorder="1" applyAlignment="1">
      <alignment horizontal="center" vertical="center"/>
    </xf>
    <xf numFmtId="0" fontId="129" fillId="0" borderId="9" xfId="0" applyFont="1" applyBorder="1" applyAlignment="1">
      <alignment horizontal="left" vertical="center"/>
    </xf>
    <xf numFmtId="165" fontId="141" fillId="0" borderId="9" xfId="3" applyFont="1" applyFill="1" applyBorder="1" applyAlignment="1">
      <alignment horizontal="center" vertical="center"/>
    </xf>
    <xf numFmtId="165" fontId="141" fillId="0" borderId="9" xfId="3" applyFont="1" applyFill="1" applyBorder="1" applyAlignment="1">
      <alignment vertical="center"/>
    </xf>
    <xf numFmtId="165" fontId="141" fillId="5" borderId="3" xfId="3" applyFont="1" applyFill="1" applyBorder="1" applyAlignment="1">
      <alignment horizontal="center" vertical="center"/>
    </xf>
    <xf numFmtId="43" fontId="99" fillId="6" borderId="3" xfId="37" applyFont="1" applyFill="1" applyBorder="1" applyAlignment="1">
      <alignment vertical="center"/>
    </xf>
    <xf numFmtId="43" fontId="99" fillId="6" borderId="3" xfId="55" applyFont="1" applyFill="1" applyBorder="1" applyAlignment="1">
      <alignment horizontal="center" vertical="center"/>
    </xf>
    <xf numFmtId="43" fontId="99" fillId="0" borderId="3" xfId="55" applyFont="1" applyFill="1" applyBorder="1" applyAlignment="1">
      <alignment vertical="center" wrapText="1"/>
    </xf>
    <xf numFmtId="0" fontId="188" fillId="0" borderId="0" xfId="0" applyFont="1"/>
    <xf numFmtId="0" fontId="99" fillId="0" borderId="24" xfId="0" applyFont="1" applyBorder="1"/>
    <xf numFmtId="165" fontId="99" fillId="0" borderId="24" xfId="211" applyFont="1" applyBorder="1"/>
    <xf numFmtId="165" fontId="99" fillId="0" borderId="24" xfId="211" applyFont="1" applyFill="1" applyBorder="1" applyAlignment="1"/>
    <xf numFmtId="0" fontId="99" fillId="0" borderId="24" xfId="0" applyFont="1" applyBorder="1" applyAlignment="1">
      <alignment horizontal="center"/>
    </xf>
    <xf numFmtId="165" fontId="101" fillId="0" borderId="3" xfId="211" applyFont="1" applyFill="1" applyBorder="1" applyAlignment="1">
      <alignment horizontal="center" vertical="center"/>
    </xf>
    <xf numFmtId="165" fontId="101" fillId="0" borderId="25" xfId="211" applyFont="1" applyFill="1" applyBorder="1" applyAlignment="1">
      <alignment horizontal="center" vertical="center" wrapText="1"/>
    </xf>
    <xf numFmtId="0" fontId="101" fillId="4" borderId="6" xfId="0" applyFont="1" applyFill="1" applyBorder="1" applyAlignment="1">
      <alignment horizontal="center" vertical="center"/>
    </xf>
    <xf numFmtId="165" fontId="101" fillId="4" borderId="6" xfId="211" applyFont="1" applyFill="1" applyBorder="1" applyAlignment="1">
      <alignment horizontal="center" vertical="center"/>
    </xf>
    <xf numFmtId="0" fontId="101" fillId="5" borderId="8" xfId="0" applyFont="1" applyFill="1" applyBorder="1" applyAlignment="1">
      <alignment horizontal="center" vertical="center"/>
    </xf>
    <xf numFmtId="165" fontId="189" fillId="5" borderId="8" xfId="211" applyFont="1" applyFill="1" applyBorder="1" applyAlignment="1">
      <alignment horizontal="left" vertical="center"/>
    </xf>
    <xf numFmtId="0" fontId="101" fillId="5" borderId="8" xfId="0" applyFont="1" applyFill="1" applyBorder="1" applyAlignment="1">
      <alignment horizontal="center" vertical="center" shrinkToFit="1"/>
    </xf>
    <xf numFmtId="0" fontId="101" fillId="5" borderId="19" xfId="0" applyFont="1" applyFill="1" applyBorder="1" applyAlignment="1">
      <alignment horizontal="center" vertical="center"/>
    </xf>
    <xf numFmtId="0" fontId="99" fillId="6" borderId="11" xfId="0" applyFont="1" applyFill="1" applyBorder="1" applyAlignment="1">
      <alignment horizontal="center" vertical="center"/>
    </xf>
    <xf numFmtId="49" fontId="99" fillId="6" borderId="11" xfId="0" applyNumberFormat="1" applyFont="1" applyFill="1" applyBorder="1" applyAlignment="1">
      <alignment vertical="center" wrapText="1"/>
    </xf>
    <xf numFmtId="165" fontId="99" fillId="0" borderId="11" xfId="211" applyFont="1" applyFill="1" applyBorder="1" applyAlignment="1">
      <alignment horizontal="center" vertical="center"/>
    </xf>
    <xf numFmtId="165" fontId="99" fillId="6" borderId="11" xfId="211" applyFont="1" applyFill="1" applyBorder="1" applyAlignment="1">
      <alignment horizontal="center" vertical="center" shrinkToFit="1"/>
    </xf>
    <xf numFmtId="166" fontId="99" fillId="6" borderId="11" xfId="0" applyNumberFormat="1" applyFont="1" applyFill="1" applyBorder="1" applyAlignment="1">
      <alignment horizontal="center" vertical="center"/>
    </xf>
    <xf numFmtId="49" fontId="99" fillId="6" borderId="11" xfId="0" applyNumberFormat="1" applyFont="1" applyFill="1" applyBorder="1" applyAlignment="1">
      <alignment horizontal="left" vertical="center" wrapText="1"/>
    </xf>
    <xf numFmtId="49" fontId="99" fillId="6" borderId="11" xfId="0" applyNumberFormat="1" applyFont="1" applyFill="1" applyBorder="1" applyAlignment="1">
      <alignment vertical="center"/>
    </xf>
    <xf numFmtId="165" fontId="99" fillId="6" borderId="11" xfId="211" applyFont="1" applyFill="1" applyBorder="1" applyAlignment="1">
      <alignment horizontal="center" vertical="center"/>
    </xf>
    <xf numFmtId="0" fontId="99" fillId="6" borderId="17" xfId="0" applyFont="1" applyFill="1" applyBorder="1" applyAlignment="1">
      <alignment horizontal="center" vertical="center"/>
    </xf>
    <xf numFmtId="49" fontId="99" fillId="6" borderId="17" xfId="110" applyNumberFormat="1" applyFont="1" applyFill="1" applyBorder="1" applyAlignment="1">
      <alignment vertical="center" wrapText="1"/>
    </xf>
    <xf numFmtId="165" fontId="99" fillId="6" borderId="17" xfId="211" applyFont="1" applyFill="1" applyBorder="1" applyAlignment="1">
      <alignment horizontal="center" vertical="center"/>
    </xf>
    <xf numFmtId="165" fontId="99" fillId="6" borderId="17" xfId="211" applyFont="1" applyFill="1" applyBorder="1" applyAlignment="1">
      <alignment vertical="center"/>
    </xf>
    <xf numFmtId="165" fontId="99" fillId="6" borderId="17" xfId="211" applyFont="1" applyFill="1" applyBorder="1" applyAlignment="1">
      <alignment horizontal="center" vertical="center" shrinkToFit="1"/>
    </xf>
    <xf numFmtId="166" fontId="99" fillId="6" borderId="17" xfId="0" applyNumberFormat="1" applyFont="1" applyFill="1" applyBorder="1" applyAlignment="1">
      <alignment horizontal="center" vertical="center"/>
    </xf>
    <xf numFmtId="165" fontId="101" fillId="5" borderId="19" xfId="211" applyFont="1" applyFill="1" applyBorder="1" applyAlignment="1">
      <alignment horizontal="center" vertical="center"/>
    </xf>
    <xf numFmtId="166" fontId="101" fillId="5" borderId="19" xfId="0" applyNumberFormat="1" applyFont="1" applyFill="1" applyBorder="1" applyAlignment="1">
      <alignment horizontal="center" vertical="center"/>
    </xf>
    <xf numFmtId="0" fontId="99" fillId="6" borderId="11" xfId="0" applyFont="1" applyFill="1" applyBorder="1" applyAlignment="1">
      <alignment vertical="center"/>
    </xf>
    <xf numFmtId="165" fontId="99" fillId="6" borderId="11" xfId="211" applyFont="1" applyFill="1" applyBorder="1" applyAlignment="1">
      <alignment vertical="center"/>
    </xf>
    <xf numFmtId="0" fontId="99" fillId="6" borderId="11" xfId="0" applyFont="1" applyFill="1" applyBorder="1" applyAlignment="1">
      <alignment vertical="center" wrapText="1"/>
    </xf>
    <xf numFmtId="0" fontId="99" fillId="0" borderId="11" xfId="0" applyFont="1" applyBorder="1" applyAlignment="1">
      <alignment vertical="center" wrapText="1"/>
    </xf>
    <xf numFmtId="165" fontId="99" fillId="0" borderId="11" xfId="211" applyFont="1" applyFill="1" applyBorder="1" applyAlignment="1">
      <alignment vertical="center"/>
    </xf>
    <xf numFmtId="165" fontId="99" fillId="0" borderId="11" xfId="211" applyFont="1" applyFill="1" applyBorder="1" applyAlignment="1">
      <alignment horizontal="center" vertical="center" shrinkToFit="1"/>
    </xf>
    <xf numFmtId="0" fontId="99" fillId="0" borderId="11" xfId="0" applyFont="1" applyBorder="1" applyAlignment="1">
      <alignment horizontal="center" vertical="center"/>
    </xf>
    <xf numFmtId="0" fontId="99" fillId="0" borderId="11" xfId="0" applyFont="1" applyBorder="1" applyAlignment="1">
      <alignment vertical="center"/>
    </xf>
    <xf numFmtId="16" fontId="99" fillId="0" borderId="11" xfId="0" applyNumberFormat="1" applyFont="1" applyBorder="1" applyAlignment="1">
      <alignment horizontal="center" vertical="center"/>
    </xf>
    <xf numFmtId="0" fontId="99" fillId="0" borderId="17" xfId="0" applyFont="1" applyBorder="1" applyAlignment="1">
      <alignment horizontal="center" vertical="center"/>
    </xf>
    <xf numFmtId="0" fontId="99" fillId="0" borderId="17" xfId="0" applyFont="1" applyBorder="1" applyAlignment="1">
      <alignment vertical="center" wrapText="1"/>
    </xf>
    <xf numFmtId="165" fontId="99" fillId="0" borderId="17" xfId="211" applyFont="1" applyFill="1" applyBorder="1" applyAlignment="1">
      <alignment vertical="center"/>
    </xf>
    <xf numFmtId="0" fontId="101" fillId="5" borderId="3" xfId="0" applyFont="1" applyFill="1" applyBorder="1" applyAlignment="1">
      <alignment horizontal="center" vertical="center"/>
    </xf>
    <xf numFmtId="49" fontId="101" fillId="5" borderId="3" xfId="0" applyNumberFormat="1" applyFont="1" applyFill="1" applyBorder="1" applyAlignment="1">
      <alignment horizontal="left" vertical="center" wrapText="1"/>
    </xf>
    <xf numFmtId="165" fontId="101" fillId="5" borderId="3" xfId="211" applyFont="1" applyFill="1" applyBorder="1" applyAlignment="1">
      <alignment horizontal="center" vertical="center"/>
    </xf>
    <xf numFmtId="166" fontId="101" fillId="5" borderId="3" xfId="0" applyNumberFormat="1" applyFont="1" applyFill="1" applyBorder="1" applyAlignment="1">
      <alignment horizontal="center" vertical="center"/>
    </xf>
    <xf numFmtId="0" fontId="99" fillId="6" borderId="17" xfId="0" applyFont="1" applyFill="1" applyBorder="1" applyAlignment="1">
      <alignment vertical="center" wrapText="1"/>
    </xf>
    <xf numFmtId="165" fontId="101" fillId="5" borderId="3" xfId="211" applyFont="1" applyFill="1" applyBorder="1" applyAlignment="1">
      <alignment vertical="center"/>
    </xf>
    <xf numFmtId="165" fontId="99" fillId="6" borderId="11" xfId="211" applyFont="1" applyFill="1" applyBorder="1" applyAlignment="1">
      <alignment horizontal="right" vertical="center" wrapText="1"/>
    </xf>
    <xf numFmtId="0" fontId="99" fillId="0" borderId="17" xfId="0" applyFont="1" applyBorder="1" applyAlignment="1">
      <alignment vertical="center"/>
    </xf>
    <xf numFmtId="0" fontId="99" fillId="0" borderId="0" xfId="0" applyFont="1" applyAlignment="1">
      <alignment horizontal="center" vertical="center"/>
    </xf>
    <xf numFmtId="165" fontId="99" fillId="0" borderId="7" xfId="211" applyFont="1" applyFill="1" applyBorder="1" applyAlignment="1">
      <alignment vertical="center"/>
    </xf>
    <xf numFmtId="165" fontId="99" fillId="0" borderId="20" xfId="211" applyFont="1" applyFill="1" applyBorder="1" applyAlignment="1">
      <alignment vertical="center"/>
    </xf>
    <xf numFmtId="165" fontId="99" fillId="0" borderId="0" xfId="211" applyFont="1" applyFill="1"/>
    <xf numFmtId="165" fontId="99" fillId="0" borderId="0" xfId="211" applyFont="1" applyFill="1" applyAlignment="1"/>
    <xf numFmtId="0" fontId="99" fillId="6" borderId="0" xfId="0" applyFont="1" applyFill="1" applyAlignment="1">
      <alignment horizontal="center" vertical="center"/>
    </xf>
    <xf numFmtId="165" fontId="99" fillId="6" borderId="7" xfId="211" applyFont="1" applyFill="1" applyBorder="1" applyAlignment="1">
      <alignment vertical="center"/>
    </xf>
    <xf numFmtId="165" fontId="99" fillId="6" borderId="20" xfId="211" applyFont="1" applyFill="1" applyBorder="1" applyAlignment="1">
      <alignment vertical="center"/>
    </xf>
    <xf numFmtId="165" fontId="99" fillId="6" borderId="0" xfId="211" applyFont="1" applyFill="1"/>
    <xf numFmtId="165" fontId="99" fillId="6" borderId="0" xfId="211" applyFont="1" applyFill="1" applyAlignment="1"/>
    <xf numFmtId="0" fontId="99" fillId="6" borderId="0" xfId="0" applyFont="1" applyFill="1" applyAlignment="1">
      <alignment horizontal="center"/>
    </xf>
    <xf numFmtId="0" fontId="145" fillId="0" borderId="0" xfId="0" applyFont="1" applyAlignment="1">
      <alignment horizontal="left"/>
    </xf>
    <xf numFmtId="165" fontId="130" fillId="0" borderId="29" xfId="3" applyFont="1" applyBorder="1" applyAlignment="1">
      <alignment horizontal="center" vertical="center" wrapText="1"/>
    </xf>
    <xf numFmtId="165" fontId="130" fillId="0" borderId="23" xfId="3" applyFont="1" applyBorder="1" applyAlignment="1">
      <alignment horizontal="center" vertical="center" wrapText="1"/>
    </xf>
    <xf numFmtId="165" fontId="130" fillId="0" borderId="29" xfId="3" applyFont="1" applyBorder="1" applyAlignment="1">
      <alignment horizontal="center" vertical="center"/>
    </xf>
    <xf numFmtId="165" fontId="130" fillId="0" borderId="23" xfId="3" applyFont="1" applyBorder="1" applyAlignment="1">
      <alignment horizontal="center" vertical="center"/>
    </xf>
    <xf numFmtId="0" fontId="130" fillId="0" borderId="19" xfId="0" applyFont="1" applyBorder="1" applyAlignment="1">
      <alignment horizontal="center" vertical="center"/>
    </xf>
    <xf numFmtId="0" fontId="130" fillId="0" borderId="4" xfId="0" applyFont="1" applyBorder="1" applyAlignment="1">
      <alignment horizontal="center" vertical="center"/>
    </xf>
    <xf numFmtId="165" fontId="130" fillId="0" borderId="19" xfId="3" applyFont="1" applyBorder="1" applyAlignment="1">
      <alignment horizontal="center" vertical="center" wrapText="1"/>
    </xf>
    <xf numFmtId="165" fontId="130" fillId="0" borderId="4" xfId="3" applyFont="1" applyBorder="1" applyAlignment="1">
      <alignment horizontal="center" vertical="center"/>
    </xf>
    <xf numFmtId="0" fontId="159" fillId="0" borderId="0" xfId="0" applyFont="1" applyAlignment="1">
      <alignment horizontal="center"/>
    </xf>
    <xf numFmtId="0" fontId="159" fillId="0" borderId="24" xfId="0" applyFont="1" applyBorder="1" applyAlignment="1">
      <alignment horizontal="center"/>
    </xf>
    <xf numFmtId="165" fontId="130" fillId="0" borderId="19" xfId="3" applyFont="1" applyBorder="1" applyAlignment="1">
      <alignment horizontal="center" vertical="center"/>
    </xf>
    <xf numFmtId="0" fontId="160" fillId="0" borderId="37" xfId="25" applyFont="1" applyBorder="1" applyAlignment="1">
      <alignment horizontal="center" vertical="center" wrapText="1" readingOrder="1"/>
    </xf>
    <xf numFmtId="0" fontId="160" fillId="0" borderId="37" xfId="25" applyFont="1" applyBorder="1" applyAlignment="1">
      <alignment horizontal="center" vertical="center" readingOrder="1"/>
    </xf>
    <xf numFmtId="0" fontId="160" fillId="25" borderId="38" xfId="25" applyFont="1" applyFill="1" applyBorder="1" applyAlignment="1">
      <alignment horizontal="center" vertical="center" wrapText="1" readingOrder="1"/>
    </xf>
    <xf numFmtId="0" fontId="160" fillId="25" borderId="39" xfId="25" applyFont="1" applyFill="1" applyBorder="1" applyAlignment="1">
      <alignment horizontal="center" vertical="center" wrapText="1" readingOrder="1"/>
    </xf>
    <xf numFmtId="0" fontId="160" fillId="25" borderId="40" xfId="25" applyFont="1" applyFill="1" applyBorder="1" applyAlignment="1">
      <alignment horizontal="center" vertical="center" wrapText="1" readingOrder="1"/>
    </xf>
    <xf numFmtId="0" fontId="155" fillId="0" borderId="0" xfId="0" applyFont="1" applyAlignment="1">
      <alignment horizontal="center"/>
    </xf>
    <xf numFmtId="0" fontId="160" fillId="26" borderId="38" xfId="25" applyFont="1" applyFill="1" applyBorder="1" applyAlignment="1">
      <alignment horizontal="center" vertical="center" wrapText="1" readingOrder="1"/>
    </xf>
    <xf numFmtId="0" fontId="160" fillId="26" borderId="39" xfId="25" applyFont="1" applyFill="1" applyBorder="1" applyAlignment="1">
      <alignment horizontal="center" vertical="center" wrapText="1" readingOrder="1"/>
    </xf>
    <xf numFmtId="0" fontId="160" fillId="26" borderId="40" xfId="25" applyFont="1" applyFill="1" applyBorder="1" applyAlignment="1">
      <alignment horizontal="center" vertical="center" wrapText="1" readingOrder="1"/>
    </xf>
    <xf numFmtId="0" fontId="160" fillId="5" borderId="38" xfId="25" applyFont="1" applyFill="1" applyBorder="1" applyAlignment="1">
      <alignment horizontal="center" vertical="center" wrapText="1" readingOrder="1"/>
    </xf>
    <xf numFmtId="0" fontId="160" fillId="5" borderId="39" xfId="25" applyFont="1" applyFill="1" applyBorder="1" applyAlignment="1">
      <alignment horizontal="center" vertical="center" wrapText="1" readingOrder="1"/>
    </xf>
    <xf numFmtId="0" fontId="160" fillId="5" borderId="40" xfId="25" applyFont="1" applyFill="1" applyBorder="1" applyAlignment="1">
      <alignment horizontal="center" vertical="center" wrapText="1" readingOrder="1"/>
    </xf>
    <xf numFmtId="0" fontId="130" fillId="6" borderId="25" xfId="0" applyFont="1" applyFill="1" applyBorder="1" applyAlignment="1">
      <alignment horizontal="center" vertical="center"/>
    </xf>
    <xf numFmtId="0" fontId="130" fillId="6" borderId="2" xfId="0" applyFont="1" applyFill="1" applyBorder="1" applyAlignment="1">
      <alignment horizontal="center" vertical="center"/>
    </xf>
    <xf numFmtId="0" fontId="130" fillId="6" borderId="22" xfId="0" applyFont="1" applyFill="1" applyBorder="1" applyAlignment="1">
      <alignment horizontal="center" vertical="center"/>
    </xf>
    <xf numFmtId="0" fontId="130" fillId="6" borderId="25" xfId="0" applyFont="1" applyFill="1" applyBorder="1" applyAlignment="1">
      <alignment horizontal="center" vertical="center" wrapText="1"/>
    </xf>
    <xf numFmtId="0" fontId="130" fillId="6" borderId="22" xfId="0" applyFont="1" applyFill="1" applyBorder="1" applyAlignment="1">
      <alignment horizontal="center" vertical="center" wrapText="1"/>
    </xf>
    <xf numFmtId="165" fontId="130" fillId="6" borderId="25" xfId="211" applyFont="1" applyFill="1" applyBorder="1" applyAlignment="1" applyProtection="1">
      <alignment horizontal="center" vertical="center" wrapText="1"/>
    </xf>
    <xf numFmtId="165" fontId="130" fillId="6" borderId="22" xfId="211" applyFont="1" applyFill="1" applyBorder="1" applyAlignment="1" applyProtection="1">
      <alignment horizontal="center" vertical="center" wrapText="1"/>
    </xf>
    <xf numFmtId="0" fontId="159" fillId="6" borderId="0" xfId="0" applyFont="1" applyFill="1" applyAlignment="1">
      <alignment horizontal="center"/>
    </xf>
    <xf numFmtId="0" fontId="159" fillId="6" borderId="24" xfId="0" applyFont="1" applyFill="1" applyBorder="1" applyAlignment="1">
      <alignment horizontal="center" vertical="center"/>
    </xf>
    <xf numFmtId="165" fontId="130" fillId="0" borderId="19" xfId="211" applyFont="1" applyFill="1" applyBorder="1" applyAlignment="1" applyProtection="1">
      <alignment horizontal="center" vertical="center"/>
    </xf>
    <xf numFmtId="165" fontId="130" fillId="0" borderId="8" xfId="211" applyFont="1" applyFill="1" applyBorder="1" applyAlignment="1" applyProtection="1">
      <alignment horizontal="center" vertical="center"/>
    </xf>
    <xf numFmtId="165" fontId="130" fillId="0" borderId="4" xfId="211" applyFont="1" applyFill="1" applyBorder="1" applyAlignment="1" applyProtection="1">
      <alignment horizontal="center" vertical="center"/>
    </xf>
    <xf numFmtId="0" fontId="130" fillId="5" borderId="30" xfId="0" applyFont="1" applyFill="1" applyBorder="1" applyAlignment="1">
      <alignment horizontal="center"/>
    </xf>
    <xf numFmtId="0" fontId="130" fillId="5" borderId="31" xfId="0" applyFont="1" applyFill="1" applyBorder="1" applyAlignment="1">
      <alignment horizontal="center"/>
    </xf>
    <xf numFmtId="0" fontId="130" fillId="5" borderId="5" xfId="0" applyFont="1" applyFill="1" applyBorder="1" applyAlignment="1">
      <alignment horizontal="center"/>
    </xf>
    <xf numFmtId="0" fontId="130" fillId="6" borderId="19" xfId="0" applyFont="1" applyFill="1" applyBorder="1" applyAlignment="1">
      <alignment horizontal="center" vertical="center" wrapText="1"/>
    </xf>
    <xf numFmtId="0" fontId="130" fillId="6" borderId="8" xfId="0" applyFont="1" applyFill="1" applyBorder="1" applyAlignment="1">
      <alignment horizontal="center" vertical="center" wrapText="1"/>
    </xf>
    <xf numFmtId="0" fontId="130" fillId="6" borderId="4" xfId="0" applyFont="1" applyFill="1" applyBorder="1" applyAlignment="1">
      <alignment horizontal="center" vertical="center" wrapText="1"/>
    </xf>
    <xf numFmtId="0" fontId="130" fillId="0" borderId="8" xfId="0" applyFont="1" applyBorder="1" applyAlignment="1">
      <alignment horizontal="center" vertical="center"/>
    </xf>
    <xf numFmtId="0" fontId="130" fillId="6" borderId="19" xfId="0" applyFont="1" applyFill="1" applyBorder="1" applyAlignment="1">
      <alignment horizontal="center" vertical="center"/>
    </xf>
    <xf numFmtId="0" fontId="130" fillId="6" borderId="8" xfId="0" applyFont="1" applyFill="1" applyBorder="1" applyAlignment="1">
      <alignment horizontal="center" vertical="center"/>
    </xf>
    <xf numFmtId="0" fontId="130" fillId="6" borderId="4" xfId="0" applyFont="1" applyFill="1" applyBorder="1" applyAlignment="1">
      <alignment horizontal="center" vertical="center"/>
    </xf>
    <xf numFmtId="0" fontId="159" fillId="0" borderId="0" xfId="0" applyFont="1" applyAlignment="1">
      <alignment horizontal="center" vertical="center"/>
    </xf>
    <xf numFmtId="0" fontId="159" fillId="6" borderId="24" xfId="0" applyFont="1" applyFill="1" applyBorder="1" applyAlignment="1">
      <alignment horizontal="center"/>
    </xf>
    <xf numFmtId="0" fontId="130" fillId="6" borderId="3" xfId="0" applyFont="1" applyFill="1" applyBorder="1" applyAlignment="1">
      <alignment horizontal="center" vertical="center" wrapText="1"/>
    </xf>
    <xf numFmtId="0" fontId="130" fillId="6" borderId="3" xfId="0" applyFont="1" applyFill="1" applyBorder="1" applyAlignment="1">
      <alignment horizontal="center" vertical="center"/>
    </xf>
    <xf numFmtId="0" fontId="130" fillId="0" borderId="26" xfId="0" applyFont="1" applyBorder="1" applyAlignment="1">
      <alignment horizontal="center" wrapText="1"/>
    </xf>
    <xf numFmtId="0" fontId="130" fillId="0" borderId="0" xfId="0" applyFont="1" applyAlignment="1">
      <alignment horizontal="center"/>
    </xf>
    <xf numFmtId="0" fontId="130" fillId="0" borderId="19" xfId="0" applyFont="1" applyBorder="1" applyAlignment="1">
      <alignment horizontal="center" vertical="center" wrapText="1"/>
    </xf>
    <xf numFmtId="0" fontId="130" fillId="0" borderId="8" xfId="0" applyFont="1" applyBorder="1" applyAlignment="1">
      <alignment horizontal="center" vertical="center" wrapText="1"/>
    </xf>
    <xf numFmtId="0" fontId="130" fillId="0" borderId="4" xfId="0" applyFont="1" applyBorder="1" applyAlignment="1">
      <alignment horizontal="center" vertical="center" wrapText="1"/>
    </xf>
    <xf numFmtId="2" fontId="130" fillId="0" borderId="19" xfId="211" applyNumberFormat="1" applyFont="1" applyFill="1" applyBorder="1" applyAlignment="1" applyProtection="1">
      <alignment horizontal="center" vertical="center" wrapText="1"/>
    </xf>
    <xf numFmtId="2" fontId="130" fillId="0" borderId="8" xfId="211" applyNumberFormat="1" applyFont="1" applyFill="1" applyBorder="1" applyAlignment="1" applyProtection="1">
      <alignment horizontal="center" vertical="center" wrapText="1"/>
    </xf>
    <xf numFmtId="2" fontId="130" fillId="0" borderId="4" xfId="211" applyNumberFormat="1" applyFont="1" applyFill="1" applyBorder="1" applyAlignment="1" applyProtection="1">
      <alignment horizontal="center" vertical="center" wrapText="1"/>
    </xf>
    <xf numFmtId="0" fontId="159" fillId="6" borderId="0" xfId="0" applyFont="1" applyFill="1" applyAlignment="1">
      <alignment horizontal="center" vertical="center"/>
    </xf>
    <xf numFmtId="165" fontId="130" fillId="6" borderId="25" xfId="211" applyFont="1" applyFill="1" applyBorder="1" applyAlignment="1" applyProtection="1">
      <alignment horizontal="center" wrapText="1"/>
    </xf>
    <xf numFmtId="165" fontId="130" fillId="6" borderId="2" xfId="211" applyFont="1" applyFill="1" applyBorder="1" applyAlignment="1" applyProtection="1">
      <alignment horizontal="center" wrapText="1"/>
    </xf>
    <xf numFmtId="165" fontId="130" fillId="6" borderId="22" xfId="211" applyFont="1" applyFill="1" applyBorder="1" applyAlignment="1" applyProtection="1">
      <alignment horizontal="center" wrapText="1"/>
    </xf>
    <xf numFmtId="2" fontId="130" fillId="0" borderId="19" xfId="211" applyNumberFormat="1" applyFont="1" applyFill="1" applyBorder="1" applyAlignment="1" applyProtection="1">
      <alignment horizontal="center" vertical="center"/>
    </xf>
    <xf numFmtId="2" fontId="130" fillId="0" borderId="8" xfId="211" applyNumberFormat="1" applyFont="1" applyFill="1" applyBorder="1" applyAlignment="1" applyProtection="1">
      <alignment horizontal="center" vertical="center"/>
    </xf>
    <xf numFmtId="2" fontId="130" fillId="0" borderId="4" xfId="211" applyNumberFormat="1" applyFont="1" applyFill="1" applyBorder="1" applyAlignment="1" applyProtection="1">
      <alignment horizontal="center" vertical="center"/>
    </xf>
    <xf numFmtId="165" fontId="130" fillId="6" borderId="25" xfId="211" applyFont="1" applyFill="1" applyBorder="1" applyAlignment="1" applyProtection="1">
      <alignment horizontal="center" vertical="center"/>
    </xf>
    <xf numFmtId="165" fontId="130" fillId="6" borderId="22" xfId="211" applyFont="1" applyFill="1" applyBorder="1" applyAlignment="1" applyProtection="1">
      <alignment horizontal="center" vertical="center"/>
    </xf>
    <xf numFmtId="0" fontId="178" fillId="0" borderId="0" xfId="10" applyFont="1" applyAlignment="1">
      <alignment horizontal="center" vertical="center"/>
    </xf>
    <xf numFmtId="0" fontId="178" fillId="0" borderId="24" xfId="110" applyFont="1" applyBorder="1" applyAlignment="1">
      <alignment horizontal="center" vertical="center"/>
    </xf>
    <xf numFmtId="43" fontId="181" fillId="0" borderId="3" xfId="55" applyFont="1" applyFill="1" applyBorder="1" applyAlignment="1">
      <alignment horizontal="center" vertical="center" wrapText="1"/>
    </xf>
    <xf numFmtId="43" fontId="181" fillId="0" borderId="19" xfId="55" applyFont="1" applyFill="1" applyBorder="1" applyAlignment="1">
      <alignment horizontal="center" vertical="center"/>
    </xf>
    <xf numFmtId="43" fontId="181" fillId="0" borderId="4" xfId="55" applyFont="1" applyFill="1" applyBorder="1" applyAlignment="1">
      <alignment horizontal="center" vertical="center"/>
    </xf>
    <xf numFmtId="0" fontId="181" fillId="0" borderId="3" xfId="110" applyFont="1" applyBorder="1" applyAlignment="1">
      <alignment horizontal="left" vertical="center" wrapText="1"/>
    </xf>
    <xf numFmtId="0" fontId="181" fillId="8" borderId="3" xfId="110" applyFont="1" applyFill="1" applyBorder="1" applyAlignment="1">
      <alignment horizontal="left" vertical="center"/>
    </xf>
    <xf numFmtId="0" fontId="181" fillId="0" borderId="25" xfId="110" applyFont="1" applyBorder="1" applyAlignment="1">
      <alignment horizontal="left" vertical="center"/>
    </xf>
    <xf numFmtId="0" fontId="181" fillId="0" borderId="22" xfId="110" applyFont="1" applyBorder="1" applyAlignment="1">
      <alignment horizontal="left" vertical="center"/>
    </xf>
    <xf numFmtId="0" fontId="181" fillId="0" borderId="29" xfId="110" applyFont="1" applyBorder="1" applyAlignment="1">
      <alignment horizontal="center" vertical="center"/>
    </xf>
    <xf numFmtId="0" fontId="181" fillId="0" borderId="23" xfId="110" applyFont="1" applyBorder="1" applyAlignment="1">
      <alignment horizontal="center" vertical="center"/>
    </xf>
    <xf numFmtId="0" fontId="181" fillId="0" borderId="12" xfId="110" applyFont="1" applyBorder="1" applyAlignment="1">
      <alignment horizontal="center" vertical="center"/>
    </xf>
    <xf numFmtId="0" fontId="181" fillId="0" borderId="18" xfId="110" applyFont="1" applyBorder="1" applyAlignment="1">
      <alignment horizontal="center" vertical="center"/>
    </xf>
    <xf numFmtId="0" fontId="181" fillId="24" borderId="3" xfId="110" applyFont="1" applyFill="1" applyBorder="1" applyAlignment="1">
      <alignment horizontal="center" vertical="center"/>
    </xf>
    <xf numFmtId="0" fontId="181" fillId="0" borderId="3" xfId="110" applyFont="1" applyBorder="1" applyAlignment="1">
      <alignment horizontal="left" vertical="center" wrapText="1" shrinkToFit="1"/>
    </xf>
    <xf numFmtId="0" fontId="181" fillId="0" borderId="3" xfId="110" applyFont="1" applyBorder="1" applyAlignment="1">
      <alignment horizontal="center" vertical="center"/>
    </xf>
    <xf numFmtId="43" fontId="101" fillId="0" borderId="3" xfId="55" applyFont="1" applyFill="1" applyBorder="1" applyAlignment="1">
      <alignment horizontal="center" vertical="center"/>
    </xf>
    <xf numFmtId="0" fontId="101" fillId="0" borderId="3" xfId="0" applyFont="1" applyBorder="1" applyAlignment="1">
      <alignment horizontal="center" vertical="center"/>
    </xf>
    <xf numFmtId="0" fontId="101" fillId="0" borderId="3" xfId="0" applyFont="1" applyBorder="1" applyAlignment="1">
      <alignment horizontal="center" vertical="center" wrapText="1"/>
    </xf>
    <xf numFmtId="43" fontId="101" fillId="0" borderId="25" xfId="55" applyFont="1" applyBorder="1" applyAlignment="1">
      <alignment horizontal="center" vertical="center" wrapText="1"/>
    </xf>
    <xf numFmtId="43" fontId="101" fillId="0" borderId="25" xfId="55" applyFont="1" applyBorder="1" applyAlignment="1">
      <alignment horizontal="center" vertical="center"/>
    </xf>
    <xf numFmtId="0" fontId="95" fillId="0" borderId="0" xfId="0" applyFont="1" applyAlignment="1">
      <alignment horizontal="center"/>
    </xf>
    <xf numFmtId="0" fontId="95" fillId="0" borderId="24" xfId="0" applyFont="1" applyBorder="1" applyAlignment="1">
      <alignment horizontal="center"/>
    </xf>
    <xf numFmtId="43" fontId="101" fillId="0" borderId="3" xfId="55" applyFont="1" applyBorder="1" applyAlignment="1">
      <alignment horizontal="center" vertical="center" wrapText="1"/>
    </xf>
    <xf numFmtId="43" fontId="101" fillId="0" borderId="22" xfId="55" applyFont="1" applyBorder="1" applyAlignment="1">
      <alignment horizontal="center" vertical="center" wrapText="1"/>
    </xf>
    <xf numFmtId="43" fontId="101" fillId="0" borderId="3" xfId="55" applyFont="1" applyBorder="1" applyAlignment="1">
      <alignment horizontal="center" vertical="center"/>
    </xf>
    <xf numFmtId="169" fontId="101" fillId="0" borderId="3" xfId="37" applyNumberFormat="1" applyFont="1" applyBorder="1" applyAlignment="1">
      <alignment horizontal="center" vertical="center"/>
    </xf>
    <xf numFmtId="0" fontId="166" fillId="0" borderId="0" xfId="10" applyFont="1" applyAlignment="1">
      <alignment horizontal="center" vertical="center"/>
    </xf>
    <xf numFmtId="165" fontId="98" fillId="6" borderId="29" xfId="106" applyFont="1" applyFill="1" applyBorder="1" applyAlignment="1" applyProtection="1">
      <alignment horizontal="center" vertical="center" wrapText="1"/>
    </xf>
    <xf numFmtId="165" fontId="98" fillId="6" borderId="23" xfId="106" applyFont="1" applyFill="1" applyBorder="1" applyAlignment="1" applyProtection="1">
      <alignment horizontal="center" vertical="center" wrapText="1"/>
    </xf>
    <xf numFmtId="165" fontId="98" fillId="6" borderId="12" xfId="106" applyFont="1" applyFill="1" applyBorder="1" applyAlignment="1" applyProtection="1">
      <alignment horizontal="center" vertical="center" wrapText="1"/>
    </xf>
    <xf numFmtId="165" fontId="98" fillId="6" borderId="18" xfId="106" applyFont="1" applyFill="1" applyBorder="1" applyAlignment="1" applyProtection="1">
      <alignment horizontal="center" vertical="center" wrapText="1"/>
    </xf>
    <xf numFmtId="0" fontId="98" fillId="0" borderId="19" xfId="10" applyFont="1" applyBorder="1" applyAlignment="1">
      <alignment horizontal="center" vertical="center"/>
    </xf>
    <xf numFmtId="0" fontId="98" fillId="0" borderId="8" xfId="10" applyFont="1" applyBorder="1" applyAlignment="1">
      <alignment horizontal="center" vertical="center"/>
    </xf>
    <xf numFmtId="0" fontId="98" fillId="0" borderId="4" xfId="10" applyFont="1" applyBorder="1" applyAlignment="1">
      <alignment horizontal="center" vertical="center"/>
    </xf>
    <xf numFmtId="43" fontId="98" fillId="0" borderId="29" xfId="37" applyFont="1" applyFill="1" applyBorder="1" applyAlignment="1">
      <alignment horizontal="center" vertical="center" wrapText="1"/>
    </xf>
    <xf numFmtId="43" fontId="98" fillId="0" borderId="23" xfId="37" applyFont="1" applyFill="1" applyBorder="1" applyAlignment="1">
      <alignment horizontal="center" vertical="center"/>
    </xf>
    <xf numFmtId="43" fontId="98" fillId="0" borderId="12" xfId="37" applyFont="1" applyFill="1" applyBorder="1" applyAlignment="1">
      <alignment horizontal="center" vertical="center"/>
    </xf>
    <xf numFmtId="43" fontId="98" fillId="0" borderId="18" xfId="37" applyFont="1" applyFill="1" applyBorder="1" applyAlignment="1">
      <alignment horizontal="center" vertical="center"/>
    </xf>
    <xf numFmtId="0" fontId="102" fillId="0" borderId="19" xfId="10" applyFont="1" applyBorder="1" applyAlignment="1">
      <alignment horizontal="center" vertical="center" wrapText="1"/>
    </xf>
    <xf numFmtId="0" fontId="102" fillId="0" borderId="8" xfId="10" applyFont="1" applyBorder="1" applyAlignment="1">
      <alignment horizontal="center" vertical="center" wrapText="1"/>
    </xf>
    <xf numFmtId="0" fontId="102" fillId="0" borderId="4" xfId="10" applyFont="1" applyBorder="1" applyAlignment="1">
      <alignment horizontal="center" vertical="center" wrapText="1"/>
    </xf>
    <xf numFmtId="43" fontId="98" fillId="0" borderId="29" xfId="37" applyFont="1" applyFill="1" applyBorder="1" applyAlignment="1">
      <alignment horizontal="center" vertical="center"/>
    </xf>
    <xf numFmtId="49" fontId="98" fillId="0" borderId="19" xfId="37" applyNumberFormat="1" applyFont="1" applyBorder="1" applyAlignment="1">
      <alignment horizontal="center" vertical="center" wrapText="1"/>
    </xf>
    <xf numFmtId="49" fontId="98" fillId="0" borderId="8" xfId="37" applyNumberFormat="1" applyFont="1" applyBorder="1" applyAlignment="1">
      <alignment horizontal="center" vertical="center" wrapText="1"/>
    </xf>
    <xf numFmtId="49" fontId="98" fillId="0" borderId="4" xfId="37" applyNumberFormat="1" applyFont="1" applyBorder="1" applyAlignment="1">
      <alignment horizontal="center" vertical="center" wrapText="1"/>
    </xf>
    <xf numFmtId="0" fontId="166" fillId="0" borderId="24" xfId="10" applyFont="1" applyBorder="1" applyAlignment="1">
      <alignment horizontal="center" vertical="center"/>
    </xf>
    <xf numFmtId="43" fontId="98" fillId="0" borderId="29" xfId="37" applyFont="1" applyBorder="1" applyAlignment="1">
      <alignment horizontal="center" vertical="center" wrapText="1"/>
    </xf>
    <xf numFmtId="43" fontId="98" fillId="0" borderId="23" xfId="37" applyFont="1" applyBorder="1" applyAlignment="1">
      <alignment horizontal="center" vertical="center" wrapText="1"/>
    </xf>
    <xf numFmtId="43" fontId="98" fillId="0" borderId="12" xfId="37" applyFont="1" applyBorder="1" applyAlignment="1">
      <alignment horizontal="center" vertical="center" wrapText="1"/>
    </xf>
    <xf numFmtId="43" fontId="98" fillId="0" borderId="18" xfId="37" applyFont="1" applyBorder="1" applyAlignment="1">
      <alignment horizontal="center" vertical="center" wrapText="1"/>
    </xf>
    <xf numFmtId="43" fontId="98" fillId="0" borderId="23" xfId="37" applyFont="1" applyFill="1" applyBorder="1" applyAlignment="1">
      <alignment horizontal="center" vertical="center" wrapText="1"/>
    </xf>
    <xf numFmtId="43" fontId="98" fillId="0" borderId="12" xfId="37" applyFont="1" applyFill="1" applyBorder="1" applyAlignment="1">
      <alignment horizontal="center" vertical="center" wrapText="1"/>
    </xf>
    <xf numFmtId="43" fontId="98" fillId="0" borderId="18" xfId="37" applyFont="1" applyFill="1" applyBorder="1" applyAlignment="1">
      <alignment horizontal="center" vertical="center" wrapText="1"/>
    </xf>
    <xf numFmtId="0" fontId="121" fillId="0" borderId="0" xfId="0" applyFont="1" applyAlignment="1">
      <alignment horizontal="center"/>
    </xf>
    <xf numFmtId="0" fontId="115" fillId="0" borderId="0" xfId="0" applyFont="1" applyAlignment="1">
      <alignment horizontal="center"/>
    </xf>
    <xf numFmtId="0" fontId="125" fillId="0" borderId="24" xfId="0" applyFont="1" applyBorder="1" applyAlignment="1">
      <alignment horizontal="center"/>
    </xf>
    <xf numFmtId="0" fontId="148" fillId="0" borderId="3" xfId="0" applyFont="1" applyBorder="1" applyAlignment="1">
      <alignment horizontal="center" vertical="center"/>
    </xf>
    <xf numFmtId="43" fontId="148" fillId="0" borderId="25" xfId="211" applyNumberFormat="1" applyFont="1" applyFill="1" applyBorder="1" applyAlignment="1">
      <alignment horizontal="center" vertical="center" wrapText="1"/>
    </xf>
    <xf numFmtId="43" fontId="148" fillId="0" borderId="2" xfId="211" applyNumberFormat="1" applyFont="1" applyFill="1" applyBorder="1" applyAlignment="1">
      <alignment horizontal="center" vertical="center" wrapText="1"/>
    </xf>
    <xf numFmtId="43" fontId="148" fillId="0" borderId="22" xfId="211" applyNumberFormat="1" applyFont="1" applyFill="1" applyBorder="1" applyAlignment="1">
      <alignment horizontal="center" vertical="center" wrapText="1"/>
    </xf>
    <xf numFmtId="43" fontId="148" fillId="0" borderId="3" xfId="211" applyNumberFormat="1" applyFont="1" applyFill="1" applyBorder="1" applyAlignment="1">
      <alignment horizontal="center" vertical="center" wrapText="1"/>
    </xf>
    <xf numFmtId="165" fontId="148" fillId="0" borderId="3" xfId="211" applyFont="1" applyFill="1" applyBorder="1" applyAlignment="1">
      <alignment horizontal="center" vertical="center"/>
    </xf>
    <xf numFmtId="0" fontId="148" fillId="0" borderId="3" xfId="0" applyFont="1" applyBorder="1" applyAlignment="1">
      <alignment horizontal="center" vertical="center" wrapText="1"/>
    </xf>
    <xf numFmtId="0" fontId="148" fillId="0" borderId="19" xfId="0" applyFont="1" applyBorder="1" applyAlignment="1">
      <alignment horizontal="center" vertical="center" wrapText="1"/>
    </xf>
    <xf numFmtId="0" fontId="148" fillId="0" borderId="4" xfId="0" applyFont="1" applyBorder="1" applyAlignment="1">
      <alignment horizontal="center" vertical="center" wrapText="1"/>
    </xf>
    <xf numFmtId="0" fontId="188" fillId="0" borderId="0" xfId="0" applyFont="1" applyAlignment="1">
      <alignment horizontal="center"/>
    </xf>
    <xf numFmtId="165" fontId="101" fillId="0" borderId="3" xfId="211" applyFont="1" applyFill="1" applyBorder="1" applyAlignment="1">
      <alignment horizontal="center" vertical="center"/>
    </xf>
    <xf numFmtId="165" fontId="101" fillId="0" borderId="25" xfId="211" applyFont="1" applyFill="1" applyBorder="1" applyAlignment="1">
      <alignment horizontal="center" vertical="center" wrapText="1"/>
    </xf>
    <xf numFmtId="165" fontId="101" fillId="0" borderId="2" xfId="211" applyFont="1" applyFill="1" applyBorder="1" applyAlignment="1">
      <alignment horizontal="center" vertical="center" wrapText="1"/>
    </xf>
    <xf numFmtId="165" fontId="101" fillId="0" borderId="19" xfId="211" applyFont="1" applyFill="1" applyBorder="1" applyAlignment="1">
      <alignment horizontal="center" vertical="center" wrapText="1"/>
    </xf>
    <xf numFmtId="165" fontId="101" fillId="0" borderId="4" xfId="211" applyFont="1" applyFill="1" applyBorder="1" applyAlignment="1">
      <alignment horizontal="center" vertical="center" wrapText="1"/>
    </xf>
    <xf numFmtId="165" fontId="101" fillId="0" borderId="3" xfId="211" applyFont="1" applyBorder="1" applyAlignment="1">
      <alignment horizontal="center" vertical="center" wrapText="1"/>
    </xf>
    <xf numFmtId="165" fontId="101" fillId="0" borderId="3" xfId="211" applyFont="1" applyBorder="1" applyAlignment="1">
      <alignment horizontal="center" vertical="center"/>
    </xf>
    <xf numFmtId="165" fontId="101" fillId="0" borderId="19" xfId="211" applyFont="1" applyBorder="1" applyAlignment="1">
      <alignment horizontal="center" vertical="center" wrapText="1"/>
    </xf>
    <xf numFmtId="165" fontId="101" fillId="0" borderId="4" xfId="211" applyFont="1" applyBorder="1" applyAlignment="1">
      <alignment horizontal="center" vertical="center" wrapText="1"/>
    </xf>
  </cellXfs>
  <cellStyles count="326">
    <cellStyle name="20% - ส่วนที่ถูกเน้น1 2" xfId="214" xr:uid="{00000000-0005-0000-0000-000000000000}"/>
    <cellStyle name="20% - ส่วนที่ถูกเน้น2 2" xfId="215" xr:uid="{00000000-0005-0000-0000-000001000000}"/>
    <cellStyle name="20% - ส่วนที่ถูกเน้น3 2" xfId="216" xr:uid="{00000000-0005-0000-0000-000002000000}"/>
    <cellStyle name="20% - ส่วนที่ถูกเน้น4 2" xfId="217" xr:uid="{00000000-0005-0000-0000-000003000000}"/>
    <cellStyle name="20% - ส่วนที่ถูกเน้น5 2" xfId="218" xr:uid="{00000000-0005-0000-0000-000004000000}"/>
    <cellStyle name="20% - ส่วนที่ถูกเน้น6 2" xfId="219" xr:uid="{00000000-0005-0000-0000-000005000000}"/>
    <cellStyle name="40% - ส่วนที่ถูกเน้น1 2" xfId="220" xr:uid="{00000000-0005-0000-0000-000006000000}"/>
    <cellStyle name="40% - ส่วนที่ถูกเน้น2 2" xfId="221" xr:uid="{00000000-0005-0000-0000-000007000000}"/>
    <cellStyle name="40% - ส่วนที่ถูกเน้น3 2" xfId="222" xr:uid="{00000000-0005-0000-0000-000008000000}"/>
    <cellStyle name="40% - ส่วนที่ถูกเน้น4 2" xfId="223" xr:uid="{00000000-0005-0000-0000-000009000000}"/>
    <cellStyle name="40% - ส่วนที่ถูกเน้น5 2" xfId="224" xr:uid="{00000000-0005-0000-0000-00000A000000}"/>
    <cellStyle name="40% - ส่วนที่ถูกเน้น6 2" xfId="225" xr:uid="{00000000-0005-0000-0000-00000B000000}"/>
    <cellStyle name="Body" xfId="1" xr:uid="{00000000-0005-0000-0000-00000C000000}"/>
    <cellStyle name="Calc Currency (0)" xfId="2" xr:uid="{00000000-0005-0000-0000-00000D000000}"/>
    <cellStyle name="Comma" xfId="3" builtinId="3"/>
    <cellStyle name="Comma 10" xfId="154" xr:uid="{00000000-0005-0000-0000-00000F000000}"/>
    <cellStyle name="Comma 10 2" xfId="211" xr:uid="{00000000-0005-0000-0000-000010000000}"/>
    <cellStyle name="Comma 11" xfId="156" xr:uid="{00000000-0005-0000-0000-000011000000}"/>
    <cellStyle name="Comma 12" xfId="17" xr:uid="{00000000-0005-0000-0000-000012000000}"/>
    <cellStyle name="Comma 13" xfId="172" xr:uid="{00000000-0005-0000-0000-000013000000}"/>
    <cellStyle name="Comma 14" xfId="177" xr:uid="{00000000-0005-0000-0000-000014000000}"/>
    <cellStyle name="Comma 15" xfId="206" xr:uid="{00000000-0005-0000-0000-000015000000}"/>
    <cellStyle name="Comma 16" xfId="208" xr:uid="{00000000-0005-0000-0000-000016000000}"/>
    <cellStyle name="Comma 17" xfId="213" xr:uid="{00000000-0005-0000-0000-000017000000}"/>
    <cellStyle name="Comma 2" xfId="54" xr:uid="{00000000-0005-0000-0000-000018000000}"/>
    <cellStyle name="Comma 2 2" xfId="18" xr:uid="{00000000-0005-0000-0000-000019000000}"/>
    <cellStyle name="Comma 2 2 2" xfId="37" xr:uid="{00000000-0005-0000-0000-00001A000000}"/>
    <cellStyle name="Comma 3" xfId="16" xr:uid="{00000000-0005-0000-0000-00001B000000}"/>
    <cellStyle name="Comma 3 2" xfId="38" xr:uid="{00000000-0005-0000-0000-00001C000000}"/>
    <cellStyle name="Comma 4" xfId="28" xr:uid="{00000000-0005-0000-0000-00001D000000}"/>
    <cellStyle name="Comma 4 2" xfId="47" xr:uid="{00000000-0005-0000-0000-00001E000000}"/>
    <cellStyle name="Comma 5" xfId="115" xr:uid="{00000000-0005-0000-0000-00001F000000}"/>
    <cellStyle name="Comma 6" xfId="117" xr:uid="{00000000-0005-0000-0000-000020000000}"/>
    <cellStyle name="Comma 7" xfId="132" xr:uid="{00000000-0005-0000-0000-000021000000}"/>
    <cellStyle name="Comma 8" xfId="144" xr:uid="{00000000-0005-0000-0000-000022000000}"/>
    <cellStyle name="Comma 9" xfId="146" xr:uid="{00000000-0005-0000-0000-000023000000}"/>
    <cellStyle name="Copied" xfId="4" xr:uid="{00000000-0005-0000-0000-000024000000}"/>
    <cellStyle name="Currency 3" xfId="58" xr:uid="{00000000-0005-0000-0000-000025000000}"/>
    <cellStyle name="Entered" xfId="5" xr:uid="{00000000-0005-0000-0000-000026000000}"/>
    <cellStyle name="Grey" xfId="6" xr:uid="{00000000-0005-0000-0000-000027000000}"/>
    <cellStyle name="Grey 2" xfId="39" xr:uid="{00000000-0005-0000-0000-000028000000}"/>
    <cellStyle name="Header1" xfId="7" xr:uid="{00000000-0005-0000-0000-000029000000}"/>
    <cellStyle name="Header2" xfId="8" xr:uid="{00000000-0005-0000-0000-00002A000000}"/>
    <cellStyle name="Input [yellow]" xfId="9" xr:uid="{00000000-0005-0000-0000-00002B000000}"/>
    <cellStyle name="Input [yellow] 2" xfId="40" xr:uid="{00000000-0005-0000-0000-00002C000000}"/>
    <cellStyle name="Normal" xfId="0" builtinId="0"/>
    <cellStyle name="Normal - Style1" xfId="10" xr:uid="{00000000-0005-0000-0000-00002E000000}"/>
    <cellStyle name="Normal 10" xfId="143" xr:uid="{00000000-0005-0000-0000-00002F000000}"/>
    <cellStyle name="Normal 10 2" xfId="305" xr:uid="{00000000-0005-0000-0000-000030000000}"/>
    <cellStyle name="Normal 11" xfId="27" xr:uid="{00000000-0005-0000-0000-000031000000}"/>
    <cellStyle name="Normal 12" xfId="145" xr:uid="{00000000-0005-0000-0000-000032000000}"/>
    <cellStyle name="Normal 13" xfId="153" xr:uid="{00000000-0005-0000-0000-000033000000}"/>
    <cellStyle name="Normal 14" xfId="155" xr:uid="{00000000-0005-0000-0000-000034000000}"/>
    <cellStyle name="Normal 15" xfId="171" xr:uid="{00000000-0005-0000-0000-000035000000}"/>
    <cellStyle name="Normal 16" xfId="173" xr:uid="{00000000-0005-0000-0000-000036000000}"/>
    <cellStyle name="Normal 17" xfId="176" xr:uid="{00000000-0005-0000-0000-000037000000}"/>
    <cellStyle name="Normal 18" xfId="188" xr:uid="{00000000-0005-0000-0000-000038000000}"/>
    <cellStyle name="Normal 19" xfId="205" xr:uid="{00000000-0005-0000-0000-000039000000}"/>
    <cellStyle name="Normal 2" xfId="19" xr:uid="{00000000-0005-0000-0000-00003A000000}"/>
    <cellStyle name="Normal 2 2" xfId="23" xr:uid="{00000000-0005-0000-0000-00003B000000}"/>
    <cellStyle name="Normal 2 3" xfId="41" xr:uid="{00000000-0005-0000-0000-00003C000000}"/>
    <cellStyle name="Normal 2 4" xfId="81" xr:uid="{00000000-0005-0000-0000-00003D000000}"/>
    <cellStyle name="Normal 20" xfId="207" xr:uid="{00000000-0005-0000-0000-00003E000000}"/>
    <cellStyle name="Normal 21" xfId="209" xr:uid="{00000000-0005-0000-0000-00003F000000}"/>
    <cellStyle name="Normal 22" xfId="212" xr:uid="{00000000-0005-0000-0000-000040000000}"/>
    <cellStyle name="Normal 23" xfId="226" xr:uid="{00000000-0005-0000-0000-000041000000}"/>
    <cellStyle name="Normal 24" xfId="227" xr:uid="{00000000-0005-0000-0000-000042000000}"/>
    <cellStyle name="Normal 25" xfId="228" xr:uid="{00000000-0005-0000-0000-000043000000}"/>
    <cellStyle name="Normal 26" xfId="229" xr:uid="{00000000-0005-0000-0000-000044000000}"/>
    <cellStyle name="Normal 27" xfId="230" xr:uid="{00000000-0005-0000-0000-000045000000}"/>
    <cellStyle name="Normal 28" xfId="231" xr:uid="{00000000-0005-0000-0000-000046000000}"/>
    <cellStyle name="Normal 29" xfId="232" xr:uid="{00000000-0005-0000-0000-000047000000}"/>
    <cellStyle name="Normal 3" xfId="50" xr:uid="{00000000-0005-0000-0000-000048000000}"/>
    <cellStyle name="Normal 30" xfId="233" xr:uid="{00000000-0005-0000-0000-000049000000}"/>
    <cellStyle name="Normal 31" xfId="234" xr:uid="{00000000-0005-0000-0000-00004A000000}"/>
    <cellStyle name="Normal 32" xfId="235" xr:uid="{00000000-0005-0000-0000-00004B000000}"/>
    <cellStyle name="Normal 33" xfId="236" xr:uid="{00000000-0005-0000-0000-00004C000000}"/>
    <cellStyle name="Normal 34" xfId="237" xr:uid="{00000000-0005-0000-0000-00004D000000}"/>
    <cellStyle name="Normal 35" xfId="238" xr:uid="{00000000-0005-0000-0000-00004E000000}"/>
    <cellStyle name="Normal 36" xfId="239" xr:uid="{00000000-0005-0000-0000-00004F000000}"/>
    <cellStyle name="Normal 37" xfId="240" xr:uid="{00000000-0005-0000-0000-000050000000}"/>
    <cellStyle name="Normal 38" xfId="241" xr:uid="{00000000-0005-0000-0000-000051000000}"/>
    <cellStyle name="Normal 39" xfId="242" xr:uid="{00000000-0005-0000-0000-000052000000}"/>
    <cellStyle name="Normal 4" xfId="53" xr:uid="{00000000-0005-0000-0000-000053000000}"/>
    <cellStyle name="Normal 40" xfId="243" xr:uid="{00000000-0005-0000-0000-000054000000}"/>
    <cellStyle name="Normal 41" xfId="244" xr:uid="{00000000-0005-0000-0000-000055000000}"/>
    <cellStyle name="Normal 42" xfId="245" xr:uid="{00000000-0005-0000-0000-000056000000}"/>
    <cellStyle name="Normal 43" xfId="246" xr:uid="{00000000-0005-0000-0000-000057000000}"/>
    <cellStyle name="Normal 44" xfId="247" xr:uid="{00000000-0005-0000-0000-000058000000}"/>
    <cellStyle name="Normal 45" xfId="248" xr:uid="{00000000-0005-0000-0000-000059000000}"/>
    <cellStyle name="Normal 46" xfId="249" xr:uid="{00000000-0005-0000-0000-00005A000000}"/>
    <cellStyle name="Normal 47" xfId="250" xr:uid="{00000000-0005-0000-0000-00005B000000}"/>
    <cellStyle name="Normal 48" xfId="251" xr:uid="{00000000-0005-0000-0000-00005C000000}"/>
    <cellStyle name="Normal 49" xfId="252" xr:uid="{00000000-0005-0000-0000-00005D000000}"/>
    <cellStyle name="Normal 5" xfId="113" xr:uid="{00000000-0005-0000-0000-00005E000000}"/>
    <cellStyle name="Normal 5 2" xfId="125" xr:uid="{00000000-0005-0000-0000-00005F000000}"/>
    <cellStyle name="Normal 50" xfId="253" xr:uid="{00000000-0005-0000-0000-000060000000}"/>
    <cellStyle name="Normal 51" xfId="254" xr:uid="{00000000-0005-0000-0000-000061000000}"/>
    <cellStyle name="Normal 52" xfId="255" xr:uid="{00000000-0005-0000-0000-000062000000}"/>
    <cellStyle name="Normal 53" xfId="256" xr:uid="{00000000-0005-0000-0000-000063000000}"/>
    <cellStyle name="Normal 54" xfId="257" xr:uid="{00000000-0005-0000-0000-000064000000}"/>
    <cellStyle name="Normal 55" xfId="258" xr:uid="{00000000-0005-0000-0000-000065000000}"/>
    <cellStyle name="Normal 56" xfId="259" xr:uid="{00000000-0005-0000-0000-000066000000}"/>
    <cellStyle name="Normal 57" xfId="260" xr:uid="{00000000-0005-0000-0000-000067000000}"/>
    <cellStyle name="Normal 58" xfId="261" xr:uid="{00000000-0005-0000-0000-000068000000}"/>
    <cellStyle name="Normal 59" xfId="262" xr:uid="{00000000-0005-0000-0000-000069000000}"/>
    <cellStyle name="Normal 6" xfId="114" xr:uid="{00000000-0005-0000-0000-00006A000000}"/>
    <cellStyle name="Normal 60" xfId="263" xr:uid="{00000000-0005-0000-0000-00006B000000}"/>
    <cellStyle name="Normal 61" xfId="264" xr:uid="{00000000-0005-0000-0000-00006C000000}"/>
    <cellStyle name="Normal 62" xfId="265" xr:uid="{00000000-0005-0000-0000-00006D000000}"/>
    <cellStyle name="Normal 63" xfId="266" xr:uid="{00000000-0005-0000-0000-00006E000000}"/>
    <cellStyle name="Normal 64" xfId="267" xr:uid="{00000000-0005-0000-0000-00006F000000}"/>
    <cellStyle name="Normal 65" xfId="268" xr:uid="{00000000-0005-0000-0000-000070000000}"/>
    <cellStyle name="Normal 66" xfId="269" xr:uid="{00000000-0005-0000-0000-000071000000}"/>
    <cellStyle name="Normal 67" xfId="270" xr:uid="{00000000-0005-0000-0000-000072000000}"/>
    <cellStyle name="Normal 68" xfId="271" xr:uid="{00000000-0005-0000-0000-000073000000}"/>
    <cellStyle name="Normal 69" xfId="272" xr:uid="{00000000-0005-0000-0000-000074000000}"/>
    <cellStyle name="Normal 7" xfId="116" xr:uid="{00000000-0005-0000-0000-000075000000}"/>
    <cellStyle name="Normal 70" xfId="273" xr:uid="{00000000-0005-0000-0000-000076000000}"/>
    <cellStyle name="Normal 71" xfId="274" xr:uid="{00000000-0005-0000-0000-000077000000}"/>
    <cellStyle name="Normal 72" xfId="275" xr:uid="{00000000-0005-0000-0000-000078000000}"/>
    <cellStyle name="Normal 73" xfId="276" xr:uid="{00000000-0005-0000-0000-000079000000}"/>
    <cellStyle name="Normal 74" xfId="277" xr:uid="{00000000-0005-0000-0000-00007A000000}"/>
    <cellStyle name="Normal 75" xfId="278" xr:uid="{00000000-0005-0000-0000-00007B000000}"/>
    <cellStyle name="Normal 76" xfId="279" xr:uid="{00000000-0005-0000-0000-00007C000000}"/>
    <cellStyle name="Normal 77" xfId="280" xr:uid="{00000000-0005-0000-0000-00007D000000}"/>
    <cellStyle name="Normal 78" xfId="281" xr:uid="{00000000-0005-0000-0000-00007E000000}"/>
    <cellStyle name="Normal 79" xfId="282" xr:uid="{00000000-0005-0000-0000-00007F000000}"/>
    <cellStyle name="Normal 8" xfId="131" xr:uid="{00000000-0005-0000-0000-000080000000}"/>
    <cellStyle name="Normal 80" xfId="283" xr:uid="{00000000-0005-0000-0000-000081000000}"/>
    <cellStyle name="Normal 81" xfId="284" xr:uid="{00000000-0005-0000-0000-000082000000}"/>
    <cellStyle name="Normal 82" xfId="285" xr:uid="{00000000-0005-0000-0000-000083000000}"/>
    <cellStyle name="Normal 83" xfId="286" xr:uid="{00000000-0005-0000-0000-000084000000}"/>
    <cellStyle name="Normal 84" xfId="287" xr:uid="{00000000-0005-0000-0000-000085000000}"/>
    <cellStyle name="Normal 85" xfId="288" xr:uid="{00000000-0005-0000-0000-000086000000}"/>
    <cellStyle name="Normal 86" xfId="289" xr:uid="{00000000-0005-0000-0000-000087000000}"/>
    <cellStyle name="Normal 87" xfId="290" xr:uid="{00000000-0005-0000-0000-000088000000}"/>
    <cellStyle name="Normal 88" xfId="291" xr:uid="{00000000-0005-0000-0000-000089000000}"/>
    <cellStyle name="Normal 89" xfId="292" xr:uid="{00000000-0005-0000-0000-00008A000000}"/>
    <cellStyle name="Normal 9" xfId="142" xr:uid="{00000000-0005-0000-0000-00008B000000}"/>
    <cellStyle name="Normal 90" xfId="293" xr:uid="{00000000-0005-0000-0000-00008C000000}"/>
    <cellStyle name="Normal 91" xfId="294" xr:uid="{00000000-0005-0000-0000-00008D000000}"/>
    <cellStyle name="Normal 92" xfId="295" xr:uid="{00000000-0005-0000-0000-00008E000000}"/>
    <cellStyle name="Normal 93" xfId="296" xr:uid="{00000000-0005-0000-0000-00008F000000}"/>
    <cellStyle name="Normal 94" xfId="297" xr:uid="{00000000-0005-0000-0000-000090000000}"/>
    <cellStyle name="Normal 95" xfId="298" xr:uid="{00000000-0005-0000-0000-000091000000}"/>
    <cellStyle name="Normal 96" xfId="299" xr:uid="{00000000-0005-0000-0000-000092000000}"/>
    <cellStyle name="Normal 97" xfId="323" xr:uid="{00000000-0005-0000-0000-000093000000}"/>
    <cellStyle name="Percent [2]" xfId="11" xr:uid="{00000000-0005-0000-0000-000094000000}"/>
    <cellStyle name="RevList" xfId="12" xr:uid="{00000000-0005-0000-0000-000095000000}"/>
    <cellStyle name="Subtotal" xfId="13" xr:uid="{00000000-0005-0000-0000-000096000000}"/>
    <cellStyle name="ค@ฏ๋_pldt" xfId="14" xr:uid="{00000000-0005-0000-0000-000097000000}"/>
    <cellStyle name="เครื่องหมายจุลภาค 2" xfId="20" xr:uid="{00000000-0005-0000-0000-000098000000}"/>
    <cellStyle name="เครื่องหมายจุลภาค 2 2" xfId="42" xr:uid="{00000000-0005-0000-0000-000099000000}"/>
    <cellStyle name="เครื่องหมายจุลภาค 3" xfId="22" xr:uid="{00000000-0005-0000-0000-00009A000000}"/>
    <cellStyle name="เครื่องหมายจุลภาค 4" xfId="26" xr:uid="{00000000-0005-0000-0000-00009B000000}"/>
    <cellStyle name="เครื่องหมายจุลภาค 5" xfId="43" xr:uid="{00000000-0005-0000-0000-00009C000000}"/>
    <cellStyle name="เครื่องหมายจุลภาค 5 2" xfId="82" xr:uid="{00000000-0005-0000-0000-00009D000000}"/>
    <cellStyle name="เครื่องหมายจุลภาค 6" xfId="46" xr:uid="{00000000-0005-0000-0000-00009E000000}"/>
    <cellStyle name="เครื่องหมายสกุลเงิน 2" xfId="29" xr:uid="{00000000-0005-0000-0000-00009F000000}"/>
    <cellStyle name="จุลภาค 10" xfId="106" xr:uid="{00000000-0005-0000-0000-0000A0000000}"/>
    <cellStyle name="จุลภาค 11" xfId="119" xr:uid="{00000000-0005-0000-0000-0000A1000000}"/>
    <cellStyle name="จุลภาค 12" xfId="122" xr:uid="{00000000-0005-0000-0000-0000A2000000}"/>
    <cellStyle name="จุลภาค 13" xfId="128" xr:uid="{00000000-0005-0000-0000-0000A3000000}"/>
    <cellStyle name="จุลภาค 14" xfId="135" xr:uid="{00000000-0005-0000-0000-0000A4000000}"/>
    <cellStyle name="จุลภาค 15" xfId="139" xr:uid="{00000000-0005-0000-0000-0000A5000000}"/>
    <cellStyle name="จุลภาค 16" xfId="148" xr:uid="{00000000-0005-0000-0000-0000A6000000}"/>
    <cellStyle name="จุลภาค 17" xfId="152" xr:uid="{00000000-0005-0000-0000-0000A7000000}"/>
    <cellStyle name="จุลภาค 18" xfId="158" xr:uid="{00000000-0005-0000-0000-0000A8000000}"/>
    <cellStyle name="จุลภาค 18 2" xfId="185" xr:uid="{00000000-0005-0000-0000-0000A9000000}"/>
    <cellStyle name="จุลภาค 19" xfId="160" xr:uid="{00000000-0005-0000-0000-0000AA000000}"/>
    <cellStyle name="จุลภาค 2" xfId="55" xr:uid="{00000000-0005-0000-0000-0000AB000000}"/>
    <cellStyle name="จุลภาค 2 2" xfId="192" xr:uid="{00000000-0005-0000-0000-0000AC000000}"/>
    <cellStyle name="จุลภาค 20" xfId="162" xr:uid="{00000000-0005-0000-0000-0000AD000000}"/>
    <cellStyle name="จุลภาค 21" xfId="169" xr:uid="{00000000-0005-0000-0000-0000AE000000}"/>
    <cellStyle name="จุลภาค 22" xfId="170" xr:uid="{00000000-0005-0000-0000-0000AF000000}"/>
    <cellStyle name="จุลภาค 23" xfId="180" xr:uid="{00000000-0005-0000-0000-0000B0000000}"/>
    <cellStyle name="จุลภาค 24" xfId="187" xr:uid="{00000000-0005-0000-0000-0000B1000000}"/>
    <cellStyle name="จุลภาค 25" xfId="190" xr:uid="{00000000-0005-0000-0000-0000B2000000}"/>
    <cellStyle name="จุลภาค 25 2" xfId="317" xr:uid="{00000000-0005-0000-0000-0000B3000000}"/>
    <cellStyle name="จุลภาค 26" xfId="195" xr:uid="{00000000-0005-0000-0000-0000B4000000}"/>
    <cellStyle name="จุลภาค 27" xfId="197" xr:uid="{00000000-0005-0000-0000-0000B5000000}"/>
    <cellStyle name="จุลภาค 28" xfId="200" xr:uid="{00000000-0005-0000-0000-0000B6000000}"/>
    <cellStyle name="จุลภาค 29" xfId="202" xr:uid="{00000000-0005-0000-0000-0000B7000000}"/>
    <cellStyle name="จุลภาค 3" xfId="56" xr:uid="{00000000-0005-0000-0000-0000B8000000}"/>
    <cellStyle name="จุลภาค 30" xfId="204" xr:uid="{00000000-0005-0000-0000-0000B9000000}"/>
    <cellStyle name="จุลภาค 31" xfId="302" xr:uid="{00000000-0005-0000-0000-0000BA000000}"/>
    <cellStyle name="จุลภาค 32" xfId="304" xr:uid="{00000000-0005-0000-0000-0000BB000000}"/>
    <cellStyle name="จุลภาค 4" xfId="84" xr:uid="{00000000-0005-0000-0000-0000BC000000}"/>
    <cellStyle name="จุลภาค 5" xfId="90" xr:uid="{00000000-0005-0000-0000-0000BD000000}"/>
    <cellStyle name="จุลภาค 6" xfId="92" xr:uid="{00000000-0005-0000-0000-0000BE000000}"/>
    <cellStyle name="จุลภาค 7" xfId="96" xr:uid="{00000000-0005-0000-0000-0000BF000000}"/>
    <cellStyle name="จุลภาค 8" xfId="99" xr:uid="{00000000-0005-0000-0000-0000C0000000}"/>
    <cellStyle name="จุลภาค 9" xfId="102" xr:uid="{00000000-0005-0000-0000-0000C1000000}"/>
    <cellStyle name="ปกติ 10" xfId="85" xr:uid="{00000000-0005-0000-0000-0000C2000000}"/>
    <cellStyle name="ปกติ 10 2" xfId="316" xr:uid="{00000000-0005-0000-0000-0000C3000000}"/>
    <cellStyle name="ปกติ 11" xfId="89" xr:uid="{00000000-0005-0000-0000-0000C4000000}"/>
    <cellStyle name="ปกติ 12" xfId="91" xr:uid="{00000000-0005-0000-0000-0000C5000000}"/>
    <cellStyle name="ปกติ 13" xfId="95" xr:uid="{00000000-0005-0000-0000-0000C6000000}"/>
    <cellStyle name="ปกติ 14" xfId="98" xr:uid="{00000000-0005-0000-0000-0000C7000000}"/>
    <cellStyle name="ปกติ 15" xfId="101" xr:uid="{00000000-0005-0000-0000-0000C8000000}"/>
    <cellStyle name="ปกติ 16" xfId="105" xr:uid="{00000000-0005-0000-0000-0000C9000000}"/>
    <cellStyle name="ปกติ 17" xfId="107" xr:uid="{00000000-0005-0000-0000-0000CA000000}"/>
    <cellStyle name="ปกติ 17 2" xfId="110" xr:uid="{00000000-0005-0000-0000-0000CB000000}"/>
    <cellStyle name="ปกติ 18" xfId="118" xr:uid="{00000000-0005-0000-0000-0000CC000000}"/>
    <cellStyle name="ปกติ 19" xfId="121" xr:uid="{00000000-0005-0000-0000-0000CD000000}"/>
    <cellStyle name="ปกติ 2" xfId="15" xr:uid="{00000000-0005-0000-0000-0000CE000000}"/>
    <cellStyle name="ปกติ 2 10" xfId="59" xr:uid="{00000000-0005-0000-0000-0000CF000000}"/>
    <cellStyle name="ปกติ 2 11" xfId="61" xr:uid="{00000000-0005-0000-0000-0000D0000000}"/>
    <cellStyle name="ปกติ 2 12" xfId="62" xr:uid="{00000000-0005-0000-0000-0000D1000000}"/>
    <cellStyle name="ปกติ 2 13" xfId="65" xr:uid="{00000000-0005-0000-0000-0000D2000000}"/>
    <cellStyle name="ปกติ 2 14" xfId="69" xr:uid="{00000000-0005-0000-0000-0000D3000000}"/>
    <cellStyle name="ปกติ 2 15" xfId="71" xr:uid="{00000000-0005-0000-0000-0000D4000000}"/>
    <cellStyle name="ปกติ 2 16" xfId="73" xr:uid="{00000000-0005-0000-0000-0000D5000000}"/>
    <cellStyle name="ปกติ 2 17" xfId="75" xr:uid="{00000000-0005-0000-0000-0000D6000000}"/>
    <cellStyle name="ปกติ 2 18" xfId="77" xr:uid="{00000000-0005-0000-0000-0000D7000000}"/>
    <cellStyle name="ปกติ 2 19" xfId="79" xr:uid="{00000000-0005-0000-0000-0000D8000000}"/>
    <cellStyle name="ปกติ 2 2" xfId="24" xr:uid="{00000000-0005-0000-0000-0000D9000000}"/>
    <cellStyle name="ปกติ 2 2 10" xfId="150" xr:uid="{00000000-0005-0000-0000-0000DA000000}"/>
    <cellStyle name="ปกติ 2 2 11" xfId="165" xr:uid="{00000000-0005-0000-0000-0000DB000000}"/>
    <cellStyle name="ปกติ 2 2 12" xfId="175" xr:uid="{00000000-0005-0000-0000-0000DC000000}"/>
    <cellStyle name="ปกติ 2 2 13" xfId="183" xr:uid="{00000000-0005-0000-0000-0000DD000000}"/>
    <cellStyle name="ปกติ 2 2 2" xfId="88" xr:uid="{00000000-0005-0000-0000-0000DE000000}"/>
    <cellStyle name="ปกติ 2 2 3" xfId="104" xr:uid="{00000000-0005-0000-0000-0000DF000000}"/>
    <cellStyle name="ปกติ 2 2 4" xfId="109" xr:uid="{00000000-0005-0000-0000-0000E0000000}"/>
    <cellStyle name="ปกติ 2 2 5" xfId="112" xr:uid="{00000000-0005-0000-0000-0000E1000000}"/>
    <cellStyle name="ปกติ 2 2 6" xfId="124" xr:uid="{00000000-0005-0000-0000-0000E2000000}"/>
    <cellStyle name="ปกติ 2 2 7" xfId="130" xr:uid="{00000000-0005-0000-0000-0000E3000000}"/>
    <cellStyle name="ปกติ 2 2 8" xfId="134" xr:uid="{00000000-0005-0000-0000-0000E4000000}"/>
    <cellStyle name="ปกติ 2 2 9" xfId="141" xr:uid="{00000000-0005-0000-0000-0000E5000000}"/>
    <cellStyle name="ปกติ 2 20" xfId="86" xr:uid="{00000000-0005-0000-0000-0000E6000000}"/>
    <cellStyle name="ปกติ 2 21" xfId="93" xr:uid="{00000000-0005-0000-0000-0000E7000000}"/>
    <cellStyle name="ปกติ 2 22" xfId="94" xr:uid="{00000000-0005-0000-0000-0000E8000000}"/>
    <cellStyle name="ปกติ 2 23" xfId="97" xr:uid="{00000000-0005-0000-0000-0000E9000000}"/>
    <cellStyle name="ปกติ 2 24" xfId="100" xr:uid="{00000000-0005-0000-0000-0000EA000000}"/>
    <cellStyle name="ปกติ 2 25" xfId="103" xr:uid="{00000000-0005-0000-0000-0000EB000000}"/>
    <cellStyle name="ปกติ 2 26" xfId="108" xr:uid="{00000000-0005-0000-0000-0000EC000000}"/>
    <cellStyle name="ปกติ 2 26 10" xfId="166" xr:uid="{00000000-0005-0000-0000-0000ED000000}"/>
    <cellStyle name="ปกติ 2 26 11" xfId="178" xr:uid="{00000000-0005-0000-0000-0000EE000000}"/>
    <cellStyle name="ปกติ 2 26 12" xfId="181" xr:uid="{00000000-0005-0000-0000-0000EF000000}"/>
    <cellStyle name="ปกติ 2 26 2" xfId="111" xr:uid="{00000000-0005-0000-0000-0000F0000000}"/>
    <cellStyle name="ปกติ 2 26 3" xfId="123" xr:uid="{00000000-0005-0000-0000-0000F1000000}"/>
    <cellStyle name="ปกติ 2 26 4" xfId="129" xr:uid="{00000000-0005-0000-0000-0000F2000000}"/>
    <cellStyle name="ปกติ 2 26 5" xfId="133" xr:uid="{00000000-0005-0000-0000-0000F3000000}"/>
    <cellStyle name="ปกติ 2 26 6" xfId="136" xr:uid="{00000000-0005-0000-0000-0000F4000000}"/>
    <cellStyle name="ปกติ 2 26 7" xfId="140" xr:uid="{00000000-0005-0000-0000-0000F5000000}"/>
    <cellStyle name="ปกติ 2 26 8" xfId="149" xr:uid="{00000000-0005-0000-0000-0000F6000000}"/>
    <cellStyle name="ปกติ 2 26 9" xfId="164" xr:uid="{00000000-0005-0000-0000-0000F7000000}"/>
    <cellStyle name="ปกติ 2 27" xfId="120" xr:uid="{00000000-0005-0000-0000-0000F8000000}"/>
    <cellStyle name="ปกติ 2 28" xfId="163" xr:uid="{00000000-0005-0000-0000-0000F9000000}"/>
    <cellStyle name="ปกติ 2 3" xfId="30" xr:uid="{00000000-0005-0000-0000-0000FA000000}"/>
    <cellStyle name="ปกติ 2 3 10" xfId="67" xr:uid="{00000000-0005-0000-0000-0000FB000000}"/>
    <cellStyle name="ปกติ 2 3 11" xfId="70" xr:uid="{00000000-0005-0000-0000-0000FC000000}"/>
    <cellStyle name="ปกติ 2 3 12" xfId="72" xr:uid="{00000000-0005-0000-0000-0000FD000000}"/>
    <cellStyle name="ปกติ 2 3 13" xfId="74" xr:uid="{00000000-0005-0000-0000-0000FE000000}"/>
    <cellStyle name="ปกติ 2 3 14" xfId="76" xr:uid="{00000000-0005-0000-0000-0000FF000000}"/>
    <cellStyle name="ปกติ 2 3 15" xfId="78" xr:uid="{00000000-0005-0000-0000-000000010000}"/>
    <cellStyle name="ปกติ 2 3 16" xfId="80" xr:uid="{00000000-0005-0000-0000-000001010000}"/>
    <cellStyle name="ปกติ 2 3 2" xfId="32" xr:uid="{00000000-0005-0000-0000-000002010000}"/>
    <cellStyle name="ปกติ 2 3 3" xfId="35" xr:uid="{00000000-0005-0000-0000-000003010000}"/>
    <cellStyle name="ปกติ 2 3 4" xfId="45" xr:uid="{00000000-0005-0000-0000-000004010000}"/>
    <cellStyle name="ปกติ 2 3 5" xfId="49" xr:uid="{00000000-0005-0000-0000-000005010000}"/>
    <cellStyle name="ปกติ 2 3 6" xfId="52" xr:uid="{00000000-0005-0000-0000-000006010000}"/>
    <cellStyle name="ปกติ 2 3 7" xfId="60" xr:uid="{00000000-0005-0000-0000-000007010000}"/>
    <cellStyle name="ปกติ 2 3 8" xfId="63" xr:uid="{00000000-0005-0000-0000-000008010000}"/>
    <cellStyle name="ปกติ 2 3 9" xfId="66" xr:uid="{00000000-0005-0000-0000-000009010000}"/>
    <cellStyle name="ปกติ 2 4" xfId="31" xr:uid="{00000000-0005-0000-0000-00000A010000}"/>
    <cellStyle name="ปกติ 2 5" xfId="34" xr:uid="{00000000-0005-0000-0000-00000B010000}"/>
    <cellStyle name="ปกติ 2 6" xfId="36" xr:uid="{00000000-0005-0000-0000-00000C010000}"/>
    <cellStyle name="ปกติ 2 7" xfId="44" xr:uid="{00000000-0005-0000-0000-00000D010000}"/>
    <cellStyle name="ปกติ 2 8" xfId="48" xr:uid="{00000000-0005-0000-0000-00000E010000}"/>
    <cellStyle name="ปกติ 2 9" xfId="51" xr:uid="{00000000-0005-0000-0000-00000F010000}"/>
    <cellStyle name="ปกติ 20" xfId="126" xr:uid="{00000000-0005-0000-0000-000010010000}"/>
    <cellStyle name="ปกติ 21" xfId="127" xr:uid="{00000000-0005-0000-0000-000011010000}"/>
    <cellStyle name="ปกติ 22" xfId="137" xr:uid="{00000000-0005-0000-0000-000012010000}"/>
    <cellStyle name="ปกติ 23" xfId="138" xr:uid="{00000000-0005-0000-0000-000013010000}"/>
    <cellStyle name="ปกติ 24" xfId="147" xr:uid="{00000000-0005-0000-0000-000014010000}"/>
    <cellStyle name="ปกติ 25" xfId="151" xr:uid="{00000000-0005-0000-0000-000015010000}"/>
    <cellStyle name="ปกติ 26" xfId="157" xr:uid="{00000000-0005-0000-0000-000016010000}"/>
    <cellStyle name="ปกติ 26 2" xfId="184" xr:uid="{00000000-0005-0000-0000-000017010000}"/>
    <cellStyle name="ปกติ 27" xfId="159" xr:uid="{00000000-0005-0000-0000-000018010000}"/>
    <cellStyle name="ปกติ 28" xfId="161" xr:uid="{00000000-0005-0000-0000-000019010000}"/>
    <cellStyle name="ปกติ 29" xfId="167" xr:uid="{00000000-0005-0000-0000-00001A010000}"/>
    <cellStyle name="ปกติ 3" xfId="21" xr:uid="{00000000-0005-0000-0000-00001B010000}"/>
    <cellStyle name="ปกติ 3 2" xfId="87" xr:uid="{00000000-0005-0000-0000-00001C010000}"/>
    <cellStyle name="ปกติ 3 3" xfId="193" xr:uid="{00000000-0005-0000-0000-00001D010000}"/>
    <cellStyle name="ปกติ 30" xfId="168" xr:uid="{00000000-0005-0000-0000-00001E010000}"/>
    <cellStyle name="ปกติ 31" xfId="179" xr:uid="{00000000-0005-0000-0000-00001F010000}"/>
    <cellStyle name="ปกติ 32" xfId="182" xr:uid="{00000000-0005-0000-0000-000020010000}"/>
    <cellStyle name="ปกติ 33" xfId="186" xr:uid="{00000000-0005-0000-0000-000021010000}"/>
    <cellStyle name="ปกติ 34" xfId="189" xr:uid="{00000000-0005-0000-0000-000022010000}"/>
    <cellStyle name="ปกติ 35" xfId="191" xr:uid="{00000000-0005-0000-0000-000023010000}"/>
    <cellStyle name="ปกติ 36" xfId="194" xr:uid="{00000000-0005-0000-0000-000024010000}"/>
    <cellStyle name="ปกติ 37" xfId="196" xr:uid="{00000000-0005-0000-0000-000025010000}"/>
    <cellStyle name="ปกติ 38" xfId="199" xr:uid="{00000000-0005-0000-0000-000026010000}"/>
    <cellStyle name="ปกติ 39" xfId="201" xr:uid="{00000000-0005-0000-0000-000027010000}"/>
    <cellStyle name="ปกติ 4" xfId="25" xr:uid="{00000000-0005-0000-0000-000028010000}"/>
    <cellStyle name="ปกติ 40" xfId="203" xr:uid="{00000000-0005-0000-0000-000029010000}"/>
    <cellStyle name="ปกติ 41" xfId="210" xr:uid="{00000000-0005-0000-0000-00002A010000}"/>
    <cellStyle name="ปกติ 42" xfId="303" xr:uid="{00000000-0005-0000-0000-00002B010000}"/>
    <cellStyle name="ปกติ 43" xfId="307" xr:uid="{00000000-0005-0000-0000-00002C010000}"/>
    <cellStyle name="ปกติ 44" xfId="309" xr:uid="{00000000-0005-0000-0000-00002D010000}"/>
    <cellStyle name="ปกติ 45" xfId="310" xr:uid="{00000000-0005-0000-0000-00002E010000}"/>
    <cellStyle name="ปกติ 46" xfId="311" xr:uid="{00000000-0005-0000-0000-00002F010000}"/>
    <cellStyle name="ปกติ 47" xfId="313" xr:uid="{00000000-0005-0000-0000-000030010000}"/>
    <cellStyle name="ปกติ 48" xfId="314" xr:uid="{00000000-0005-0000-0000-000031010000}"/>
    <cellStyle name="ปกติ 49" xfId="315" xr:uid="{00000000-0005-0000-0000-000032010000}"/>
    <cellStyle name="ปกติ 5" xfId="33" xr:uid="{00000000-0005-0000-0000-000033010000}"/>
    <cellStyle name="ปกติ 5 2" xfId="321" xr:uid="{00000000-0005-0000-0000-000034010000}"/>
    <cellStyle name="ปกติ 50" xfId="319" xr:uid="{00000000-0005-0000-0000-000035010000}"/>
    <cellStyle name="ปกติ 51" xfId="320" xr:uid="{00000000-0005-0000-0000-000036010000}"/>
    <cellStyle name="ปกติ 52" xfId="322" xr:uid="{00000000-0005-0000-0000-000037010000}"/>
    <cellStyle name="ปกติ 53" xfId="324" xr:uid="{5B1925C6-CDF5-4437-8E06-B8D51FB0C965}"/>
    <cellStyle name="ปกติ 54" xfId="325" xr:uid="{B4CD004E-183F-432B-A5C1-9B5D93BB19D2}"/>
    <cellStyle name="ปกติ 6" xfId="57" xr:uid="{00000000-0005-0000-0000-000038010000}"/>
    <cellStyle name="ปกติ 6 2" xfId="198" xr:uid="{00000000-0005-0000-0000-000039010000}"/>
    <cellStyle name="ปกติ 6 3" xfId="306" xr:uid="{00000000-0005-0000-0000-00003A010000}"/>
    <cellStyle name="ปกติ 6 4" xfId="308" xr:uid="{00000000-0005-0000-0000-00003B010000}"/>
    <cellStyle name="ปกติ 6 5" xfId="312" xr:uid="{00000000-0005-0000-0000-00003C010000}"/>
    <cellStyle name="ปกติ 6 6" xfId="318" xr:uid="{00000000-0005-0000-0000-00003D010000}"/>
    <cellStyle name="ปกติ 7" xfId="64" xr:uid="{00000000-0005-0000-0000-00003E010000}"/>
    <cellStyle name="ปกติ 8" xfId="68" xr:uid="{00000000-0005-0000-0000-00003F010000}"/>
    <cellStyle name="ปกติ 9" xfId="83" xr:uid="{00000000-0005-0000-0000-000040010000}"/>
    <cellStyle name="หมายเหตุ 2" xfId="174" xr:uid="{00000000-0005-0000-0000-000041010000}"/>
    <cellStyle name="หมายเหตุ 3" xfId="300" xr:uid="{00000000-0005-0000-0000-000042010000}"/>
    <cellStyle name="หมายเหตุ 4" xfId="301" xr:uid="{00000000-0005-0000-0000-000043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4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portal.app/UploadTemp/&#3591;&#3610;&#3611;&#3619;&#3632;&#3617;&#3634;&#3603;%2057%20&#3600;&#3634;&#3609;&#3636;&#3626;&#3619;/KAN/&#3614;.&#3619;.&#3610;.52/&#3619;&#3634;&#3618;&#3621;&#3632;&#3648;&#3629;&#3637;&#3618;&#3604;&#3650;&#3588;&#3619;&#3591;&#3585;&#3634;&#3619;&#3611;&#3637;2552(30%20&#3614;.&#3588;.51)/(&#3649;&#3610;&#3610;)%20&#3592;&#3634;&#3585;%20&#3623;&#3594;/&#3615;&#3629;&#3619;&#3660;&#3617;&#3619;&#3634;&#3618;&#3652;&#3605;&#3619;&#3617;&#3634;&#3626;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&#3591;&#3610;&#3611;&#3619;&#3632;&#3617;&#3634;&#3603;-69\&#3626;&#3619;&#3640;&#3611;&#3612;&#3621;&#3585;&#3634;&#3619;&#3651;&#3594;&#3657;&#3592;&#3656;&#3634;&#3618;\2.%20&#3614;.&#3618;.68\30.11.68\1.%20&#3616;&#3634;&#3614;&#3619;&#3623;&#3617;%2030.11.68.xlsx" TargetMode="External"/><Relationship Id="rId1" Type="http://schemas.openxmlformats.org/officeDocument/2006/relationships/externalLinkPath" Target="1.%20&#3616;&#3634;&#3614;&#3619;&#3623;&#3617;%2030.11.68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&#3591;&#3610;&#3611;&#3619;&#3632;&#3617;&#3634;&#3603;-69\&#3626;&#3619;&#3640;&#3611;&#3612;&#3621;&#3585;&#3634;&#3619;&#3651;&#3594;&#3657;&#3592;&#3656;&#3634;&#3618;\2.%20&#3614;.&#3618;.68\30.11.68\3.%20&#3619;&#3634;&#3618;&#3627;&#3609;&#3656;&#3623;&#3618;%2030.11.68.xlsx" TargetMode="External"/><Relationship Id="rId1" Type="http://schemas.openxmlformats.org/officeDocument/2006/relationships/externalLinkPath" Target="3.%20&#3619;&#3634;&#3618;&#3627;&#3609;&#3656;&#3623;&#3618;%2030.11.68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&#3591;&#3610;&#3611;&#3619;&#3632;&#3617;&#3634;&#3603;-69\&#3626;&#3619;&#3640;&#3611;&#3612;&#3621;&#3585;&#3634;&#3619;&#3651;&#3594;&#3657;&#3592;&#3656;&#3634;&#3618;\2.%20&#3614;.&#3618;.68\30.11.68\6.%20&#3619;&#3634;&#3618;&#3591;&#3634;&#3609;&#3648;&#3591;&#3636;&#3609;&#3585;&#3633;&#3609;&#3611;&#3637;%2068.xlsx" TargetMode="External"/><Relationship Id="rId1" Type="http://schemas.openxmlformats.org/officeDocument/2006/relationships/externalLinkPath" Target="6.%20&#3619;&#3634;&#3618;&#3591;&#3634;&#3609;&#3648;&#3591;&#3636;&#3609;&#3585;&#3633;&#3609;&#3611;&#3637;%206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รวมงปม. 11 กอง"/>
      <sheetName val="สรุปงปม.หน่วย(ผู้บริหาร)"/>
      <sheetName val="(ตภ)"/>
      <sheetName val="(กพร)"/>
      <sheetName val=" (กฝ.)"/>
      <sheetName val=" (กจ.)"/>
      <sheetName val=" (กค.)"/>
      <sheetName val=" (ปชส)"/>
      <sheetName val=" (สสว)"/>
      <sheetName val=" (สศช)"/>
      <sheetName val="(วช)"/>
      <sheetName val=" (ศูนย์)"/>
      <sheetName val="(สล)"/>
      <sheetName val="รวมงปม.แยกหน่วย"/>
      <sheetName val="ผลผลิตที่ 3"/>
      <sheetName val="งบหน้า วช."/>
      <sheetName val="ผลผลิตที่ 2 "/>
      <sheetName val="งบหน้า ม. ศก.พอเพียง"/>
      <sheetName val="ผลผลิตที่ 1"/>
      <sheetName val="สรุป"/>
      <sheetName val="แยก"/>
      <sheetName val="แยกกิจกรรม"/>
      <sheetName val="งบหน้าโครงการสถาบัน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รายงาน (เสนอ)"/>
      <sheetName val="NFMA46"/>
      <sheetName val="คีย์ข้อมูล"/>
      <sheetName val="โอนเปลี่ยนแปลง "/>
    </sheetNames>
    <sheetDataSet>
      <sheetData sheetId="0"/>
      <sheetData sheetId="1"/>
      <sheetData sheetId="2">
        <row r="48">
          <cell r="B48" t="str">
            <v>แผนงานยุทธศาสตร์พัฒนาและส่งเสริมเศรษฐกิจฐานราก</v>
          </cell>
        </row>
        <row r="49">
          <cell r="B49" t="str">
            <v>ผลผลิตส่งเสริมเศรษฐกิจฐานราก การผลิต การตลาดและการจำหน่ายผลิตภัณฑ์ชุมชน (15004422006002000000)</v>
          </cell>
        </row>
        <row r="58">
          <cell r="B58" t="str">
            <v>แผนงานบูรณาการป้องกัน ปราบปราม และแก้ไขปัญหายาเสพติด</v>
          </cell>
        </row>
        <row r="59">
          <cell r="B59" t="str">
            <v>โครงการป้องกันและแก้ไขปัญหายาเสพติดโดยกองทุนแม่ของแผ่นดิน (15004062009002000000)</v>
          </cell>
        </row>
        <row r="84">
          <cell r="G84">
            <v>0</v>
          </cell>
          <cell r="H84">
            <v>0</v>
          </cell>
        </row>
        <row r="87">
          <cell r="G87"/>
          <cell r="H87"/>
        </row>
      </sheetData>
      <sheetData sheetId="3">
        <row r="7">
          <cell r="B7" t="str">
            <v>รายการค่าใช้จ่ายบุคลากรภาครัฐ (15004140002001000000, 15004142002002000000)</v>
          </cell>
        </row>
        <row r="17">
          <cell r="B17" t="str">
            <v>ผลผลิตการจัดการฐานข้อมูลเพื่อการพัฒนาชุมชน (15004381004002000000)</v>
          </cell>
        </row>
        <row r="27">
          <cell r="B27" t="str">
            <v>ผลผลิตเสริมสร้างขีดความสามารถในการบริหารจัดการชุมชน (15004382001002000000)</v>
          </cell>
        </row>
        <row r="38">
          <cell r="B38" t="str">
            <v>ผลผลิตสร้างความมั่นคงทางอาชีพและรายได้ 
(15004382005002000000)</v>
          </cell>
        </row>
        <row r="68">
          <cell r="B68" t="str">
            <v>โครงการส่งเสริมการท่องเที่ยวชุมชน 
(15004182024002000000)</v>
          </cell>
        </row>
        <row r="78">
          <cell r="B78" t="str">
            <v>โครงการส่งเสริมการพัฒนาชุมชนธรรมาภิบาล 
(15004602011002000000)</v>
          </cell>
        </row>
        <row r="83">
          <cell r="C83">
            <v>0</v>
          </cell>
        </row>
        <row r="86">
          <cell r="C86">
            <v>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ศพช. (4)"/>
      <sheetName val="จังหวัด (3)"/>
      <sheetName val="PO คงเหลือ (5)"/>
      <sheetName val="Sheet7"/>
      <sheetName val="NFMA47 (2)"/>
      <sheetName val="รวมสำนัก กองศูนย์ จังหวัด"/>
      <sheetName val="Sheet10"/>
      <sheetName val="Sheet1"/>
      <sheetName val="Sheet6"/>
      <sheetName val="เรียงจังหวัด"/>
      <sheetName val="Sheet3"/>
      <sheetName val="จังหวัด (จัดลำดับ)"/>
      <sheetName val="ZFMA47"/>
      <sheetName val="BPMส่วนกลาง"/>
      <sheetName val="ส่วนกลาง"/>
      <sheetName val="ส่วนกลาง (เสนอ)"/>
      <sheetName val="ศพช."/>
      <sheetName val="ศพช. (เสนอ)"/>
      <sheetName val="จังหวัด"/>
      <sheetName val="จังหวัด (เสนอ)"/>
      <sheetName val="Sheet8"/>
      <sheetName val="เรียงผู้ตรวจ"/>
      <sheetName val="Sheet5"/>
      <sheetName val="ส่วนกลาง+ศพช. 11 ศูนย์ (5)"/>
      <sheetName val="ส่วนกลาง(จัดลำดับ)"/>
      <sheetName val="Sheet2"/>
      <sheetName val="ส่วนกลาง+ศพช. 11 ศูนย์ (2)"/>
      <sheetName val="ศพช. จัดลำดับ)"/>
      <sheetName val="งบรายจ่ายอื่น "/>
      <sheetName val="ศพช. (3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9">
          <cell r="B9">
            <v>1500400001</v>
          </cell>
        </row>
        <row r="10">
          <cell r="B10">
            <v>1500400002</v>
          </cell>
        </row>
        <row r="11">
          <cell r="B11">
            <v>1500400003</v>
          </cell>
        </row>
        <row r="12">
          <cell r="B12">
            <v>1500400004</v>
          </cell>
        </row>
        <row r="13">
          <cell r="B13">
            <v>1500400004</v>
          </cell>
        </row>
        <row r="14">
          <cell r="B14">
            <v>1500400006</v>
          </cell>
        </row>
        <row r="15">
          <cell r="B15">
            <v>1500400007</v>
          </cell>
        </row>
        <row r="16">
          <cell r="B16">
            <v>1500400008</v>
          </cell>
        </row>
        <row r="17">
          <cell r="B17">
            <v>1500400009</v>
          </cell>
        </row>
        <row r="18">
          <cell r="B18">
            <v>1500400010</v>
          </cell>
        </row>
        <row r="19">
          <cell r="B19">
            <v>1500400011</v>
          </cell>
        </row>
        <row r="20">
          <cell r="B20">
            <v>1500400111</v>
          </cell>
        </row>
        <row r="21">
          <cell r="B21">
            <v>1500400112</v>
          </cell>
        </row>
        <row r="22">
          <cell r="B22">
            <v>1500400125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สรุปรายงานเงินกันเหลื่อมปี "/>
      <sheetName val="แบบรายงานเงินกันเหลื่อมปี"/>
      <sheetName val="คีย์ข้อมูล"/>
      <sheetName val="แยกแผน"/>
      <sheetName val="คีย์ข้อมูล (2)"/>
      <sheetName val="คีย์ข้อมูล (3)"/>
    </sheetNames>
    <sheetDataSet>
      <sheetData sheetId="0"/>
      <sheetData sheetId="1">
        <row r="3">
          <cell r="A3" t="str">
            <v>ข้อมูล ณ วันที่ 30 พฤศจิกายน 2568</v>
          </cell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D67179-31F0-4AA6-A2AF-A077D22AC94D}">
  <sheetPr>
    <tabColor indexed="10"/>
  </sheetPr>
  <dimension ref="A1:BU75"/>
  <sheetViews>
    <sheetView tabSelected="1" zoomScale="70" zoomScaleNormal="70" zoomScaleSheetLayoutView="50" workbookViewId="0">
      <pane xSplit="1" ySplit="6" topLeftCell="B7" activePane="bottomRight" state="frozen"/>
      <selection pane="topRight" activeCell="C1" sqref="C1"/>
      <selection pane="bottomLeft" activeCell="A5" sqref="A5"/>
      <selection pane="bottomRight" activeCell="L13" sqref="L13"/>
    </sheetView>
  </sheetViews>
  <sheetFormatPr defaultRowHeight="23.25"/>
  <cols>
    <col min="1" max="1" width="64.85546875" style="71" customWidth="1"/>
    <col min="2" max="2" width="28.85546875" style="64" bestFit="1" customWidth="1"/>
    <col min="3" max="3" width="22.85546875" style="64" bestFit="1" customWidth="1"/>
    <col min="4" max="4" width="11.28515625" style="72" customWidth="1"/>
    <col min="5" max="5" width="22.28515625" style="64" customWidth="1"/>
    <col min="6" max="6" width="11.28515625" style="63" customWidth="1"/>
    <col min="7" max="7" width="22.85546875" style="64" customWidth="1"/>
    <col min="8" max="8" width="11.28515625" style="296" customWidth="1"/>
    <col min="9" max="9" width="24.5703125" style="64" customWidth="1"/>
    <col min="10" max="11" width="10.140625" style="69" customWidth="1"/>
    <col min="12" max="12" width="27.28515625" style="69" customWidth="1"/>
    <col min="13" max="14" width="10.140625" style="69" customWidth="1"/>
    <col min="15" max="16384" width="9.140625" style="69"/>
  </cols>
  <sheetData>
    <row r="1" spans="1:12" s="256" customFormat="1" ht="33.75" customHeight="1">
      <c r="A1" s="607" t="s">
        <v>220</v>
      </c>
      <c r="B1" s="607"/>
      <c r="C1" s="607"/>
      <c r="D1" s="607"/>
      <c r="E1" s="607"/>
      <c r="F1" s="607"/>
      <c r="G1" s="607"/>
      <c r="H1" s="607"/>
      <c r="I1" s="607"/>
    </row>
    <row r="2" spans="1:12" s="256" customFormat="1" ht="31.5" customHeight="1">
      <c r="A2" s="607" t="s">
        <v>13</v>
      </c>
      <c r="B2" s="607"/>
      <c r="C2" s="607"/>
      <c r="D2" s="607"/>
      <c r="E2" s="607"/>
      <c r="F2" s="607"/>
      <c r="G2" s="607"/>
      <c r="H2" s="607"/>
      <c r="I2" s="607"/>
    </row>
    <row r="3" spans="1:12" s="256" customFormat="1" ht="33.75" customHeight="1">
      <c r="A3" s="608" t="s">
        <v>588</v>
      </c>
      <c r="B3" s="608"/>
      <c r="C3" s="608"/>
      <c r="D3" s="608"/>
      <c r="E3" s="608"/>
      <c r="F3" s="608"/>
      <c r="G3" s="608"/>
      <c r="H3" s="608"/>
      <c r="I3" s="608"/>
    </row>
    <row r="4" spans="1:12" s="65" customFormat="1" ht="41.25" customHeight="1">
      <c r="A4" s="603" t="s">
        <v>3</v>
      </c>
      <c r="B4" s="605" t="s">
        <v>221</v>
      </c>
      <c r="C4" s="601" t="s">
        <v>9</v>
      </c>
      <c r="D4" s="602"/>
      <c r="E4" s="599" t="s">
        <v>150</v>
      </c>
      <c r="F4" s="600"/>
      <c r="G4" s="599" t="s">
        <v>148</v>
      </c>
      <c r="H4" s="602"/>
      <c r="I4" s="609" t="s">
        <v>4</v>
      </c>
    </row>
    <row r="5" spans="1:12" s="60" customFormat="1" ht="33" customHeight="1">
      <c r="A5" s="604"/>
      <c r="B5" s="606"/>
      <c r="C5" s="76" t="s">
        <v>107</v>
      </c>
      <c r="D5" s="77" t="s">
        <v>7</v>
      </c>
      <c r="E5" s="76" t="s">
        <v>107</v>
      </c>
      <c r="F5" s="77" t="s">
        <v>7</v>
      </c>
      <c r="G5" s="76" t="s">
        <v>107</v>
      </c>
      <c r="H5" s="76" t="s">
        <v>7</v>
      </c>
      <c r="I5" s="606"/>
    </row>
    <row r="6" spans="1:12" s="60" customFormat="1" ht="33" customHeight="1">
      <c r="A6" s="285" t="s">
        <v>12</v>
      </c>
      <c r="B6" s="286">
        <v>5702594900</v>
      </c>
      <c r="C6" s="286">
        <v>651292073.5</v>
      </c>
      <c r="D6" s="286">
        <v>11.42097737821075</v>
      </c>
      <c r="E6" s="286">
        <v>148526259.42000002</v>
      </c>
      <c r="F6" s="286">
        <v>2.6045381449066287</v>
      </c>
      <c r="G6" s="286">
        <v>799818332.92000008</v>
      </c>
      <c r="H6" s="286">
        <v>14.025515523117379</v>
      </c>
      <c r="I6" s="286">
        <v>4902776567.0799999</v>
      </c>
    </row>
    <row r="7" spans="1:12" s="60" customFormat="1" ht="33" customHeight="1">
      <c r="A7" s="287" t="s">
        <v>222</v>
      </c>
      <c r="B7" s="286">
        <v>5025007600</v>
      </c>
      <c r="C7" s="286">
        <v>579591255.06000006</v>
      </c>
      <c r="D7" s="286">
        <v>11.534136884887499</v>
      </c>
      <c r="E7" s="286">
        <v>145410614.42000002</v>
      </c>
      <c r="F7" s="286">
        <v>2.8937391939466921</v>
      </c>
      <c r="G7" s="286">
        <v>725001869.48000002</v>
      </c>
      <c r="H7" s="286">
        <v>14.427876078834188</v>
      </c>
      <c r="I7" s="286">
        <v>4300005730.5199995</v>
      </c>
      <c r="L7" s="257"/>
    </row>
    <row r="8" spans="1:12" s="260" customFormat="1" ht="33" customHeight="1">
      <c r="A8" s="258" t="s">
        <v>0</v>
      </c>
      <c r="B8" s="259">
        <v>2746197000</v>
      </c>
      <c r="C8" s="259">
        <v>492154296.22000003</v>
      </c>
      <c r="D8" s="259">
        <v>17.921303395932632</v>
      </c>
      <c r="E8" s="259">
        <v>0</v>
      </c>
      <c r="F8" s="28">
        <v>0</v>
      </c>
      <c r="G8" s="259">
        <v>492154296.22000003</v>
      </c>
      <c r="H8" s="259">
        <v>17.921303395932632</v>
      </c>
      <c r="I8" s="28">
        <v>2254042703.7799997</v>
      </c>
    </row>
    <row r="9" spans="1:12" s="260" customFormat="1" ht="33" customHeight="1">
      <c r="A9" s="258" t="s">
        <v>1</v>
      </c>
      <c r="B9" s="259">
        <v>2278810600</v>
      </c>
      <c r="C9" s="259">
        <v>87436958.840000004</v>
      </c>
      <c r="D9" s="259">
        <v>3.8369559471067936</v>
      </c>
      <c r="E9" s="259">
        <v>145410614.42000002</v>
      </c>
      <c r="F9" s="28">
        <v>6.3809872755550643</v>
      </c>
      <c r="G9" s="259">
        <v>232847573.26000002</v>
      </c>
      <c r="H9" s="259">
        <v>10.217943222661859</v>
      </c>
      <c r="I9" s="28">
        <v>2045963026.74</v>
      </c>
    </row>
    <row r="10" spans="1:12" s="260" customFormat="1" ht="33" hidden="1" customHeight="1">
      <c r="A10" s="258" t="s">
        <v>5</v>
      </c>
      <c r="B10" s="259">
        <v>0</v>
      </c>
      <c r="C10" s="259">
        <v>0</v>
      </c>
      <c r="D10" s="259" t="e">
        <v>#DIV/0!</v>
      </c>
      <c r="E10" s="259">
        <v>0</v>
      </c>
      <c r="F10" s="28" t="e">
        <v>#DIV/0!</v>
      </c>
      <c r="G10" s="259">
        <v>0</v>
      </c>
      <c r="H10" s="259" t="e">
        <v>#DIV/0!</v>
      </c>
      <c r="I10" s="28">
        <v>0</v>
      </c>
    </row>
    <row r="11" spans="1:12" s="60" customFormat="1" ht="33" customHeight="1">
      <c r="A11" s="287" t="s">
        <v>223</v>
      </c>
      <c r="B11" s="286">
        <v>677587300</v>
      </c>
      <c r="C11" s="286">
        <v>71700818.439999998</v>
      </c>
      <c r="D11" s="286">
        <v>10.58178310602929</v>
      </c>
      <c r="E11" s="286">
        <v>3115645</v>
      </c>
      <c r="F11" s="286">
        <v>0.45981455083352357</v>
      </c>
      <c r="G11" s="286">
        <v>74816463.439999998</v>
      </c>
      <c r="H11" s="286">
        <v>11.041597656862812</v>
      </c>
      <c r="I11" s="286">
        <v>602770836.55999994</v>
      </c>
    </row>
    <row r="12" spans="1:12" s="260" customFormat="1" ht="33" customHeight="1">
      <c r="A12" s="258" t="s">
        <v>1</v>
      </c>
      <c r="B12" s="259">
        <v>489595200</v>
      </c>
      <c r="C12" s="259">
        <v>71672318.439999998</v>
      </c>
      <c r="D12" s="259">
        <v>14.639097450301799</v>
      </c>
      <c r="E12" s="259">
        <v>939845</v>
      </c>
      <c r="F12" s="28">
        <v>0.19196368755249232</v>
      </c>
      <c r="G12" s="259">
        <v>72612163.439999998</v>
      </c>
      <c r="H12" s="259">
        <v>14.831061137854293</v>
      </c>
      <c r="I12" s="28">
        <v>416983036.56</v>
      </c>
    </row>
    <row r="13" spans="1:12" s="260" customFormat="1" ht="33" customHeight="1">
      <c r="A13" s="258" t="s">
        <v>6</v>
      </c>
      <c r="B13" s="28">
        <v>187992100</v>
      </c>
      <c r="C13" s="28">
        <v>28500</v>
      </c>
      <c r="D13" s="28">
        <v>1.5160211519526618E-2</v>
      </c>
      <c r="E13" s="28">
        <v>2175800</v>
      </c>
      <c r="F13" s="28">
        <v>1.1573890604977548</v>
      </c>
      <c r="G13" s="28">
        <v>2204300</v>
      </c>
      <c r="H13" s="28">
        <v>1.1725492720172817</v>
      </c>
      <c r="I13" s="28">
        <v>185787800</v>
      </c>
    </row>
    <row r="14" spans="1:12" s="260" customFormat="1" ht="33" hidden="1" customHeight="1">
      <c r="A14" s="258" t="s">
        <v>5</v>
      </c>
      <c r="B14" s="28">
        <v>0</v>
      </c>
      <c r="C14" s="28">
        <v>0</v>
      </c>
      <c r="D14" s="28" t="e">
        <v>#DIV/0!</v>
      </c>
      <c r="E14" s="28">
        <v>0</v>
      </c>
      <c r="F14" s="28" t="e">
        <v>#DIV/0!</v>
      </c>
      <c r="G14" s="28">
        <v>0</v>
      </c>
      <c r="H14" s="28" t="e">
        <v>#DIV/0!</v>
      </c>
      <c r="I14" s="28">
        <v>0</v>
      </c>
    </row>
    <row r="15" spans="1:12" s="256" customFormat="1" ht="33" customHeight="1">
      <c r="A15" s="288" t="s">
        <v>139</v>
      </c>
      <c r="B15" s="289">
        <v>3028086400</v>
      </c>
      <c r="C15" s="290">
        <v>530190684.59000003</v>
      </c>
      <c r="D15" s="289">
        <v>17.509100288221632</v>
      </c>
      <c r="E15" s="290">
        <v>0</v>
      </c>
      <c r="F15" s="289">
        <v>0</v>
      </c>
      <c r="G15" s="290">
        <v>530190684.59000003</v>
      </c>
      <c r="H15" s="289">
        <v>17.509100288221632</v>
      </c>
      <c r="I15" s="289">
        <v>2497895715.4099998</v>
      </c>
    </row>
    <row r="16" spans="1:12" s="60" customFormat="1" ht="47.25" customHeight="1">
      <c r="A16" s="291" t="str">
        <f>'[2]โอนเปลี่ยนแปลง '!B7</f>
        <v>รายการค่าใช้จ่ายบุคลากรภาครัฐ (15004140002001000000, 15004142002002000000)</v>
      </c>
      <c r="B16" s="292">
        <v>3028086400</v>
      </c>
      <c r="C16" s="293">
        <v>530190684.59000003</v>
      </c>
      <c r="D16" s="292">
        <v>17.509100288221632</v>
      </c>
      <c r="E16" s="293">
        <v>0</v>
      </c>
      <c r="F16" s="292">
        <v>0</v>
      </c>
      <c r="G16" s="293">
        <v>530190684.59000003</v>
      </c>
      <c r="H16" s="292">
        <v>17.509100288221632</v>
      </c>
      <c r="I16" s="292">
        <v>2497895715.4099998</v>
      </c>
    </row>
    <row r="17" spans="1:73" s="60" customFormat="1" ht="33" customHeight="1">
      <c r="A17" s="258" t="s">
        <v>0</v>
      </c>
      <c r="B17" s="28">
        <v>2746197000</v>
      </c>
      <c r="C17" s="261">
        <v>492154296.22000003</v>
      </c>
      <c r="D17" s="28">
        <v>17.921303395932632</v>
      </c>
      <c r="E17" s="261">
        <v>0</v>
      </c>
      <c r="F17" s="28">
        <v>0</v>
      </c>
      <c r="G17" s="261">
        <v>492154296.22000003</v>
      </c>
      <c r="H17" s="28">
        <v>17.921303395932632</v>
      </c>
      <c r="I17" s="28">
        <v>2254042703.7799997</v>
      </c>
    </row>
    <row r="18" spans="1:73" s="60" customFormat="1" ht="33" customHeight="1">
      <c r="A18" s="258" t="s">
        <v>1</v>
      </c>
      <c r="B18" s="28">
        <v>281889400</v>
      </c>
      <c r="C18" s="261">
        <v>38036388.369999997</v>
      </c>
      <c r="D18" s="28">
        <v>13.493373064045686</v>
      </c>
      <c r="E18" s="261">
        <v>0</v>
      </c>
      <c r="F18" s="28">
        <v>0</v>
      </c>
      <c r="G18" s="261">
        <v>38036388.369999997</v>
      </c>
      <c r="H18" s="28">
        <v>13.493373064045686</v>
      </c>
      <c r="I18" s="28">
        <v>243853011.63</v>
      </c>
    </row>
    <row r="19" spans="1:73" s="60" customFormat="1" ht="30" hidden="1" customHeight="1">
      <c r="A19" s="526" t="s">
        <v>6</v>
      </c>
      <c r="B19" s="28">
        <v>0</v>
      </c>
      <c r="C19" s="261">
        <v>0</v>
      </c>
      <c r="D19" s="28">
        <v>0</v>
      </c>
      <c r="E19" s="261">
        <v>0</v>
      </c>
      <c r="F19" s="28">
        <v>0</v>
      </c>
      <c r="G19" s="261">
        <v>0</v>
      </c>
      <c r="H19" s="28">
        <v>0</v>
      </c>
      <c r="I19" s="527" t="e">
        <v>#REF!</v>
      </c>
    </row>
    <row r="20" spans="1:73" s="60" customFormat="1" ht="30" hidden="1" customHeight="1">
      <c r="A20" s="526" t="s">
        <v>5</v>
      </c>
      <c r="B20" s="28">
        <v>0</v>
      </c>
      <c r="C20" s="261">
        <v>0</v>
      </c>
      <c r="D20" s="28">
        <v>0</v>
      </c>
      <c r="E20" s="261">
        <v>0</v>
      </c>
      <c r="F20" s="28">
        <v>0</v>
      </c>
      <c r="G20" s="261">
        <v>0</v>
      </c>
      <c r="H20" s="28">
        <v>0</v>
      </c>
      <c r="I20" s="527" t="e">
        <v>#REF!</v>
      </c>
    </row>
    <row r="21" spans="1:73" s="256" customFormat="1" ht="33" customHeight="1">
      <c r="A21" s="294" t="s">
        <v>149</v>
      </c>
      <c r="B21" s="289">
        <v>1477013500</v>
      </c>
      <c r="C21" s="290">
        <v>110348920.91</v>
      </c>
      <c r="D21" s="289">
        <v>7.4710841106056245</v>
      </c>
      <c r="E21" s="290">
        <v>37149289.420000002</v>
      </c>
      <c r="F21" s="289">
        <v>2.5151624829427766</v>
      </c>
      <c r="G21" s="290">
        <v>147498210.32999998</v>
      </c>
      <c r="H21" s="289">
        <v>9.9862465935483993</v>
      </c>
      <c r="I21" s="289">
        <v>1329515289.6700001</v>
      </c>
    </row>
    <row r="22" spans="1:73" s="60" customFormat="1" ht="47.25" customHeight="1">
      <c r="A22" s="291" t="str">
        <f>'[2]โอนเปลี่ยนแปลง '!B17</f>
        <v>ผลผลิตการจัดการฐานข้อมูลเพื่อการพัฒนาชุมชน (15004381004002000000)</v>
      </c>
      <c r="B22" s="292">
        <v>467056700</v>
      </c>
      <c r="C22" s="293">
        <v>71672318.439999998</v>
      </c>
      <c r="D22" s="292">
        <v>15.345528378032046</v>
      </c>
      <c r="E22" s="293">
        <v>939845</v>
      </c>
      <c r="F22" s="292">
        <v>0.20122717434521331</v>
      </c>
      <c r="G22" s="293">
        <v>72612163.439999998</v>
      </c>
      <c r="H22" s="292">
        <v>15.54675555237726</v>
      </c>
      <c r="I22" s="292">
        <v>394444536.56</v>
      </c>
    </row>
    <row r="23" spans="1:73" s="60" customFormat="1" ht="33" customHeight="1">
      <c r="A23" s="258" t="s">
        <v>159</v>
      </c>
      <c r="B23" s="28">
        <v>467056700</v>
      </c>
      <c r="C23" s="261">
        <v>71672318.439999998</v>
      </c>
      <c r="D23" s="28">
        <v>15.345528378032045</v>
      </c>
      <c r="E23" s="261">
        <v>939845</v>
      </c>
      <c r="F23" s="28">
        <v>0.20122717434521331</v>
      </c>
      <c r="G23" s="261">
        <v>72612163.439999998</v>
      </c>
      <c r="H23" s="28">
        <v>15.54675555237726</v>
      </c>
      <c r="I23" s="28">
        <v>394444536.56</v>
      </c>
    </row>
    <row r="24" spans="1:73" s="60" customFormat="1" ht="33" hidden="1" customHeight="1">
      <c r="A24" s="258" t="s">
        <v>169</v>
      </c>
      <c r="B24" s="28">
        <v>0</v>
      </c>
      <c r="C24" s="261">
        <v>0</v>
      </c>
      <c r="D24" s="28" t="e">
        <v>#DIV/0!</v>
      </c>
      <c r="E24" s="261">
        <v>0</v>
      </c>
      <c r="F24" s="28" t="e">
        <v>#DIV/0!</v>
      </c>
      <c r="G24" s="261">
        <v>0</v>
      </c>
      <c r="H24" s="28" t="e">
        <v>#DIV/0!</v>
      </c>
      <c r="I24" s="28">
        <v>0</v>
      </c>
    </row>
    <row r="25" spans="1:73" s="60" customFormat="1" ht="33" hidden="1" customHeight="1">
      <c r="A25" s="258" t="s">
        <v>207</v>
      </c>
      <c r="B25" s="28">
        <v>0</v>
      </c>
      <c r="C25" s="261">
        <v>0</v>
      </c>
      <c r="D25" s="28" t="e">
        <v>#DIV/0!</v>
      </c>
      <c r="E25" s="261">
        <v>0</v>
      </c>
      <c r="F25" s="28" t="e">
        <v>#DIV/0!</v>
      </c>
      <c r="G25" s="261">
        <v>0</v>
      </c>
      <c r="H25" s="28" t="e">
        <v>#DIV/0!</v>
      </c>
      <c r="I25" s="28">
        <v>0</v>
      </c>
    </row>
    <row r="26" spans="1:73" s="262" customFormat="1" ht="47.25" customHeight="1">
      <c r="A26" s="291" t="str">
        <f>'[2]โอนเปลี่ยนแปลง '!B27</f>
        <v>ผลผลิตเสริมสร้างขีดความสามารถในการบริหารจัดการชุมชน (15004382001002000000)</v>
      </c>
      <c r="B26" s="292">
        <v>552349100</v>
      </c>
      <c r="C26" s="293">
        <v>25424507.469999999</v>
      </c>
      <c r="D26" s="292">
        <v>4.6029779843942897</v>
      </c>
      <c r="E26" s="293">
        <v>36151744.420000002</v>
      </c>
      <c r="F26" s="292">
        <v>6.5450897665986965</v>
      </c>
      <c r="G26" s="293">
        <v>61576251.890000001</v>
      </c>
      <c r="H26" s="292">
        <v>11.148067750992986</v>
      </c>
      <c r="I26" s="292">
        <v>490772848.11000001</v>
      </c>
      <c r="J26" s="60"/>
      <c r="K26" s="60"/>
      <c r="L26" s="60"/>
      <c r="M26" s="60"/>
      <c r="N26" s="60"/>
      <c r="O26" s="60"/>
      <c r="P26" s="60"/>
      <c r="Q26" s="60"/>
      <c r="R26" s="60"/>
      <c r="S26" s="60"/>
      <c r="T26" s="60"/>
      <c r="U26" s="60"/>
      <c r="V26" s="60"/>
      <c r="W26" s="60"/>
      <c r="X26" s="60"/>
      <c r="Y26" s="60"/>
      <c r="Z26" s="60"/>
      <c r="AA26" s="60"/>
      <c r="AB26" s="60"/>
      <c r="AC26" s="60"/>
      <c r="AD26" s="60"/>
      <c r="AE26" s="60"/>
      <c r="AF26" s="60"/>
      <c r="AG26" s="60"/>
      <c r="AH26" s="60"/>
      <c r="AI26" s="60"/>
      <c r="AJ26" s="60"/>
      <c r="AK26" s="60"/>
      <c r="AL26" s="60"/>
      <c r="AM26" s="60"/>
      <c r="AN26" s="60"/>
      <c r="AO26" s="60"/>
      <c r="AP26" s="60"/>
      <c r="AQ26" s="60"/>
      <c r="AR26" s="60"/>
      <c r="AS26" s="60"/>
      <c r="AT26" s="60"/>
      <c r="AU26" s="60"/>
      <c r="AV26" s="60"/>
      <c r="AW26" s="60"/>
      <c r="AX26" s="60"/>
      <c r="AY26" s="60"/>
      <c r="AZ26" s="60"/>
      <c r="BA26" s="60"/>
      <c r="BB26" s="60"/>
      <c r="BC26" s="60"/>
      <c r="BD26" s="60"/>
      <c r="BE26" s="60"/>
      <c r="BF26" s="60"/>
      <c r="BG26" s="60"/>
      <c r="BH26" s="60"/>
      <c r="BI26" s="60"/>
      <c r="BJ26" s="60"/>
      <c r="BK26" s="60"/>
      <c r="BL26" s="60"/>
      <c r="BM26" s="60"/>
      <c r="BN26" s="60"/>
      <c r="BO26" s="60"/>
      <c r="BP26" s="60"/>
      <c r="BQ26" s="60"/>
      <c r="BR26" s="60"/>
      <c r="BS26" s="60"/>
      <c r="BT26" s="60"/>
      <c r="BU26" s="60"/>
    </row>
    <row r="27" spans="1:73" s="262" customFormat="1" ht="33" customHeight="1">
      <c r="A27" s="258" t="s">
        <v>1</v>
      </c>
      <c r="B27" s="28">
        <v>341818500</v>
      </c>
      <c r="C27" s="261">
        <v>25396007.469999999</v>
      </c>
      <c r="D27" s="28">
        <v>7.429676120514249</v>
      </c>
      <c r="E27" s="261">
        <v>33975944.420000002</v>
      </c>
      <c r="F27" s="28">
        <v>9.9397617214983978</v>
      </c>
      <c r="G27" s="261">
        <v>59371951.890000001</v>
      </c>
      <c r="H27" s="28">
        <v>17.369437842012648</v>
      </c>
      <c r="I27" s="28">
        <v>282446548.11000001</v>
      </c>
      <c r="J27" s="263"/>
      <c r="K27" s="60"/>
      <c r="L27" s="60"/>
      <c r="M27" s="60"/>
      <c r="N27" s="60"/>
      <c r="O27" s="60"/>
      <c r="P27" s="60"/>
      <c r="Q27" s="60"/>
      <c r="R27" s="60"/>
      <c r="S27" s="60"/>
      <c r="T27" s="60"/>
      <c r="U27" s="60"/>
      <c r="V27" s="60"/>
      <c r="W27" s="60"/>
      <c r="X27" s="60"/>
      <c r="Y27" s="60"/>
      <c r="Z27" s="60"/>
      <c r="AA27" s="60"/>
      <c r="AB27" s="60"/>
      <c r="AC27" s="60"/>
      <c r="AD27" s="60"/>
      <c r="AE27" s="60"/>
      <c r="AF27" s="60"/>
      <c r="AG27" s="60"/>
      <c r="AH27" s="60"/>
      <c r="AI27" s="60"/>
      <c r="AJ27" s="60"/>
      <c r="AK27" s="60"/>
      <c r="AL27" s="60"/>
      <c r="AM27" s="60"/>
      <c r="AN27" s="60"/>
      <c r="AO27" s="60"/>
      <c r="AP27" s="60"/>
      <c r="AQ27" s="60"/>
      <c r="AR27" s="60"/>
      <c r="AS27" s="60"/>
      <c r="AT27" s="60"/>
      <c r="AU27" s="60"/>
      <c r="AV27" s="60"/>
      <c r="AW27" s="60"/>
      <c r="AX27" s="60"/>
      <c r="AY27" s="60"/>
      <c r="AZ27" s="60"/>
      <c r="BA27" s="60"/>
      <c r="BB27" s="60"/>
      <c r="BC27" s="60"/>
      <c r="BD27" s="60"/>
      <c r="BE27" s="60"/>
      <c r="BF27" s="60"/>
      <c r="BG27" s="60"/>
      <c r="BH27" s="60"/>
      <c r="BI27" s="60"/>
      <c r="BJ27" s="60"/>
      <c r="BK27" s="60"/>
      <c r="BL27" s="60"/>
      <c r="BM27" s="60"/>
      <c r="BN27" s="60"/>
      <c r="BO27" s="60"/>
      <c r="BP27" s="60"/>
      <c r="BQ27" s="60"/>
      <c r="BR27" s="60"/>
      <c r="BS27" s="60"/>
      <c r="BT27" s="60"/>
      <c r="BU27" s="60"/>
    </row>
    <row r="28" spans="1:73" s="262" customFormat="1" ht="33" customHeight="1">
      <c r="A28" s="258" t="s">
        <v>159</v>
      </c>
      <c r="B28" s="28">
        <v>22538500</v>
      </c>
      <c r="C28" s="261">
        <v>0</v>
      </c>
      <c r="D28" s="28">
        <v>0</v>
      </c>
      <c r="E28" s="261">
        <v>0</v>
      </c>
      <c r="F28" s="28">
        <v>0</v>
      </c>
      <c r="G28" s="261">
        <v>0</v>
      </c>
      <c r="H28" s="28">
        <v>0</v>
      </c>
      <c r="I28" s="28">
        <v>22538500</v>
      </c>
      <c r="J28" s="263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  <c r="BM28" s="60"/>
      <c r="BN28" s="60"/>
      <c r="BO28" s="60"/>
      <c r="BP28" s="60"/>
      <c r="BQ28" s="60"/>
      <c r="BR28" s="60"/>
      <c r="BS28" s="60"/>
      <c r="BT28" s="60"/>
      <c r="BU28" s="60"/>
    </row>
    <row r="29" spans="1:73" s="264" customFormat="1" ht="33" customHeight="1">
      <c r="A29" s="258" t="s">
        <v>169</v>
      </c>
      <c r="B29" s="28">
        <v>187992100</v>
      </c>
      <c r="C29" s="261">
        <v>28500</v>
      </c>
      <c r="D29" s="28">
        <v>1.5160211519526618E-2</v>
      </c>
      <c r="E29" s="261">
        <v>2175800</v>
      </c>
      <c r="F29" s="28">
        <v>1.1573890604977548</v>
      </c>
      <c r="G29" s="261">
        <v>2204300</v>
      </c>
      <c r="H29" s="28">
        <v>1.1725492720172817</v>
      </c>
      <c r="I29" s="28">
        <v>185787800</v>
      </c>
      <c r="J29" s="263"/>
      <c r="K29" s="60"/>
      <c r="L29" s="60"/>
      <c r="M29" s="60"/>
      <c r="N29" s="60"/>
      <c r="O29" s="60"/>
      <c r="P29" s="60"/>
      <c r="Q29" s="60"/>
      <c r="R29" s="60"/>
      <c r="S29" s="60"/>
      <c r="T29" s="60"/>
      <c r="U29" s="60"/>
      <c r="V29" s="60"/>
      <c r="W29" s="60"/>
      <c r="X29" s="60"/>
      <c r="Y29" s="60"/>
      <c r="Z29" s="60"/>
      <c r="AA29" s="60"/>
      <c r="AB29" s="60"/>
      <c r="AC29" s="60"/>
      <c r="AD29" s="60"/>
      <c r="AE29" s="60"/>
      <c r="AF29" s="60"/>
      <c r="AG29" s="60"/>
      <c r="AH29" s="60"/>
      <c r="AI29" s="60"/>
      <c r="AJ29" s="60"/>
      <c r="AK29" s="60"/>
      <c r="AL29" s="60"/>
      <c r="AM29" s="60"/>
      <c r="AN29" s="60"/>
      <c r="AO29" s="60"/>
      <c r="AP29" s="60"/>
      <c r="AQ29" s="60"/>
      <c r="AR29" s="60"/>
      <c r="AS29" s="60"/>
      <c r="AT29" s="60"/>
      <c r="AU29" s="60"/>
      <c r="AV29" s="60"/>
      <c r="AW29" s="60"/>
      <c r="AX29" s="60"/>
      <c r="AY29" s="60"/>
      <c r="AZ29" s="60"/>
      <c r="BA29" s="60"/>
      <c r="BB29" s="60"/>
      <c r="BC29" s="60"/>
      <c r="BD29" s="60"/>
      <c r="BE29" s="60"/>
      <c r="BF29" s="60"/>
      <c r="BG29" s="60"/>
      <c r="BH29" s="60"/>
      <c r="BI29" s="60"/>
      <c r="BJ29" s="60"/>
      <c r="BK29" s="60"/>
      <c r="BL29" s="60"/>
      <c r="BM29" s="60"/>
      <c r="BN29" s="60"/>
      <c r="BO29" s="60"/>
      <c r="BP29" s="60"/>
      <c r="BQ29" s="60"/>
      <c r="BR29" s="60"/>
      <c r="BS29" s="60"/>
      <c r="BT29" s="60"/>
      <c r="BU29" s="60"/>
    </row>
    <row r="30" spans="1:73" s="528" customFormat="1" ht="29.25" hidden="1" customHeight="1">
      <c r="A30" s="526" t="s">
        <v>5</v>
      </c>
      <c r="B30" s="28"/>
      <c r="C30" s="261">
        <v>0</v>
      </c>
      <c r="D30" s="28" t="e">
        <v>#DIV/0!</v>
      </c>
      <c r="E30" s="261">
        <v>0</v>
      </c>
      <c r="F30" s="28" t="e">
        <v>#DIV/0!</v>
      </c>
      <c r="G30" s="261">
        <v>0</v>
      </c>
      <c r="H30" s="28" t="e">
        <v>#DIV/0!</v>
      </c>
      <c r="I30" s="28">
        <v>0</v>
      </c>
      <c r="J30" s="263"/>
      <c r="K30" s="60"/>
      <c r="L30" s="60"/>
      <c r="M30" s="60"/>
      <c r="N30" s="60"/>
      <c r="O30" s="60"/>
      <c r="P30" s="60"/>
      <c r="Q30" s="60"/>
      <c r="R30" s="60"/>
      <c r="S30" s="60"/>
      <c r="T30" s="60"/>
      <c r="U30" s="60"/>
      <c r="V30" s="60"/>
      <c r="W30" s="60"/>
      <c r="X30" s="60"/>
      <c r="Y30" s="60"/>
      <c r="Z30" s="60"/>
      <c r="AA30" s="60"/>
      <c r="AB30" s="60"/>
      <c r="AC30" s="60"/>
      <c r="AD30" s="60"/>
      <c r="AE30" s="60"/>
      <c r="AF30" s="60"/>
      <c r="AG30" s="60"/>
      <c r="AH30" s="60"/>
      <c r="AI30" s="60"/>
      <c r="AJ30" s="60"/>
      <c r="AK30" s="60"/>
      <c r="AL30" s="60"/>
      <c r="AM30" s="60"/>
      <c r="AN30" s="60"/>
      <c r="AO30" s="60"/>
      <c r="AP30" s="60"/>
      <c r="AQ30" s="60"/>
      <c r="AR30" s="60"/>
      <c r="AS30" s="60"/>
      <c r="AT30" s="60"/>
      <c r="AU30" s="60"/>
      <c r="AV30" s="60"/>
      <c r="AW30" s="60"/>
      <c r="AX30" s="60"/>
      <c r="AY30" s="60"/>
      <c r="AZ30" s="60"/>
      <c r="BA30" s="60"/>
      <c r="BB30" s="60"/>
      <c r="BC30" s="60"/>
      <c r="BD30" s="60"/>
      <c r="BE30" s="60"/>
      <c r="BF30" s="60"/>
      <c r="BG30" s="60"/>
      <c r="BH30" s="60"/>
      <c r="BI30" s="60"/>
      <c r="BJ30" s="60"/>
      <c r="BK30" s="60"/>
      <c r="BL30" s="60"/>
      <c r="BM30" s="60"/>
      <c r="BN30" s="60"/>
      <c r="BO30" s="60"/>
      <c r="BP30" s="60"/>
      <c r="BQ30" s="60"/>
      <c r="BR30" s="60"/>
      <c r="BS30" s="60"/>
      <c r="BT30" s="60"/>
      <c r="BU30" s="60"/>
    </row>
    <row r="31" spans="1:73" s="262" customFormat="1" ht="47.25" customHeight="1">
      <c r="A31" s="291" t="str">
        <f>'[2]โอนเปลี่ยนแปลง '!B38</f>
        <v>ผลผลิตสร้างความมั่นคงทางอาชีพและรายได้ 
(15004382005002000000)</v>
      </c>
      <c r="B31" s="292">
        <v>457607700</v>
      </c>
      <c r="C31" s="293">
        <v>13252095</v>
      </c>
      <c r="D31" s="292">
        <v>2.8959510515229532</v>
      </c>
      <c r="E31" s="293">
        <v>57700</v>
      </c>
      <c r="F31" s="292">
        <v>1.2609053562691363E-2</v>
      </c>
      <c r="G31" s="293">
        <v>13309795</v>
      </c>
      <c r="H31" s="292">
        <v>2.9085601050856442</v>
      </c>
      <c r="I31" s="292">
        <v>444297905</v>
      </c>
      <c r="J31" s="263"/>
      <c r="K31" s="60"/>
      <c r="L31" s="257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</row>
    <row r="32" spans="1:73" s="262" customFormat="1" ht="33" customHeight="1">
      <c r="A32" s="258" t="s">
        <v>1</v>
      </c>
      <c r="B32" s="28">
        <v>457607700</v>
      </c>
      <c r="C32" s="265">
        <v>13252095</v>
      </c>
      <c r="D32" s="28">
        <v>2.8959510515229532</v>
      </c>
      <c r="E32" s="261">
        <v>57700</v>
      </c>
      <c r="F32" s="28">
        <v>1.2609053562691363E-2</v>
      </c>
      <c r="G32" s="261">
        <v>13309795</v>
      </c>
      <c r="H32" s="28">
        <v>2.9085601050856442</v>
      </c>
      <c r="I32" s="28">
        <v>444297905</v>
      </c>
      <c r="J32" s="263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</row>
    <row r="33" spans="1:73" s="264" customFormat="1" ht="33" hidden="1" customHeight="1">
      <c r="A33" s="258" t="s">
        <v>169</v>
      </c>
      <c r="B33" s="28">
        <v>0</v>
      </c>
      <c r="C33" s="265">
        <v>0</v>
      </c>
      <c r="D33" s="28" t="e">
        <v>#DIV/0!</v>
      </c>
      <c r="E33" s="261">
        <v>0</v>
      </c>
      <c r="F33" s="28" t="e">
        <v>#DIV/0!</v>
      </c>
      <c r="G33" s="261">
        <v>0</v>
      </c>
      <c r="H33" s="28" t="e">
        <v>#DIV/0!</v>
      </c>
      <c r="I33" s="28">
        <v>0</v>
      </c>
      <c r="J33" s="262"/>
      <c r="K33" s="262"/>
      <c r="L33" s="262"/>
      <c r="M33" s="262"/>
      <c r="N33" s="262"/>
      <c r="O33" s="262"/>
      <c r="P33" s="262"/>
      <c r="Q33" s="262"/>
      <c r="R33" s="262"/>
      <c r="S33" s="262"/>
      <c r="T33" s="262"/>
      <c r="U33" s="262"/>
      <c r="V33" s="262"/>
      <c r="W33" s="262"/>
      <c r="X33" s="262"/>
      <c r="Y33" s="262"/>
      <c r="Z33" s="262"/>
      <c r="AA33" s="262"/>
      <c r="AB33" s="262"/>
      <c r="AC33" s="262"/>
      <c r="AD33" s="262"/>
      <c r="AE33" s="262"/>
      <c r="AF33" s="262"/>
      <c r="AG33" s="262"/>
      <c r="AH33" s="262"/>
      <c r="AI33" s="262"/>
      <c r="AJ33" s="262"/>
      <c r="AK33" s="262"/>
      <c r="AL33" s="262"/>
      <c r="AM33" s="262"/>
      <c r="AN33" s="262"/>
      <c r="AO33" s="262"/>
      <c r="AP33" s="262"/>
      <c r="AQ33" s="262"/>
      <c r="AR33" s="262"/>
      <c r="AS33" s="262"/>
      <c r="AT33" s="262"/>
      <c r="AU33" s="262"/>
      <c r="AV33" s="262"/>
      <c r="AW33" s="262"/>
      <c r="AX33" s="262"/>
      <c r="AY33" s="262"/>
      <c r="AZ33" s="262"/>
      <c r="BA33" s="262"/>
      <c r="BB33" s="262"/>
      <c r="BC33" s="262"/>
      <c r="BD33" s="262"/>
      <c r="BE33" s="262"/>
      <c r="BF33" s="262"/>
      <c r="BG33" s="262"/>
      <c r="BH33" s="262"/>
      <c r="BI33" s="262"/>
      <c r="BJ33" s="262"/>
      <c r="BK33" s="262"/>
      <c r="BL33" s="262"/>
      <c r="BM33" s="262"/>
      <c r="BN33" s="262"/>
      <c r="BO33" s="262"/>
      <c r="BP33" s="262"/>
      <c r="BQ33" s="262"/>
      <c r="BR33" s="262"/>
      <c r="BS33" s="262"/>
      <c r="BT33" s="262"/>
      <c r="BU33" s="262"/>
    </row>
    <row r="34" spans="1:73" s="528" customFormat="1" ht="33" hidden="1" customHeight="1">
      <c r="A34" s="258" t="s">
        <v>5</v>
      </c>
      <c r="B34" s="28">
        <v>0</v>
      </c>
      <c r="C34" s="261">
        <v>0</v>
      </c>
      <c r="D34" s="28" t="e">
        <v>#DIV/0!</v>
      </c>
      <c r="E34" s="261">
        <v>0</v>
      </c>
      <c r="F34" s="28" t="e">
        <v>#DIV/0!</v>
      </c>
      <c r="G34" s="261">
        <v>0</v>
      </c>
      <c r="H34" s="28" t="e">
        <v>#DIV/0!</v>
      </c>
      <c r="I34" s="28">
        <v>0</v>
      </c>
    </row>
    <row r="35" spans="1:73" s="60" customFormat="1" ht="33" customHeight="1">
      <c r="A35" s="294" t="str">
        <f>[2]คีย์ข้อมูล!B48</f>
        <v>แผนงานยุทธศาสตร์พัฒนาและส่งเสริมเศรษฐกิจฐานราก</v>
      </c>
      <c r="B35" s="289">
        <v>1050716100</v>
      </c>
      <c r="C35" s="290">
        <v>6054190</v>
      </c>
      <c r="D35" s="289">
        <v>0.57619655775713341</v>
      </c>
      <c r="E35" s="290">
        <v>111362970</v>
      </c>
      <c r="F35" s="289">
        <v>10.598768782547445</v>
      </c>
      <c r="G35" s="290">
        <v>117417160</v>
      </c>
      <c r="H35" s="289">
        <v>11.174965340304579</v>
      </c>
      <c r="I35" s="289">
        <v>933298940</v>
      </c>
    </row>
    <row r="36" spans="1:73" s="60" customFormat="1" ht="47.25" customHeight="1">
      <c r="A36" s="291" t="str">
        <f>[2]คีย์ข้อมูล!B49</f>
        <v>ผลผลิตส่งเสริมเศรษฐกิจฐานราก การผลิต การตลาดและการจำหน่ายผลิตภัณฑ์ชุมชน (15004422006002000000)</v>
      </c>
      <c r="B36" s="292">
        <v>1050716100</v>
      </c>
      <c r="C36" s="293">
        <v>6054190</v>
      </c>
      <c r="D36" s="292">
        <v>0.57619655775713341</v>
      </c>
      <c r="E36" s="293">
        <v>111362970</v>
      </c>
      <c r="F36" s="292">
        <v>10.598768782547445</v>
      </c>
      <c r="G36" s="293">
        <v>117417160</v>
      </c>
      <c r="H36" s="292">
        <v>11.174965340304579</v>
      </c>
      <c r="I36" s="292">
        <v>933298940</v>
      </c>
    </row>
    <row r="37" spans="1:73" s="60" customFormat="1" ht="33" customHeight="1">
      <c r="A37" s="258" t="s">
        <v>1</v>
      </c>
      <c r="B37" s="28">
        <v>1050716100</v>
      </c>
      <c r="C37" s="261">
        <v>6054190</v>
      </c>
      <c r="D37" s="28">
        <v>0.57619655775713341</v>
      </c>
      <c r="E37" s="261">
        <v>111362970</v>
      </c>
      <c r="F37" s="28">
        <v>10.598768782547445</v>
      </c>
      <c r="G37" s="261">
        <v>117417160</v>
      </c>
      <c r="H37" s="28">
        <v>11.174965340304579</v>
      </c>
      <c r="I37" s="28">
        <v>933298940</v>
      </c>
    </row>
    <row r="38" spans="1:73" s="60" customFormat="1" ht="33" hidden="1" customHeight="1">
      <c r="A38" s="258" t="s">
        <v>169</v>
      </c>
      <c r="B38" s="28">
        <v>0</v>
      </c>
      <c r="C38" s="261">
        <v>0</v>
      </c>
      <c r="D38" s="28" t="e">
        <v>#DIV/0!</v>
      </c>
      <c r="E38" s="261">
        <v>0</v>
      </c>
      <c r="F38" s="28" t="e">
        <v>#DIV/0!</v>
      </c>
      <c r="G38" s="261">
        <v>0</v>
      </c>
      <c r="H38" s="28" t="e">
        <v>#DIV/0!</v>
      </c>
      <c r="I38" s="28">
        <v>0</v>
      </c>
    </row>
    <row r="39" spans="1:73" s="60" customFormat="1" ht="33" hidden="1" customHeight="1">
      <c r="A39" s="258" t="s">
        <v>5</v>
      </c>
      <c r="B39" s="28">
        <v>0</v>
      </c>
      <c r="C39" s="261">
        <v>0</v>
      </c>
      <c r="D39" s="28" t="e">
        <v>#DIV/0!</v>
      </c>
      <c r="E39" s="261">
        <v>0</v>
      </c>
      <c r="F39" s="28" t="e">
        <v>#DIV/0!</v>
      </c>
      <c r="G39" s="261"/>
      <c r="H39" s="28"/>
      <c r="I39" s="28">
        <v>0</v>
      </c>
    </row>
    <row r="40" spans="1:73" s="256" customFormat="1" ht="33" customHeight="1">
      <c r="A40" s="294" t="str">
        <f>[2]คีย์ข้อมูล!B58</f>
        <v>แผนงานบูรณาการป้องกัน ปราบปราม และแก้ไขปัญหายาเสพติด</v>
      </c>
      <c r="B40" s="289">
        <v>38492300</v>
      </c>
      <c r="C40" s="290">
        <v>2886850</v>
      </c>
      <c r="D40" s="289">
        <v>7.4998116506418171</v>
      </c>
      <c r="E40" s="290">
        <v>14000</v>
      </c>
      <c r="F40" s="289">
        <v>3.6370910545745518E-2</v>
      </c>
      <c r="G40" s="290">
        <v>2900850</v>
      </c>
      <c r="H40" s="289">
        <v>7.5361825611875624</v>
      </c>
      <c r="I40" s="289">
        <v>35591450</v>
      </c>
    </row>
    <row r="41" spans="1:73" s="60" customFormat="1" ht="47.25" customHeight="1">
      <c r="A41" s="291" t="str">
        <f>[2]คีย์ข้อมูล!B59</f>
        <v>โครงการป้องกันและแก้ไขปัญหายาเสพติดโดยกองทุนแม่ของแผ่นดิน (15004062009002000000)</v>
      </c>
      <c r="B41" s="292">
        <v>38492300</v>
      </c>
      <c r="C41" s="293">
        <v>2886850</v>
      </c>
      <c r="D41" s="292">
        <v>7.4998116506418162</v>
      </c>
      <c r="E41" s="293">
        <v>14000</v>
      </c>
      <c r="F41" s="292">
        <v>3.6370910545745518E-2</v>
      </c>
      <c r="G41" s="293">
        <v>2900850</v>
      </c>
      <c r="H41" s="292">
        <v>7.5361825611875624</v>
      </c>
      <c r="I41" s="292">
        <v>35591450</v>
      </c>
    </row>
    <row r="42" spans="1:73" s="60" customFormat="1" ht="33" customHeight="1">
      <c r="A42" s="258" t="s">
        <v>1</v>
      </c>
      <c r="B42" s="28">
        <v>38492300</v>
      </c>
      <c r="C42" s="265">
        <v>2886850</v>
      </c>
      <c r="D42" s="28">
        <v>7.4998116506418162</v>
      </c>
      <c r="E42" s="261">
        <v>14000</v>
      </c>
      <c r="F42" s="28">
        <v>3.6370910545745518E-2</v>
      </c>
      <c r="G42" s="261">
        <v>2900850</v>
      </c>
      <c r="H42" s="28">
        <v>7.5361825611875624</v>
      </c>
      <c r="I42" s="28">
        <v>35591450</v>
      </c>
    </row>
    <row r="43" spans="1:73" s="60" customFormat="1" ht="27" hidden="1" customHeight="1">
      <c r="A43" s="266" t="s">
        <v>6</v>
      </c>
      <c r="B43" s="267">
        <v>0</v>
      </c>
      <c r="C43" s="268">
        <v>0</v>
      </c>
      <c r="D43" s="268">
        <v>0</v>
      </c>
      <c r="E43" s="268">
        <v>0</v>
      </c>
      <c r="F43" s="267">
        <v>0</v>
      </c>
      <c r="G43" s="268">
        <v>0</v>
      </c>
      <c r="H43" s="267">
        <v>0</v>
      </c>
      <c r="I43" s="267" t="e">
        <v>#REF!</v>
      </c>
    </row>
    <row r="44" spans="1:73" s="60" customFormat="1" ht="26.25" hidden="1" customHeight="1">
      <c r="A44" s="269" t="s">
        <v>5</v>
      </c>
      <c r="B44" s="270">
        <v>0</v>
      </c>
      <c r="C44" s="271">
        <v>0</v>
      </c>
      <c r="D44" s="271">
        <v>0</v>
      </c>
      <c r="E44" s="271">
        <v>0</v>
      </c>
      <c r="F44" s="270">
        <v>0</v>
      </c>
      <c r="G44" s="271">
        <v>0</v>
      </c>
      <c r="H44" s="270">
        <v>0</v>
      </c>
      <c r="I44" s="270" t="e">
        <v>#REF!</v>
      </c>
    </row>
    <row r="45" spans="1:73" s="256" customFormat="1" ht="33" customHeight="1">
      <c r="A45" s="294" t="s">
        <v>140</v>
      </c>
      <c r="B45" s="289">
        <v>38500000</v>
      </c>
      <c r="C45" s="290">
        <v>333600</v>
      </c>
      <c r="D45" s="289">
        <v>0.86649350649350654</v>
      </c>
      <c r="E45" s="290">
        <v>0</v>
      </c>
      <c r="F45" s="289">
        <v>0</v>
      </c>
      <c r="G45" s="290">
        <v>333600</v>
      </c>
      <c r="H45" s="289">
        <v>0.86649350649350654</v>
      </c>
      <c r="I45" s="289">
        <v>38166400</v>
      </c>
    </row>
    <row r="46" spans="1:73" s="60" customFormat="1" ht="47.25" customHeight="1">
      <c r="A46" s="291" t="str">
        <f>'[2]โอนเปลี่ยนแปลง '!B68</f>
        <v>โครงการส่งเสริมการท่องเที่ยวชุมชน 
(15004182024002000000)</v>
      </c>
      <c r="B46" s="292">
        <v>38500000</v>
      </c>
      <c r="C46" s="293">
        <v>333600</v>
      </c>
      <c r="D46" s="292">
        <v>0.86649350649350654</v>
      </c>
      <c r="E46" s="293">
        <v>0</v>
      </c>
      <c r="F46" s="292">
        <v>0</v>
      </c>
      <c r="G46" s="293">
        <v>333600</v>
      </c>
      <c r="H46" s="292">
        <v>0.86649350649350654</v>
      </c>
      <c r="I46" s="292">
        <v>38166400</v>
      </c>
    </row>
    <row r="47" spans="1:73" s="60" customFormat="1" ht="33" customHeight="1">
      <c r="A47" s="272" t="s">
        <v>1</v>
      </c>
      <c r="B47" s="273">
        <v>38500000</v>
      </c>
      <c r="C47" s="274">
        <v>333600</v>
      </c>
      <c r="D47" s="273">
        <v>0.86649350649350643</v>
      </c>
      <c r="E47" s="275">
        <v>0</v>
      </c>
      <c r="F47" s="277">
        <v>0</v>
      </c>
      <c r="G47" s="275">
        <v>333600</v>
      </c>
      <c r="H47" s="273">
        <v>0.86649350649350643</v>
      </c>
      <c r="I47" s="28">
        <v>38166400</v>
      </c>
    </row>
    <row r="48" spans="1:73" s="60" customFormat="1" ht="30.75" hidden="1" customHeight="1">
      <c r="A48" s="529" t="s">
        <v>6</v>
      </c>
      <c r="B48" s="273">
        <v>0</v>
      </c>
      <c r="C48" s="275">
        <v>0</v>
      </c>
      <c r="D48" s="275">
        <v>0</v>
      </c>
      <c r="E48" s="275">
        <v>0</v>
      </c>
      <c r="F48" s="530">
        <v>0</v>
      </c>
      <c r="G48" s="275">
        <v>0</v>
      </c>
      <c r="H48" s="273">
        <v>0</v>
      </c>
      <c r="I48" s="273" t="e">
        <v>#REF!</v>
      </c>
    </row>
    <row r="49" spans="1:9" s="60" customFormat="1" ht="30.75" hidden="1" customHeight="1">
      <c r="A49" s="531" t="s">
        <v>5</v>
      </c>
      <c r="B49" s="532">
        <v>0</v>
      </c>
      <c r="C49" s="274">
        <v>0</v>
      </c>
      <c r="D49" s="533">
        <v>0</v>
      </c>
      <c r="E49" s="533">
        <v>0</v>
      </c>
      <c r="F49" s="532">
        <v>0</v>
      </c>
      <c r="G49" s="533">
        <v>0</v>
      </c>
      <c r="H49" s="532">
        <v>0</v>
      </c>
      <c r="I49" s="270" t="e">
        <v>#REF!</v>
      </c>
    </row>
    <row r="50" spans="1:9" s="60" customFormat="1" ht="25.5" hidden="1" customHeight="1">
      <c r="A50" s="531" t="s">
        <v>5</v>
      </c>
      <c r="B50" s="532">
        <v>0</v>
      </c>
      <c r="C50" s="274">
        <v>0</v>
      </c>
      <c r="D50" s="533">
        <v>0</v>
      </c>
      <c r="E50" s="533">
        <v>0</v>
      </c>
      <c r="F50" s="270">
        <v>0</v>
      </c>
      <c r="G50" s="533">
        <v>0</v>
      </c>
      <c r="H50" s="532"/>
      <c r="I50" s="534" t="e">
        <v>#REF!</v>
      </c>
    </row>
    <row r="51" spans="1:9" s="256" customFormat="1" ht="33" customHeight="1">
      <c r="A51" s="294" t="s">
        <v>141</v>
      </c>
      <c r="B51" s="289">
        <v>69786600</v>
      </c>
      <c r="C51" s="290">
        <v>1477828</v>
      </c>
      <c r="D51" s="289">
        <v>2.1176386297655996</v>
      </c>
      <c r="E51" s="290">
        <v>0</v>
      </c>
      <c r="F51" s="289">
        <v>0</v>
      </c>
      <c r="G51" s="290">
        <v>1477828</v>
      </c>
      <c r="H51" s="289">
        <v>2.1176386297655996</v>
      </c>
      <c r="I51" s="289">
        <v>68308772</v>
      </c>
    </row>
    <row r="52" spans="1:9" s="60" customFormat="1" ht="47.25" customHeight="1">
      <c r="A52" s="291" t="str">
        <f>'[2]โอนเปลี่ยนแปลง '!B78</f>
        <v>โครงการส่งเสริมการพัฒนาชุมชนธรรมาภิบาล 
(15004602011002000000)</v>
      </c>
      <c r="B52" s="292">
        <v>69786600</v>
      </c>
      <c r="C52" s="293">
        <v>1477828</v>
      </c>
      <c r="D52" s="292">
        <v>2.1176386297655996</v>
      </c>
      <c r="E52" s="293">
        <v>0</v>
      </c>
      <c r="F52" s="292">
        <v>0</v>
      </c>
      <c r="G52" s="293">
        <v>1477828</v>
      </c>
      <c r="H52" s="292">
        <v>2.1176386297655996</v>
      </c>
      <c r="I52" s="292">
        <v>68308772</v>
      </c>
    </row>
    <row r="53" spans="1:9" s="60" customFormat="1" ht="33" customHeight="1">
      <c r="A53" s="258" t="s">
        <v>1</v>
      </c>
      <c r="B53" s="28">
        <v>69786600</v>
      </c>
      <c r="C53" s="261">
        <v>1477828</v>
      </c>
      <c r="D53" s="28">
        <v>2.1176386297655996</v>
      </c>
      <c r="E53" s="261">
        <v>0</v>
      </c>
      <c r="F53" s="28">
        <v>0</v>
      </c>
      <c r="G53" s="261">
        <v>1477828</v>
      </c>
      <c r="H53" s="28">
        <v>2.1176386297655996</v>
      </c>
      <c r="I53" s="28">
        <v>68308772</v>
      </c>
    </row>
    <row r="54" spans="1:9" s="60" customFormat="1" ht="30" hidden="1" customHeight="1">
      <c r="A54" s="266" t="s">
        <v>6</v>
      </c>
      <c r="B54" s="267">
        <f>+'[2]โอนเปลี่ยนแปลง '!C83</f>
        <v>0</v>
      </c>
      <c r="C54" s="268">
        <f>[2]คีย์ข้อมูล!H84</f>
        <v>0</v>
      </c>
      <c r="D54" s="268">
        <v>0</v>
      </c>
      <c r="E54" s="268">
        <f>[2]คีย์ข้อมูล!G84</f>
        <v>0</v>
      </c>
      <c r="F54" s="267">
        <v>0</v>
      </c>
      <c r="G54" s="268">
        <f>E54+C54</f>
        <v>0</v>
      </c>
      <c r="H54" s="267">
        <v>0</v>
      </c>
      <c r="I54" s="267" t="e">
        <f>#REF!-#REF!</f>
        <v>#REF!</v>
      </c>
    </row>
    <row r="55" spans="1:9" s="60" customFormat="1" ht="30" hidden="1" customHeight="1">
      <c r="A55" s="269" t="s">
        <v>5</v>
      </c>
      <c r="B55" s="270">
        <f>+'[2]โอนเปลี่ยนแปลง '!C86</f>
        <v>0</v>
      </c>
      <c r="C55" s="271">
        <f>[2]คีย์ข้อมูล!H87</f>
        <v>0</v>
      </c>
      <c r="D55" s="271">
        <v>0</v>
      </c>
      <c r="E55" s="271">
        <f>[2]คีย์ข้อมูล!G87</f>
        <v>0</v>
      </c>
      <c r="F55" s="270">
        <v>0</v>
      </c>
      <c r="G55" s="271">
        <f>E55+C55</f>
        <v>0</v>
      </c>
      <c r="H55" s="270">
        <v>0</v>
      </c>
      <c r="I55" s="270" t="e">
        <f>#REF!-#REF!</f>
        <v>#REF!</v>
      </c>
    </row>
    <row r="56" spans="1:9" s="60" customFormat="1" ht="21" customHeight="1">
      <c r="A56" s="56"/>
      <c r="B56" s="57"/>
      <c r="C56" s="58"/>
      <c r="D56" s="58"/>
      <c r="E56" s="58"/>
      <c r="F56" s="57"/>
      <c r="G56" s="58"/>
      <c r="H56" s="57"/>
      <c r="I56" s="59"/>
    </row>
    <row r="57" spans="1:9" s="65" customFormat="1" ht="33" customHeight="1">
      <c r="A57" s="295" t="s">
        <v>224</v>
      </c>
      <c r="B57" s="295"/>
      <c r="C57" s="295"/>
      <c r="D57" s="61"/>
      <c r="E57" s="62"/>
      <c r="F57" s="63"/>
      <c r="G57" s="64"/>
      <c r="H57" s="296"/>
      <c r="I57" s="64"/>
    </row>
    <row r="58" spans="1:9" s="65" customFormat="1" ht="30" customHeight="1">
      <c r="A58" s="66" t="s">
        <v>225</v>
      </c>
      <c r="B58" s="202" t="s">
        <v>226</v>
      </c>
      <c r="C58" s="297" t="s">
        <v>160</v>
      </c>
      <c r="E58" s="298" t="s">
        <v>170</v>
      </c>
      <c r="F58" s="63"/>
      <c r="G58" s="64"/>
      <c r="H58" s="296"/>
      <c r="I58" s="64"/>
    </row>
    <row r="59" spans="1:9" ht="30.75" customHeight="1">
      <c r="A59" s="67" t="s">
        <v>227</v>
      </c>
      <c r="B59" s="68" t="s">
        <v>228</v>
      </c>
      <c r="C59" s="299" t="s">
        <v>229</v>
      </c>
      <c r="D59" s="69"/>
      <c r="E59" s="68" t="s">
        <v>230</v>
      </c>
    </row>
    <row r="60" spans="1:9" ht="30.75" customHeight="1">
      <c r="A60" s="67" t="s">
        <v>231</v>
      </c>
      <c r="B60" s="68" t="s">
        <v>232</v>
      </c>
      <c r="C60" s="299" t="s">
        <v>233</v>
      </c>
      <c r="D60" s="69"/>
      <c r="E60" s="68" t="s">
        <v>205</v>
      </c>
      <c r="G60" s="70"/>
    </row>
    <row r="61" spans="1:9" ht="30.75" customHeight="1">
      <c r="A61" s="67" t="s">
        <v>234</v>
      </c>
      <c r="B61" s="68" t="s">
        <v>235</v>
      </c>
      <c r="C61" s="299" t="s">
        <v>236</v>
      </c>
      <c r="D61" s="69"/>
      <c r="E61" s="68" t="s">
        <v>237</v>
      </c>
    </row>
    <row r="62" spans="1:9" ht="24" customHeight="1"/>
    <row r="63" spans="1:9" ht="26.25" customHeight="1">
      <c r="A63" s="598"/>
      <c r="B63" s="598"/>
      <c r="C63" s="598"/>
      <c r="D63" s="598"/>
      <c r="E63" s="598"/>
      <c r="F63" s="598"/>
      <c r="G63" s="598"/>
      <c r="H63" s="598"/>
      <c r="I63" s="598"/>
    </row>
    <row r="64" spans="1:9" ht="24" customHeight="1">
      <c r="A64" s="598"/>
      <c r="B64" s="598"/>
      <c r="C64" s="598"/>
      <c r="D64" s="598"/>
      <c r="E64" s="598"/>
      <c r="F64" s="276"/>
      <c r="G64" s="70"/>
      <c r="H64" s="300"/>
      <c r="I64" s="70"/>
    </row>
    <row r="65" spans="1:73" ht="24" customHeight="1">
      <c r="A65" s="598"/>
      <c r="B65" s="598"/>
      <c r="C65" s="598"/>
      <c r="D65" s="598"/>
      <c r="E65" s="598"/>
      <c r="F65" s="598"/>
      <c r="G65" s="598"/>
      <c r="H65" s="598"/>
      <c r="I65" s="598"/>
    </row>
    <row r="66" spans="1:73" ht="24" customHeight="1">
      <c r="A66" s="598"/>
      <c r="B66" s="598"/>
      <c r="C66" s="598"/>
      <c r="D66" s="598"/>
      <c r="E66" s="598"/>
      <c r="F66" s="598"/>
      <c r="G66" s="598"/>
      <c r="H66" s="598"/>
      <c r="I66" s="598"/>
    </row>
    <row r="67" spans="1:73" ht="24" customHeight="1">
      <c r="A67" s="598"/>
      <c r="B67" s="598"/>
      <c r="C67" s="598"/>
      <c r="D67" s="598"/>
      <c r="E67" s="598"/>
      <c r="F67" s="598"/>
      <c r="G67" s="598"/>
      <c r="H67" s="598"/>
      <c r="I67" s="598"/>
    </row>
    <row r="68" spans="1:73" ht="24" customHeight="1">
      <c r="A68" s="598"/>
      <c r="B68" s="598"/>
      <c r="C68" s="598"/>
      <c r="D68" s="598"/>
      <c r="E68" s="598"/>
      <c r="F68" s="598"/>
      <c r="G68" s="598"/>
      <c r="H68" s="598"/>
      <c r="I68" s="598"/>
    </row>
    <row r="69" spans="1:73" ht="24" customHeight="1">
      <c r="A69" s="598"/>
      <c r="B69" s="598"/>
      <c r="C69" s="598"/>
    </row>
    <row r="75" spans="1:73" s="64" customFormat="1">
      <c r="A75" s="71"/>
      <c r="D75" s="72"/>
      <c r="F75" s="63"/>
      <c r="H75" s="296"/>
      <c r="J75" s="69"/>
      <c r="K75" s="69"/>
      <c r="L75" s="69"/>
      <c r="M75" s="69"/>
      <c r="N75" s="69"/>
      <c r="O75" s="69"/>
      <c r="P75" s="69"/>
      <c r="Q75" s="69"/>
      <c r="R75" s="69"/>
      <c r="S75" s="69"/>
      <c r="T75" s="69"/>
      <c r="U75" s="69"/>
      <c r="V75" s="69"/>
      <c r="W75" s="69"/>
      <c r="X75" s="69"/>
      <c r="Y75" s="69"/>
      <c r="Z75" s="69"/>
      <c r="AA75" s="69"/>
      <c r="AB75" s="69"/>
      <c r="AC75" s="69"/>
      <c r="AD75" s="69"/>
      <c r="AE75" s="69"/>
      <c r="AF75" s="69"/>
      <c r="AG75" s="69"/>
      <c r="AH75" s="69"/>
      <c r="AI75" s="69"/>
      <c r="AJ75" s="69"/>
      <c r="AK75" s="69"/>
      <c r="AL75" s="69"/>
      <c r="AM75" s="69"/>
      <c r="AN75" s="69"/>
      <c r="AO75" s="69"/>
      <c r="AP75" s="69"/>
      <c r="AQ75" s="69"/>
      <c r="AR75" s="69"/>
      <c r="AS75" s="69"/>
      <c r="AT75" s="69"/>
      <c r="AU75" s="69"/>
      <c r="AV75" s="69"/>
      <c r="AW75" s="69"/>
      <c r="AX75" s="69"/>
      <c r="AY75" s="69"/>
      <c r="AZ75" s="69"/>
      <c r="BA75" s="69"/>
      <c r="BB75" s="69"/>
      <c r="BC75" s="69"/>
      <c r="BD75" s="69"/>
      <c r="BE75" s="69"/>
      <c r="BF75" s="69"/>
      <c r="BG75" s="69"/>
      <c r="BH75" s="69"/>
      <c r="BI75" s="69"/>
      <c r="BJ75" s="69"/>
      <c r="BK75" s="69"/>
      <c r="BL75" s="69"/>
      <c r="BM75" s="69"/>
      <c r="BN75" s="69"/>
      <c r="BO75" s="69"/>
      <c r="BP75" s="69"/>
      <c r="BQ75" s="69"/>
      <c r="BR75" s="69"/>
      <c r="BS75" s="69"/>
      <c r="BT75" s="69"/>
      <c r="BU75" s="69"/>
    </row>
  </sheetData>
  <mergeCells count="16">
    <mergeCell ref="E4:F4"/>
    <mergeCell ref="C4:D4"/>
    <mergeCell ref="A4:A5"/>
    <mergeCell ref="B4:B5"/>
    <mergeCell ref="A1:I1"/>
    <mergeCell ref="A2:I2"/>
    <mergeCell ref="A3:I3"/>
    <mergeCell ref="G4:H4"/>
    <mergeCell ref="I4:I5"/>
    <mergeCell ref="A68:I68"/>
    <mergeCell ref="A69:C69"/>
    <mergeCell ref="A63:I63"/>
    <mergeCell ref="A64:E64"/>
    <mergeCell ref="A65:I65"/>
    <mergeCell ref="A66:I66"/>
    <mergeCell ref="A67:I67"/>
  </mergeCells>
  <printOptions horizontalCentered="1"/>
  <pageMargins left="0.19685039370078741" right="0.19685039370078741" top="0.62992125984251968" bottom="0.23622047244094491" header="0.39370078740157483" footer="0.19685039370078741"/>
  <pageSetup paperSize="9" scale="43" fitToHeight="3" orientation="landscape" r:id="rId1"/>
  <headerFooter alignWithMargins="0">
    <oddHeader>&amp;R&amp;P</oddHeader>
  </headerFooter>
  <rowBreaks count="2" manualBreakCount="2">
    <brk id="25" max="15" man="1"/>
    <brk id="43" max="15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23">
    <tabColor rgb="FF92D050"/>
  </sheetPr>
  <dimension ref="A1:V64"/>
  <sheetViews>
    <sheetView zoomScale="80" zoomScaleNormal="80" workbookViewId="0">
      <selection activeCell="G9" sqref="G9"/>
    </sheetView>
  </sheetViews>
  <sheetFormatPr defaultRowHeight="27.75"/>
  <cols>
    <col min="1" max="1" width="7.140625" style="15" customWidth="1"/>
    <col min="2" max="2" width="19.28515625" style="16" customWidth="1"/>
    <col min="3" max="3" width="10.5703125" style="15" customWidth="1"/>
    <col min="4" max="4" width="20.7109375" style="27" customWidth="1"/>
    <col min="5" max="5" width="20.7109375" style="26" customWidth="1"/>
    <col min="6" max="6" width="11.7109375" style="26" customWidth="1"/>
    <col min="7" max="7" width="20.7109375" style="26" customWidth="1"/>
    <col min="8" max="8" width="11.7109375" style="26" customWidth="1"/>
    <col min="9" max="9" width="20.7109375" style="27" customWidth="1"/>
    <col min="10" max="10" width="11.7109375" style="27" customWidth="1"/>
    <col min="11" max="11" width="19.85546875" style="15" bestFit="1" customWidth="1"/>
    <col min="12" max="12" width="22.7109375" style="225" customWidth="1"/>
    <col min="13" max="13" width="19.140625" style="225" customWidth="1"/>
    <col min="14" max="14" width="20.7109375" style="466" customWidth="1"/>
    <col min="15" max="15" width="22.5703125" style="225" customWidth="1"/>
    <col min="16" max="17" width="9.140625" style="225" customWidth="1"/>
    <col min="18" max="18" width="14.140625" style="225" bestFit="1" customWidth="1"/>
    <col min="19" max="19" width="19.28515625" style="459" customWidth="1"/>
    <col min="20" max="20" width="22.5703125" style="225" customWidth="1"/>
    <col min="21" max="21" width="13.5703125" style="9" customWidth="1"/>
    <col min="22" max="22" width="19.5703125" style="9" customWidth="1"/>
    <col min="23" max="16384" width="9.140625" style="9"/>
  </cols>
  <sheetData>
    <row r="1" spans="1:22" s="172" customFormat="1" ht="33" customHeight="1">
      <c r="A1" s="692" t="s">
        <v>327</v>
      </c>
      <c r="B1" s="692"/>
      <c r="C1" s="692"/>
      <c r="D1" s="692"/>
      <c r="E1" s="692"/>
      <c r="F1" s="692"/>
      <c r="G1" s="692"/>
      <c r="H1" s="692"/>
      <c r="I1" s="692"/>
      <c r="J1" s="692"/>
      <c r="K1" s="692"/>
      <c r="L1" s="215"/>
      <c r="M1" s="215"/>
      <c r="N1" s="216"/>
      <c r="O1" s="216"/>
      <c r="P1" s="216"/>
      <c r="Q1" s="217"/>
      <c r="R1" s="215"/>
      <c r="S1" s="216"/>
      <c r="T1" s="215"/>
    </row>
    <row r="2" spans="1:22" s="172" customFormat="1" ht="33" customHeight="1">
      <c r="A2" s="692" t="s">
        <v>161</v>
      </c>
      <c r="B2" s="692"/>
      <c r="C2" s="692"/>
      <c r="D2" s="692"/>
      <c r="E2" s="692"/>
      <c r="F2" s="692"/>
      <c r="G2" s="692"/>
      <c r="H2" s="692"/>
      <c r="I2" s="692"/>
      <c r="J2" s="692"/>
      <c r="K2" s="692"/>
      <c r="L2" s="215"/>
      <c r="M2" s="215"/>
      <c r="N2" s="216"/>
      <c r="O2" s="216"/>
      <c r="P2" s="216"/>
      <c r="Q2" s="217"/>
      <c r="R2" s="215"/>
      <c r="S2" s="216"/>
      <c r="T2" s="215"/>
    </row>
    <row r="3" spans="1:22" s="172" customFormat="1" ht="33" customHeight="1">
      <c r="A3" s="692" t="s">
        <v>443</v>
      </c>
      <c r="B3" s="692"/>
      <c r="C3" s="692"/>
      <c r="D3" s="692"/>
      <c r="E3" s="692"/>
      <c r="F3" s="692"/>
      <c r="G3" s="692"/>
      <c r="H3" s="692"/>
      <c r="I3" s="692"/>
      <c r="J3" s="692"/>
      <c r="K3" s="692"/>
      <c r="L3" s="215"/>
      <c r="M3" s="215"/>
      <c r="N3" s="216"/>
      <c r="O3" s="216"/>
      <c r="P3" s="216"/>
      <c r="Q3" s="217"/>
      <c r="R3" s="215"/>
      <c r="S3" s="216"/>
      <c r="T3" s="215"/>
    </row>
    <row r="4" spans="1:22" s="6" customFormat="1" ht="27" customHeight="1">
      <c r="A4" s="697" t="s">
        <v>21</v>
      </c>
      <c r="B4" s="704" t="s">
        <v>72</v>
      </c>
      <c r="C4" s="697" t="s">
        <v>3</v>
      </c>
      <c r="D4" s="708" t="s">
        <v>122</v>
      </c>
      <c r="E4" s="707" t="s">
        <v>9</v>
      </c>
      <c r="F4" s="701"/>
      <c r="G4" s="700" t="s">
        <v>131</v>
      </c>
      <c r="H4" s="716"/>
      <c r="I4" s="712" t="s">
        <v>146</v>
      </c>
      <c r="J4" s="713"/>
      <c r="K4" s="697" t="s">
        <v>4</v>
      </c>
      <c r="L4" s="215"/>
      <c r="M4" s="458"/>
      <c r="N4" s="458"/>
      <c r="O4" s="215"/>
      <c r="P4" s="215"/>
      <c r="Q4" s="215"/>
      <c r="R4" s="215"/>
      <c r="S4" s="459"/>
      <c r="T4" s="215"/>
    </row>
    <row r="5" spans="1:22" s="6" customFormat="1" ht="27" customHeight="1">
      <c r="A5" s="698"/>
      <c r="B5" s="705"/>
      <c r="C5" s="698"/>
      <c r="D5" s="709"/>
      <c r="E5" s="702"/>
      <c r="F5" s="703"/>
      <c r="G5" s="717"/>
      <c r="H5" s="718"/>
      <c r="I5" s="714"/>
      <c r="J5" s="715"/>
      <c r="K5" s="698"/>
      <c r="L5" s="215"/>
      <c r="M5" s="215"/>
      <c r="N5" s="458"/>
      <c r="O5" s="215"/>
      <c r="P5" s="215"/>
      <c r="Q5" s="215"/>
      <c r="R5" s="215"/>
      <c r="S5" s="459"/>
      <c r="T5" s="215"/>
    </row>
    <row r="6" spans="1:22" s="6" customFormat="1" ht="27" customHeight="1">
      <c r="A6" s="698"/>
      <c r="B6" s="706"/>
      <c r="C6" s="699"/>
      <c r="D6" s="710"/>
      <c r="E6" s="22" t="s">
        <v>107</v>
      </c>
      <c r="F6" s="22" t="s">
        <v>7</v>
      </c>
      <c r="G6" s="280" t="s">
        <v>107</v>
      </c>
      <c r="H6" s="22" t="s">
        <v>7</v>
      </c>
      <c r="I6" s="17" t="s">
        <v>107</v>
      </c>
      <c r="J6" s="17" t="s">
        <v>7</v>
      </c>
      <c r="K6" s="699"/>
      <c r="L6" s="215"/>
      <c r="M6" s="215"/>
      <c r="N6" s="458"/>
      <c r="O6" s="215"/>
      <c r="P6" s="215"/>
      <c r="Q6" s="215"/>
      <c r="R6" s="215"/>
      <c r="S6" s="459"/>
      <c r="T6" s="215"/>
    </row>
    <row r="7" spans="1:22" s="7" customFormat="1" ht="27" customHeight="1" thickBot="1">
      <c r="A7" s="23"/>
      <c r="B7" s="12"/>
      <c r="C7" s="96">
        <v>32</v>
      </c>
      <c r="D7" s="24">
        <v>26694900</v>
      </c>
      <c r="E7" s="24">
        <v>28500</v>
      </c>
      <c r="F7" s="24">
        <v>0.10676196576874235</v>
      </c>
      <c r="G7" s="24">
        <v>857000</v>
      </c>
      <c r="H7" s="24">
        <v>3.2103510408355156</v>
      </c>
      <c r="I7" s="24">
        <v>885500</v>
      </c>
      <c r="J7" s="24">
        <v>3.3171130066042576</v>
      </c>
      <c r="K7" s="24">
        <v>25809400</v>
      </c>
      <c r="L7" s="218"/>
      <c r="M7" s="219"/>
      <c r="N7" s="460"/>
      <c r="O7" s="220"/>
      <c r="P7" s="220"/>
      <c r="Q7" s="220"/>
      <c r="R7" s="220"/>
      <c r="S7" s="459"/>
      <c r="T7" s="220"/>
    </row>
    <row r="8" spans="1:22" s="103" customFormat="1" ht="27" customHeight="1" thickTop="1">
      <c r="A8" s="208">
        <v>1</v>
      </c>
      <c r="B8" s="105" t="s">
        <v>33</v>
      </c>
      <c r="C8" s="104">
        <v>1</v>
      </c>
      <c r="D8" s="209">
        <v>2567000</v>
      </c>
      <c r="E8" s="209">
        <v>0</v>
      </c>
      <c r="F8" s="20">
        <v>0</v>
      </c>
      <c r="G8" s="209">
        <v>0</v>
      </c>
      <c r="H8" s="209">
        <v>0</v>
      </c>
      <c r="I8" s="20">
        <v>0</v>
      </c>
      <c r="J8" s="20">
        <v>0</v>
      </c>
      <c r="K8" s="175">
        <v>2567000</v>
      </c>
      <c r="L8" s="221"/>
      <c r="M8" s="222"/>
      <c r="N8" s="461"/>
      <c r="O8" s="221"/>
      <c r="P8" s="223"/>
      <c r="Q8" s="223"/>
      <c r="R8" s="221"/>
      <c r="S8" s="462"/>
      <c r="T8" s="221"/>
      <c r="U8" s="101"/>
      <c r="V8" s="101"/>
    </row>
    <row r="9" spans="1:22" s="103" customFormat="1" ht="27" customHeight="1">
      <c r="A9" s="208">
        <v>2</v>
      </c>
      <c r="B9" s="105" t="s">
        <v>208</v>
      </c>
      <c r="C9" s="104">
        <v>2</v>
      </c>
      <c r="D9" s="209">
        <v>1505000</v>
      </c>
      <c r="E9" s="209">
        <v>0</v>
      </c>
      <c r="F9" s="20">
        <v>0</v>
      </c>
      <c r="G9" s="209">
        <v>0</v>
      </c>
      <c r="H9" s="209">
        <v>0</v>
      </c>
      <c r="I9" s="20">
        <v>0</v>
      </c>
      <c r="J9" s="20">
        <v>0</v>
      </c>
      <c r="K9" s="175">
        <v>1505000</v>
      </c>
      <c r="L9" s="221"/>
      <c r="M9" s="222"/>
      <c r="N9" s="461"/>
      <c r="O9" s="221"/>
      <c r="P9" s="223"/>
      <c r="Q9" s="223"/>
      <c r="R9" s="221"/>
      <c r="S9" s="462"/>
      <c r="T9" s="221"/>
      <c r="U9" s="101"/>
      <c r="V9" s="101"/>
    </row>
    <row r="10" spans="1:22" s="103" customFormat="1" ht="27" customHeight="1">
      <c r="A10" s="208">
        <v>3</v>
      </c>
      <c r="B10" s="105" t="s">
        <v>36</v>
      </c>
      <c r="C10" s="104">
        <v>2</v>
      </c>
      <c r="D10" s="209">
        <v>661000</v>
      </c>
      <c r="E10" s="209">
        <v>0</v>
      </c>
      <c r="F10" s="20">
        <v>0</v>
      </c>
      <c r="G10" s="209">
        <v>0</v>
      </c>
      <c r="H10" s="209">
        <v>0</v>
      </c>
      <c r="I10" s="20">
        <v>0</v>
      </c>
      <c r="J10" s="20">
        <v>0</v>
      </c>
      <c r="K10" s="175">
        <v>661000</v>
      </c>
      <c r="L10" s="221"/>
      <c r="M10" s="222"/>
      <c r="N10" s="461"/>
      <c r="O10" s="221"/>
      <c r="P10" s="223"/>
      <c r="Q10" s="223"/>
      <c r="R10" s="221"/>
      <c r="S10" s="462"/>
      <c r="T10" s="221"/>
      <c r="U10" s="101"/>
      <c r="V10" s="101"/>
    </row>
    <row r="11" spans="1:22" s="103" customFormat="1" ht="27" customHeight="1">
      <c r="A11" s="208">
        <v>4</v>
      </c>
      <c r="B11" s="105" t="s">
        <v>37</v>
      </c>
      <c r="C11" s="104">
        <v>1</v>
      </c>
      <c r="D11" s="209">
        <v>2299000</v>
      </c>
      <c r="E11" s="209">
        <v>0</v>
      </c>
      <c r="F11" s="20">
        <v>0</v>
      </c>
      <c r="G11" s="209">
        <v>0</v>
      </c>
      <c r="H11" s="209">
        <v>0</v>
      </c>
      <c r="I11" s="20">
        <v>0</v>
      </c>
      <c r="J11" s="20">
        <v>0</v>
      </c>
      <c r="K11" s="175">
        <v>2299000</v>
      </c>
      <c r="L11" s="221"/>
      <c r="M11" s="222"/>
      <c r="N11" s="461"/>
      <c r="O11" s="221"/>
      <c r="P11" s="223"/>
      <c r="Q11" s="223"/>
      <c r="R11" s="221"/>
      <c r="S11" s="462"/>
      <c r="T11" s="221"/>
      <c r="U11" s="101"/>
      <c r="V11" s="101"/>
    </row>
    <row r="12" spans="1:22" s="103" customFormat="1" ht="27" customHeight="1">
      <c r="A12" s="208">
        <v>5</v>
      </c>
      <c r="B12" s="105" t="s">
        <v>143</v>
      </c>
      <c r="C12" s="104">
        <v>2</v>
      </c>
      <c r="D12" s="209">
        <v>5912900</v>
      </c>
      <c r="E12" s="209">
        <v>0</v>
      </c>
      <c r="F12" s="20">
        <v>0</v>
      </c>
      <c r="G12" s="209">
        <v>0</v>
      </c>
      <c r="H12" s="209">
        <v>0</v>
      </c>
      <c r="I12" s="20">
        <v>0</v>
      </c>
      <c r="J12" s="20">
        <v>0</v>
      </c>
      <c r="K12" s="175">
        <v>5912900</v>
      </c>
      <c r="L12" s="221"/>
      <c r="M12" s="222"/>
      <c r="N12" s="461"/>
      <c r="O12" s="221"/>
      <c r="P12" s="223"/>
      <c r="Q12" s="223"/>
      <c r="R12" s="221"/>
      <c r="S12" s="462"/>
      <c r="T12" s="221"/>
      <c r="U12" s="101"/>
      <c r="V12" s="101"/>
    </row>
    <row r="13" spans="1:22" s="103" customFormat="1" ht="27" customHeight="1">
      <c r="A13" s="208">
        <v>6</v>
      </c>
      <c r="B13" s="105" t="s">
        <v>41</v>
      </c>
      <c r="C13" s="104">
        <v>1</v>
      </c>
      <c r="D13" s="209">
        <v>1676500</v>
      </c>
      <c r="E13" s="209">
        <v>0</v>
      </c>
      <c r="F13" s="20">
        <v>0</v>
      </c>
      <c r="G13" s="209">
        <v>0</v>
      </c>
      <c r="H13" s="209">
        <v>0</v>
      </c>
      <c r="I13" s="20">
        <v>0</v>
      </c>
      <c r="J13" s="20">
        <v>0</v>
      </c>
      <c r="K13" s="175">
        <v>1676500</v>
      </c>
      <c r="L13" s="221"/>
      <c r="M13" s="222"/>
      <c r="N13" s="461"/>
      <c r="O13" s="221"/>
      <c r="P13" s="223"/>
      <c r="Q13" s="223"/>
      <c r="R13" s="221"/>
      <c r="S13" s="462"/>
      <c r="T13" s="221"/>
      <c r="U13" s="101"/>
      <c r="V13" s="101"/>
    </row>
    <row r="14" spans="1:22" s="103" customFormat="1" ht="27" customHeight="1">
      <c r="A14" s="208">
        <v>7</v>
      </c>
      <c r="B14" s="105" t="s">
        <v>17</v>
      </c>
      <c r="C14" s="104">
        <v>1</v>
      </c>
      <c r="D14" s="209">
        <v>257300</v>
      </c>
      <c r="E14" s="209">
        <v>0</v>
      </c>
      <c r="F14" s="20">
        <v>0</v>
      </c>
      <c r="G14" s="209">
        <v>0</v>
      </c>
      <c r="H14" s="209">
        <v>0</v>
      </c>
      <c r="I14" s="20">
        <v>0</v>
      </c>
      <c r="J14" s="20">
        <v>0</v>
      </c>
      <c r="K14" s="175">
        <v>257300</v>
      </c>
      <c r="L14" s="221"/>
      <c r="M14" s="222"/>
      <c r="N14" s="461"/>
      <c r="O14" s="221"/>
      <c r="P14" s="223"/>
      <c r="Q14" s="223"/>
      <c r="R14" s="221"/>
      <c r="S14" s="462"/>
      <c r="T14" s="221"/>
      <c r="U14" s="101"/>
      <c r="V14" s="101"/>
    </row>
    <row r="15" spans="1:22" s="103" customFormat="1" ht="27" customHeight="1">
      <c r="A15" s="208">
        <v>8</v>
      </c>
      <c r="B15" s="105" t="s">
        <v>19</v>
      </c>
      <c r="C15" s="104">
        <v>1</v>
      </c>
      <c r="D15" s="209">
        <v>191500</v>
      </c>
      <c r="E15" s="209">
        <v>0</v>
      </c>
      <c r="F15" s="20">
        <v>0</v>
      </c>
      <c r="G15" s="209">
        <v>0</v>
      </c>
      <c r="H15" s="209">
        <v>0</v>
      </c>
      <c r="I15" s="20">
        <v>0</v>
      </c>
      <c r="J15" s="20">
        <v>0</v>
      </c>
      <c r="K15" s="175">
        <v>191500</v>
      </c>
      <c r="L15" s="221"/>
      <c r="M15" s="222"/>
      <c r="N15" s="461"/>
      <c r="O15" s="221"/>
      <c r="P15" s="223"/>
      <c r="Q15" s="223"/>
      <c r="R15" s="221"/>
      <c r="S15" s="462"/>
      <c r="T15" s="221"/>
      <c r="U15" s="101"/>
      <c r="V15" s="101"/>
    </row>
    <row r="16" spans="1:22" s="103" customFormat="1" ht="27" customHeight="1">
      <c r="A16" s="208">
        <v>9</v>
      </c>
      <c r="B16" s="105" t="s">
        <v>144</v>
      </c>
      <c r="C16" s="104">
        <v>1</v>
      </c>
      <c r="D16" s="209">
        <v>608600</v>
      </c>
      <c r="E16" s="209">
        <v>0</v>
      </c>
      <c r="F16" s="20">
        <v>0</v>
      </c>
      <c r="G16" s="209">
        <v>0</v>
      </c>
      <c r="H16" s="209">
        <v>0</v>
      </c>
      <c r="I16" s="20">
        <v>0</v>
      </c>
      <c r="J16" s="20">
        <v>0</v>
      </c>
      <c r="K16" s="175">
        <v>608600</v>
      </c>
      <c r="L16" s="221"/>
      <c r="M16" s="222"/>
      <c r="N16" s="461"/>
      <c r="O16" s="221"/>
      <c r="P16" s="223"/>
      <c r="Q16" s="223"/>
      <c r="R16" s="221"/>
      <c r="S16" s="462"/>
      <c r="T16" s="221"/>
      <c r="U16" s="101"/>
      <c r="V16" s="101"/>
    </row>
    <row r="17" spans="1:22" s="103" customFormat="1" ht="27" customHeight="1">
      <c r="A17" s="208">
        <v>10</v>
      </c>
      <c r="B17" s="105" t="s">
        <v>55</v>
      </c>
      <c r="C17" s="104">
        <v>3</v>
      </c>
      <c r="D17" s="209">
        <v>1209000</v>
      </c>
      <c r="E17" s="209">
        <v>0</v>
      </c>
      <c r="F17" s="20">
        <v>0</v>
      </c>
      <c r="G17" s="209">
        <v>0</v>
      </c>
      <c r="H17" s="209">
        <v>0</v>
      </c>
      <c r="I17" s="20">
        <v>0</v>
      </c>
      <c r="J17" s="20">
        <v>0</v>
      </c>
      <c r="K17" s="175">
        <v>1209000</v>
      </c>
      <c r="L17" s="221"/>
      <c r="M17" s="222"/>
      <c r="N17" s="461"/>
      <c r="O17" s="221"/>
      <c r="P17" s="223"/>
      <c r="Q17" s="223"/>
      <c r="R17" s="221"/>
      <c r="S17" s="462"/>
      <c r="T17" s="221"/>
      <c r="U17" s="101"/>
      <c r="V17" s="101"/>
    </row>
    <row r="18" spans="1:22" s="103" customFormat="1" ht="27" customHeight="1">
      <c r="A18" s="208">
        <v>11</v>
      </c>
      <c r="B18" s="105" t="s">
        <v>328</v>
      </c>
      <c r="C18" s="104">
        <v>1</v>
      </c>
      <c r="D18" s="209">
        <v>28500</v>
      </c>
      <c r="E18" s="209">
        <v>28500</v>
      </c>
      <c r="F18" s="20">
        <v>100</v>
      </c>
      <c r="G18" s="209">
        <v>0</v>
      </c>
      <c r="H18" s="209">
        <v>0</v>
      </c>
      <c r="I18" s="20">
        <v>28500</v>
      </c>
      <c r="J18" s="20">
        <v>100</v>
      </c>
      <c r="K18" s="175">
        <v>0</v>
      </c>
      <c r="L18" s="221"/>
      <c r="M18" s="222"/>
      <c r="N18" s="461"/>
      <c r="O18" s="221"/>
      <c r="P18" s="223"/>
      <c r="Q18" s="223"/>
      <c r="R18" s="221"/>
      <c r="S18" s="462"/>
      <c r="T18" s="221"/>
      <c r="U18" s="101"/>
      <c r="V18" s="101"/>
    </row>
    <row r="19" spans="1:22" s="103" customFormat="1" ht="27" customHeight="1">
      <c r="A19" s="208">
        <v>12</v>
      </c>
      <c r="B19" s="105" t="s">
        <v>151</v>
      </c>
      <c r="C19" s="104">
        <v>6</v>
      </c>
      <c r="D19" s="209">
        <v>3006200</v>
      </c>
      <c r="E19" s="209">
        <v>0</v>
      </c>
      <c r="F19" s="20">
        <v>0</v>
      </c>
      <c r="G19" s="209">
        <v>0</v>
      </c>
      <c r="H19" s="209">
        <v>0</v>
      </c>
      <c r="I19" s="20">
        <v>0</v>
      </c>
      <c r="J19" s="20">
        <v>0</v>
      </c>
      <c r="K19" s="175">
        <v>3006200</v>
      </c>
      <c r="L19" s="221"/>
      <c r="M19" s="222"/>
      <c r="N19" s="461"/>
      <c r="O19" s="221"/>
      <c r="P19" s="223"/>
      <c r="Q19" s="223"/>
      <c r="R19" s="221"/>
      <c r="S19" s="462"/>
      <c r="T19" s="221"/>
      <c r="U19" s="101"/>
      <c r="V19" s="101"/>
    </row>
    <row r="20" spans="1:22" s="103" customFormat="1" ht="27" customHeight="1">
      <c r="A20" s="208">
        <v>13</v>
      </c>
      <c r="B20" s="105" t="s">
        <v>60</v>
      </c>
      <c r="C20" s="104">
        <v>1</v>
      </c>
      <c r="D20" s="209">
        <v>237000</v>
      </c>
      <c r="E20" s="209">
        <v>0</v>
      </c>
      <c r="F20" s="20">
        <v>0</v>
      </c>
      <c r="G20" s="209">
        <v>237000</v>
      </c>
      <c r="H20" s="209">
        <v>100</v>
      </c>
      <c r="I20" s="20">
        <v>237000</v>
      </c>
      <c r="J20" s="20">
        <v>100</v>
      </c>
      <c r="K20" s="175">
        <v>0</v>
      </c>
      <c r="L20" s="221"/>
      <c r="M20" s="222"/>
      <c r="N20" s="461"/>
      <c r="O20" s="221"/>
      <c r="P20" s="223"/>
      <c r="Q20" s="223"/>
      <c r="R20" s="221"/>
      <c r="S20" s="462"/>
      <c r="T20" s="221"/>
      <c r="U20" s="101"/>
      <c r="V20" s="101"/>
    </row>
    <row r="21" spans="1:22" s="103" customFormat="1" ht="27" customHeight="1">
      <c r="A21" s="208">
        <v>14</v>
      </c>
      <c r="B21" s="105" t="s">
        <v>61</v>
      </c>
      <c r="C21" s="104">
        <v>3</v>
      </c>
      <c r="D21" s="209">
        <v>3791400</v>
      </c>
      <c r="E21" s="209">
        <v>0</v>
      </c>
      <c r="F21" s="20">
        <v>0</v>
      </c>
      <c r="G21" s="209">
        <v>0</v>
      </c>
      <c r="H21" s="209">
        <v>0</v>
      </c>
      <c r="I21" s="20">
        <v>0</v>
      </c>
      <c r="J21" s="20">
        <v>0</v>
      </c>
      <c r="K21" s="175">
        <v>3791400</v>
      </c>
      <c r="L21" s="221"/>
      <c r="M21" s="222"/>
      <c r="N21" s="461"/>
      <c r="O21" s="221"/>
      <c r="P21" s="223"/>
      <c r="Q21" s="223"/>
      <c r="R21" s="221"/>
      <c r="S21" s="462"/>
      <c r="T21" s="221"/>
      <c r="U21" s="101"/>
      <c r="V21" s="101"/>
    </row>
    <row r="22" spans="1:22" s="103" customFormat="1" ht="27" customHeight="1">
      <c r="A22" s="208">
        <v>15</v>
      </c>
      <c r="B22" s="105" t="s">
        <v>64</v>
      </c>
      <c r="C22" s="104">
        <v>1</v>
      </c>
      <c r="D22" s="209">
        <v>619200</v>
      </c>
      <c r="E22" s="209">
        <v>0</v>
      </c>
      <c r="F22" s="20">
        <v>0</v>
      </c>
      <c r="G22" s="209">
        <v>0</v>
      </c>
      <c r="H22" s="209">
        <v>0</v>
      </c>
      <c r="I22" s="20">
        <v>0</v>
      </c>
      <c r="J22" s="20">
        <v>0</v>
      </c>
      <c r="K22" s="175">
        <v>619200</v>
      </c>
      <c r="L22" s="221"/>
      <c r="M22" s="222"/>
      <c r="N22" s="461"/>
      <c r="O22" s="221"/>
      <c r="P22" s="223"/>
      <c r="Q22" s="223"/>
      <c r="R22" s="221"/>
      <c r="S22" s="462"/>
      <c r="T22" s="221"/>
      <c r="U22" s="101"/>
      <c r="V22" s="101"/>
    </row>
    <row r="23" spans="1:22" s="103" customFormat="1" ht="27" customHeight="1">
      <c r="A23" s="208">
        <v>16</v>
      </c>
      <c r="B23" s="105" t="s">
        <v>66</v>
      </c>
      <c r="C23" s="104">
        <v>2</v>
      </c>
      <c r="D23" s="209">
        <v>872100</v>
      </c>
      <c r="E23" s="209">
        <v>0</v>
      </c>
      <c r="F23" s="20">
        <v>0</v>
      </c>
      <c r="G23" s="209">
        <v>0</v>
      </c>
      <c r="H23" s="209">
        <v>0</v>
      </c>
      <c r="I23" s="20">
        <v>0</v>
      </c>
      <c r="J23" s="20">
        <v>0</v>
      </c>
      <c r="K23" s="175">
        <v>872100</v>
      </c>
      <c r="L23" s="221"/>
      <c r="M23" s="222"/>
      <c r="N23" s="461"/>
      <c r="O23" s="221"/>
      <c r="P23" s="223"/>
      <c r="Q23" s="223"/>
      <c r="R23" s="221"/>
      <c r="S23" s="462"/>
      <c r="T23" s="221"/>
      <c r="U23" s="101"/>
      <c r="V23" s="101"/>
    </row>
    <row r="24" spans="1:22" s="103" customFormat="1" ht="27" customHeight="1">
      <c r="A24" s="208">
        <v>17</v>
      </c>
      <c r="B24" s="105" t="s">
        <v>145</v>
      </c>
      <c r="C24" s="104">
        <v>2</v>
      </c>
      <c r="D24" s="209">
        <v>632700</v>
      </c>
      <c r="E24" s="209">
        <v>0</v>
      </c>
      <c r="F24" s="20">
        <v>0</v>
      </c>
      <c r="G24" s="209">
        <v>0</v>
      </c>
      <c r="H24" s="209">
        <v>0</v>
      </c>
      <c r="I24" s="20">
        <v>0</v>
      </c>
      <c r="J24" s="20">
        <v>0</v>
      </c>
      <c r="K24" s="175">
        <v>632700</v>
      </c>
      <c r="L24" s="221"/>
      <c r="M24" s="222"/>
      <c r="N24" s="461"/>
      <c r="O24" s="221"/>
      <c r="P24" s="223"/>
      <c r="Q24" s="223"/>
      <c r="R24" s="221"/>
      <c r="S24" s="462"/>
      <c r="T24" s="221"/>
      <c r="U24" s="101"/>
      <c r="V24" s="101"/>
    </row>
    <row r="25" spans="1:22" s="103" customFormat="1" ht="27" customHeight="1">
      <c r="A25" s="515">
        <v>18</v>
      </c>
      <c r="B25" s="516" t="s">
        <v>68</v>
      </c>
      <c r="C25" s="517">
        <v>1</v>
      </c>
      <c r="D25" s="518">
        <v>620000</v>
      </c>
      <c r="E25" s="518">
        <v>0</v>
      </c>
      <c r="F25" s="519">
        <v>0</v>
      </c>
      <c r="G25" s="518">
        <v>620000</v>
      </c>
      <c r="H25" s="518">
        <v>100</v>
      </c>
      <c r="I25" s="519">
        <v>620000</v>
      </c>
      <c r="J25" s="519">
        <v>100</v>
      </c>
      <c r="K25" s="176">
        <v>0</v>
      </c>
      <c r="L25" s="221"/>
      <c r="M25" s="222"/>
      <c r="N25" s="461"/>
      <c r="O25" s="221"/>
      <c r="P25" s="223"/>
      <c r="Q25" s="223"/>
      <c r="R25" s="221"/>
      <c r="S25" s="462"/>
      <c r="T25" s="221"/>
      <c r="U25" s="101"/>
      <c r="V25" s="101"/>
    </row>
    <row r="26" spans="1:22" s="108" customFormat="1" ht="27" customHeight="1">
      <c r="A26" s="520"/>
      <c r="B26" s="521"/>
      <c r="C26" s="520"/>
      <c r="D26" s="522"/>
      <c r="E26" s="522"/>
      <c r="F26" s="522"/>
      <c r="G26" s="522"/>
      <c r="H26" s="522"/>
      <c r="I26" s="522"/>
      <c r="J26" s="522"/>
      <c r="K26" s="523"/>
      <c r="L26" s="224"/>
      <c r="M26" s="224"/>
      <c r="N26" s="463"/>
      <c r="O26" s="224"/>
      <c r="P26" s="224"/>
      <c r="Q26" s="224"/>
      <c r="R26" s="224"/>
      <c r="S26" s="464"/>
      <c r="T26" s="224"/>
    </row>
    <row r="27" spans="1:22">
      <c r="B27" s="524"/>
      <c r="D27" s="525"/>
      <c r="E27" s="525"/>
      <c r="F27" s="525"/>
      <c r="G27" s="525"/>
      <c r="H27" s="525"/>
      <c r="I27" s="525"/>
      <c r="J27" s="525"/>
      <c r="N27" s="465"/>
    </row>
    <row r="57" spans="5:19">
      <c r="E57" s="26" t="s">
        <v>152</v>
      </c>
    </row>
    <row r="61" spans="5:19">
      <c r="S61" s="467"/>
    </row>
    <row r="62" spans="5:19">
      <c r="S62" s="467"/>
    </row>
    <row r="63" spans="5:19">
      <c r="S63" s="468"/>
    </row>
    <row r="64" spans="5:19">
      <c r="S64" s="467"/>
    </row>
  </sheetData>
  <mergeCells count="11">
    <mergeCell ref="A1:K1"/>
    <mergeCell ref="A2:K2"/>
    <mergeCell ref="A3:K3"/>
    <mergeCell ref="I4:J5"/>
    <mergeCell ref="K4:K6"/>
    <mergeCell ref="G4:H5"/>
    <mergeCell ref="E4:F5"/>
    <mergeCell ref="A4:A6"/>
    <mergeCell ref="B4:B6"/>
    <mergeCell ref="D4:D6"/>
    <mergeCell ref="C4:C6"/>
  </mergeCells>
  <printOptions horizontalCentered="1"/>
  <pageMargins left="0.7" right="0.7" top="0.81" bottom="0.38" header="0.05" footer="0.59"/>
  <pageSetup paperSize="9" scale="85" orientation="landscape" horizontalDpi="4294967293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4F98E4-A5FB-4EEC-8BFF-9826D3D3E4F9}">
  <sheetPr>
    <tabColor rgb="FF7030A0"/>
  </sheetPr>
  <dimension ref="A1:M363"/>
  <sheetViews>
    <sheetView zoomScale="60" zoomScaleNormal="60" workbookViewId="0">
      <selection activeCell="F19" sqref="F19"/>
    </sheetView>
  </sheetViews>
  <sheetFormatPr defaultColWidth="9.140625" defaultRowHeight="24"/>
  <cols>
    <col min="1" max="1" width="6.42578125" style="136" customWidth="1"/>
    <col min="2" max="2" width="51.85546875" style="134" customWidth="1"/>
    <col min="3" max="3" width="29" style="507" bestFit="1" customWidth="1"/>
    <col min="4" max="4" width="29" style="508" bestFit="1" customWidth="1"/>
    <col min="5" max="5" width="27.28515625" style="509" bestFit="1" customWidth="1"/>
    <col min="6" max="6" width="29" style="509" bestFit="1" customWidth="1"/>
    <col min="7" max="7" width="29" style="509" customWidth="1"/>
    <col min="8" max="8" width="24.42578125" style="509" customWidth="1"/>
    <col min="9" max="9" width="12.7109375" style="509" customWidth="1"/>
    <col min="10" max="10" width="29" style="509" customWidth="1"/>
    <col min="11" max="11" width="21.85546875" style="125" bestFit="1" customWidth="1"/>
    <col min="12" max="12" width="22.42578125" style="498" customWidth="1"/>
    <col min="13" max="13" width="11.28515625" style="135" bestFit="1" customWidth="1"/>
    <col min="14" max="16384" width="9.140625" style="135"/>
  </cols>
  <sheetData>
    <row r="1" spans="1:12" s="109" customFormat="1" ht="39.950000000000003" customHeight="1">
      <c r="A1" s="719" t="s">
        <v>335</v>
      </c>
      <c r="B1" s="719"/>
      <c r="C1" s="719"/>
      <c r="D1" s="719"/>
      <c r="E1" s="719"/>
      <c r="F1" s="719"/>
      <c r="G1" s="719"/>
      <c r="H1" s="719"/>
      <c r="I1" s="719"/>
      <c r="J1" s="719"/>
      <c r="K1" s="210"/>
      <c r="L1" s="469"/>
    </row>
    <row r="2" spans="1:12" s="109" customFormat="1" ht="39.950000000000003" customHeight="1">
      <c r="A2" s="719" t="s">
        <v>13</v>
      </c>
      <c r="B2" s="719"/>
      <c r="C2" s="719"/>
      <c r="D2" s="719"/>
      <c r="E2" s="719"/>
      <c r="F2" s="719"/>
      <c r="G2" s="719"/>
      <c r="H2" s="719"/>
      <c r="I2" s="719"/>
      <c r="J2" s="719"/>
      <c r="K2" s="211"/>
      <c r="L2" s="469"/>
    </row>
    <row r="3" spans="1:12" s="109" customFormat="1" ht="39.950000000000003" customHeight="1">
      <c r="A3" s="720" t="s">
        <v>587</v>
      </c>
      <c r="B3" s="720"/>
      <c r="C3" s="720"/>
      <c r="D3" s="720"/>
      <c r="E3" s="720"/>
      <c r="F3" s="720"/>
      <c r="G3" s="720"/>
      <c r="H3" s="720"/>
      <c r="I3" s="720"/>
      <c r="J3" s="720"/>
      <c r="K3" s="211"/>
      <c r="L3" s="469"/>
    </row>
    <row r="4" spans="1:12" s="109" customFormat="1" ht="39.950000000000003" customHeight="1">
      <c r="A4" s="721"/>
      <c r="B4" s="721"/>
      <c r="C4" s="721"/>
      <c r="D4" s="721"/>
      <c r="E4" s="721"/>
      <c r="F4" s="721"/>
      <c r="G4" s="721"/>
      <c r="H4" s="721"/>
      <c r="I4" s="721"/>
      <c r="J4" s="721"/>
      <c r="K4" s="210"/>
      <c r="L4" s="469"/>
    </row>
    <row r="5" spans="1:12" s="5" customFormat="1" ht="39.950000000000003" customHeight="1">
      <c r="A5" s="722" t="s">
        <v>21</v>
      </c>
      <c r="B5" s="722" t="s">
        <v>3</v>
      </c>
      <c r="C5" s="727" t="s">
        <v>23</v>
      </c>
      <c r="D5" s="723" t="s">
        <v>84</v>
      </c>
      <c r="E5" s="724"/>
      <c r="F5" s="725"/>
      <c r="G5" s="726" t="s">
        <v>2</v>
      </c>
      <c r="H5" s="726" t="s">
        <v>10</v>
      </c>
      <c r="I5" s="728" t="s">
        <v>173</v>
      </c>
      <c r="J5" s="729" t="s">
        <v>4</v>
      </c>
      <c r="K5" s="210"/>
      <c r="L5" s="471"/>
    </row>
    <row r="6" spans="1:12" s="111" customFormat="1" ht="39.950000000000003" customHeight="1">
      <c r="A6" s="722"/>
      <c r="B6" s="722"/>
      <c r="C6" s="727"/>
      <c r="D6" s="110" t="s">
        <v>1</v>
      </c>
      <c r="E6" s="470" t="s">
        <v>6</v>
      </c>
      <c r="F6" s="472" t="s">
        <v>164</v>
      </c>
      <c r="G6" s="726"/>
      <c r="H6" s="726"/>
      <c r="I6" s="722"/>
      <c r="J6" s="730"/>
      <c r="K6" s="212"/>
      <c r="L6" s="473"/>
    </row>
    <row r="7" spans="1:12" s="55" customFormat="1" ht="54" customHeight="1" thickBot="1">
      <c r="A7" s="112"/>
      <c r="B7" s="113" t="s">
        <v>329</v>
      </c>
      <c r="C7" s="474">
        <v>40538852.5</v>
      </c>
      <c r="D7" s="474">
        <v>323989357.13999999</v>
      </c>
      <c r="E7" s="474">
        <v>36070090.210000001</v>
      </c>
      <c r="F7" s="474">
        <v>360059447.35000002</v>
      </c>
      <c r="G7" s="474">
        <v>400598299.85000002</v>
      </c>
      <c r="H7" s="474">
        <v>134495428.55000001</v>
      </c>
      <c r="I7" s="474">
        <v>33.573639378988993</v>
      </c>
      <c r="J7" s="474">
        <v>266102871.30000001</v>
      </c>
      <c r="K7" s="213">
        <f>H7/F7*100</f>
        <v>37.353672994799147</v>
      </c>
      <c r="L7" s="475"/>
    </row>
    <row r="8" spans="1:12" s="55" customFormat="1" ht="54" customHeight="1" thickTop="1">
      <c r="A8" s="114">
        <v>1</v>
      </c>
      <c r="B8" s="115" t="s">
        <v>330</v>
      </c>
      <c r="C8" s="476">
        <v>40538852.5</v>
      </c>
      <c r="D8" s="476">
        <v>168519357.14000002</v>
      </c>
      <c r="E8" s="476">
        <v>36070090.210000001</v>
      </c>
      <c r="F8" s="476">
        <v>204589447.35000002</v>
      </c>
      <c r="G8" s="476">
        <v>245128299.84999999</v>
      </c>
      <c r="H8" s="476">
        <v>120145428.55000001</v>
      </c>
      <c r="I8" s="476">
        <v>49.013283502361801</v>
      </c>
      <c r="J8" s="476">
        <v>124982871.3</v>
      </c>
      <c r="K8" s="213"/>
      <c r="L8" s="475"/>
    </row>
    <row r="9" spans="1:12" s="111" customFormat="1" ht="54" customHeight="1">
      <c r="A9" s="110"/>
      <c r="B9" s="116" t="s">
        <v>331</v>
      </c>
      <c r="C9" s="477">
        <v>19719395.039999999</v>
      </c>
      <c r="D9" s="477">
        <v>135455314.65000001</v>
      </c>
      <c r="E9" s="477">
        <v>14728000</v>
      </c>
      <c r="F9" s="117">
        <v>150183314.65000001</v>
      </c>
      <c r="G9" s="117">
        <v>169902709.69</v>
      </c>
      <c r="H9" s="117">
        <v>85718065.850000009</v>
      </c>
      <c r="I9" s="117">
        <v>50.451264730503084</v>
      </c>
      <c r="J9" s="117">
        <v>84184643.839999989</v>
      </c>
      <c r="K9" s="213">
        <f>H9/F9*100</f>
        <v>57.075625244898006</v>
      </c>
      <c r="L9" s="473"/>
    </row>
    <row r="10" spans="1:12" s="120" customFormat="1" ht="54" customHeight="1">
      <c r="A10" s="118"/>
      <c r="B10" s="119" t="s">
        <v>332</v>
      </c>
      <c r="C10" s="478">
        <v>20613557.460000001</v>
      </c>
      <c r="D10" s="478">
        <v>32931792.490000002</v>
      </c>
      <c r="E10" s="478">
        <v>10266101.210000001</v>
      </c>
      <c r="F10" s="117">
        <v>43197893.700000003</v>
      </c>
      <c r="G10" s="117">
        <v>63811451.160000004</v>
      </c>
      <c r="H10" s="478">
        <v>33218812.699999999</v>
      </c>
      <c r="I10" s="117">
        <v>52.057760944360254</v>
      </c>
      <c r="J10" s="117">
        <v>30592638.460000005</v>
      </c>
      <c r="K10" s="213">
        <f>H10/F10*100</f>
        <v>76.899149136060757</v>
      </c>
      <c r="L10" s="479"/>
    </row>
    <row r="11" spans="1:12" s="122" customFormat="1" ht="54" customHeight="1">
      <c r="A11" s="121"/>
      <c r="B11" s="116" t="s">
        <v>333</v>
      </c>
      <c r="C11" s="480">
        <v>205900</v>
      </c>
      <c r="D11" s="480">
        <v>132250</v>
      </c>
      <c r="E11" s="480">
        <v>11075989</v>
      </c>
      <c r="F11" s="117">
        <v>11208239</v>
      </c>
      <c r="G11" s="117">
        <v>11414139</v>
      </c>
      <c r="H11" s="481">
        <v>1208550</v>
      </c>
      <c r="I11" s="117">
        <v>10.588183655376897</v>
      </c>
      <c r="J11" s="117">
        <v>10205589</v>
      </c>
      <c r="K11" s="213">
        <f>H11/F11*100</f>
        <v>10.782692981475501</v>
      </c>
      <c r="L11" s="482"/>
    </row>
    <row r="12" spans="1:12" s="122" customFormat="1" ht="54" customHeight="1">
      <c r="A12" s="121">
        <v>2</v>
      </c>
      <c r="B12" s="116" t="s">
        <v>334</v>
      </c>
      <c r="C12" s="480">
        <v>0</v>
      </c>
      <c r="D12" s="480">
        <v>155470000</v>
      </c>
      <c r="E12" s="480">
        <v>0</v>
      </c>
      <c r="F12" s="117">
        <v>155470000</v>
      </c>
      <c r="G12" s="117">
        <v>155470000</v>
      </c>
      <c r="H12" s="481">
        <v>14350000</v>
      </c>
      <c r="I12" s="117">
        <v>9.2300765420981534</v>
      </c>
      <c r="J12" s="117">
        <v>141120000</v>
      </c>
      <c r="K12" s="213">
        <f t="shared" ref="K12" si="0">H12/F12*100</f>
        <v>9.2300765420981534</v>
      </c>
      <c r="L12" s="482"/>
    </row>
    <row r="13" spans="1:12" s="126" customFormat="1">
      <c r="A13" s="123"/>
      <c r="B13" s="124"/>
      <c r="C13" s="483"/>
      <c r="D13" s="484"/>
      <c r="E13" s="485"/>
      <c r="F13" s="485"/>
      <c r="G13" s="485"/>
      <c r="H13" s="485"/>
      <c r="I13" s="485"/>
      <c r="J13" s="485"/>
      <c r="K13" s="125"/>
      <c r="L13" s="486"/>
    </row>
    <row r="14" spans="1:12" s="126" customFormat="1">
      <c r="A14" s="127"/>
      <c r="B14" s="124"/>
      <c r="C14" s="483"/>
      <c r="D14" s="484"/>
      <c r="E14" s="485"/>
      <c r="F14" s="485"/>
      <c r="G14" s="485"/>
      <c r="H14" s="485"/>
      <c r="I14" s="485"/>
      <c r="J14" s="485"/>
      <c r="K14" s="125"/>
      <c r="L14" s="486"/>
    </row>
    <row r="15" spans="1:12" s="126" customFormat="1">
      <c r="A15" s="123"/>
      <c r="B15" s="124"/>
      <c r="C15" s="483"/>
      <c r="D15" s="484"/>
      <c r="E15" s="485"/>
      <c r="F15" s="485"/>
      <c r="G15" s="485"/>
      <c r="H15" s="485"/>
      <c r="I15" s="485"/>
      <c r="J15" s="485"/>
      <c r="K15" s="125"/>
      <c r="L15" s="486"/>
    </row>
    <row r="16" spans="1:12" s="126" customFormat="1">
      <c r="A16" s="127"/>
      <c r="B16" s="124"/>
      <c r="C16" s="483"/>
      <c r="D16" s="484"/>
      <c r="E16" s="485"/>
      <c r="F16" s="485"/>
      <c r="G16" s="485"/>
      <c r="H16" s="485"/>
      <c r="I16" s="485"/>
      <c r="J16" s="485"/>
      <c r="K16" s="125"/>
      <c r="L16" s="486"/>
    </row>
    <row r="17" spans="1:12" s="126" customFormat="1">
      <c r="A17" s="123"/>
      <c r="B17" s="124"/>
      <c r="C17" s="483"/>
      <c r="D17" s="484"/>
      <c r="E17" s="485"/>
      <c r="F17" s="485"/>
      <c r="G17" s="485"/>
      <c r="H17" s="485"/>
      <c r="I17" s="485"/>
      <c r="J17" s="485"/>
      <c r="K17" s="125"/>
      <c r="L17" s="486"/>
    </row>
    <row r="18" spans="1:12" s="126" customFormat="1">
      <c r="A18" s="127"/>
      <c r="B18" s="124"/>
      <c r="C18" s="483"/>
      <c r="D18" s="484"/>
      <c r="E18" s="485"/>
      <c r="F18" s="485"/>
      <c r="G18" s="485"/>
      <c r="H18" s="485"/>
      <c r="I18" s="485"/>
      <c r="J18" s="485"/>
      <c r="K18" s="125"/>
      <c r="L18" s="486"/>
    </row>
    <row r="19" spans="1:12" s="126" customFormat="1">
      <c r="A19" s="123"/>
      <c r="B19" s="124"/>
      <c r="C19" s="483"/>
      <c r="D19" s="484"/>
      <c r="E19" s="485"/>
      <c r="F19" s="485"/>
      <c r="G19" s="485"/>
      <c r="H19" s="485"/>
      <c r="I19" s="485"/>
      <c r="J19" s="485"/>
      <c r="K19" s="125"/>
      <c r="L19" s="486"/>
    </row>
    <row r="20" spans="1:12" s="126" customFormat="1">
      <c r="A20" s="127"/>
      <c r="B20" s="124"/>
      <c r="C20" s="483"/>
      <c r="D20" s="484"/>
      <c r="E20" s="485"/>
      <c r="F20" s="485"/>
      <c r="G20" s="485"/>
      <c r="H20" s="485"/>
      <c r="I20" s="485"/>
      <c r="J20" s="485"/>
      <c r="K20" s="125"/>
      <c r="L20" s="486"/>
    </row>
    <row r="21" spans="1:12" s="126" customFormat="1">
      <c r="A21" s="123"/>
      <c r="B21" s="124"/>
      <c r="C21" s="483"/>
      <c r="D21" s="484"/>
      <c r="E21" s="485"/>
      <c r="F21" s="485"/>
      <c r="G21" s="485"/>
      <c r="H21" s="485"/>
      <c r="I21" s="485"/>
      <c r="J21" s="485"/>
      <c r="K21" s="125"/>
      <c r="L21" s="486"/>
    </row>
    <row r="22" spans="1:12" s="126" customFormat="1">
      <c r="A22" s="127"/>
      <c r="B22" s="124"/>
      <c r="C22" s="483"/>
      <c r="D22" s="484"/>
      <c r="E22" s="485"/>
      <c r="F22" s="485"/>
      <c r="G22" s="485"/>
      <c r="H22" s="485"/>
      <c r="I22" s="485"/>
      <c r="J22" s="485"/>
      <c r="K22" s="125"/>
      <c r="L22" s="486"/>
    </row>
    <row r="23" spans="1:12" s="126" customFormat="1">
      <c r="A23" s="123"/>
      <c r="B23" s="124"/>
      <c r="C23" s="483"/>
      <c r="D23" s="484"/>
      <c r="E23" s="485"/>
      <c r="F23" s="485"/>
      <c r="G23" s="485"/>
      <c r="H23" s="485"/>
      <c r="I23" s="485"/>
      <c r="J23" s="485"/>
      <c r="K23" s="125"/>
      <c r="L23" s="486"/>
    </row>
    <row r="24" spans="1:12" s="126" customFormat="1">
      <c r="A24" s="127"/>
      <c r="B24" s="124"/>
      <c r="C24" s="483"/>
      <c r="D24" s="484"/>
      <c r="E24" s="485"/>
      <c r="F24" s="485"/>
      <c r="G24" s="485"/>
      <c r="H24" s="485"/>
      <c r="I24" s="485"/>
      <c r="J24" s="485"/>
      <c r="K24" s="125"/>
      <c r="L24" s="486"/>
    </row>
    <row r="25" spans="1:12" s="126" customFormat="1">
      <c r="A25" s="123"/>
      <c r="B25" s="124"/>
      <c r="C25" s="483"/>
      <c r="D25" s="484"/>
      <c r="E25" s="485"/>
      <c r="F25" s="485"/>
      <c r="G25" s="485"/>
      <c r="H25" s="485"/>
      <c r="I25" s="485"/>
      <c r="J25" s="485"/>
      <c r="K25" s="125"/>
      <c r="L25" s="486"/>
    </row>
    <row r="26" spans="1:12" s="126" customFormat="1">
      <c r="A26" s="127"/>
      <c r="B26" s="124"/>
      <c r="C26" s="483"/>
      <c r="D26" s="484"/>
      <c r="E26" s="485"/>
      <c r="F26" s="485"/>
      <c r="G26" s="485"/>
      <c r="H26" s="485"/>
      <c r="I26" s="485"/>
      <c r="J26" s="485"/>
      <c r="K26" s="125"/>
      <c r="L26" s="486"/>
    </row>
    <row r="27" spans="1:12" s="126" customFormat="1">
      <c r="A27" s="123"/>
      <c r="B27" s="124"/>
      <c r="C27" s="483"/>
      <c r="D27" s="484"/>
      <c r="E27" s="485"/>
      <c r="F27" s="485"/>
      <c r="G27" s="485"/>
      <c r="H27" s="485"/>
      <c r="I27" s="485"/>
      <c r="J27" s="485"/>
      <c r="K27" s="125"/>
      <c r="L27" s="486"/>
    </row>
    <row r="28" spans="1:12" s="126" customFormat="1">
      <c r="A28" s="127"/>
      <c r="B28" s="124"/>
      <c r="C28" s="483"/>
      <c r="D28" s="484"/>
      <c r="E28" s="485"/>
      <c r="F28" s="485"/>
      <c r="G28" s="485"/>
      <c r="H28" s="485"/>
      <c r="I28" s="485"/>
      <c r="J28" s="485"/>
      <c r="K28" s="125"/>
      <c r="L28" s="486"/>
    </row>
    <row r="29" spans="1:12" s="126" customFormat="1">
      <c r="A29" s="123"/>
      <c r="B29" s="124"/>
      <c r="C29" s="483"/>
      <c r="D29" s="484"/>
      <c r="E29" s="485"/>
      <c r="F29" s="485"/>
      <c r="G29" s="485"/>
      <c r="H29" s="485"/>
      <c r="I29" s="485"/>
      <c r="J29" s="485"/>
      <c r="K29" s="125"/>
      <c r="L29" s="486"/>
    </row>
    <row r="30" spans="1:12" s="126" customFormat="1">
      <c r="A30" s="127"/>
      <c r="B30" s="124"/>
      <c r="C30" s="483"/>
      <c r="D30" s="484"/>
      <c r="E30" s="485"/>
      <c r="F30" s="485"/>
      <c r="G30" s="485"/>
      <c r="H30" s="485"/>
      <c r="I30" s="485"/>
      <c r="J30" s="485"/>
      <c r="K30" s="125"/>
      <c r="L30" s="486"/>
    </row>
    <row r="31" spans="1:12" s="126" customFormat="1">
      <c r="A31" s="123"/>
      <c r="B31" s="124"/>
      <c r="C31" s="483"/>
      <c r="D31" s="484"/>
      <c r="E31" s="485"/>
      <c r="F31" s="485"/>
      <c r="G31" s="485"/>
      <c r="H31" s="485"/>
      <c r="I31" s="485"/>
      <c r="J31" s="485"/>
      <c r="K31" s="125"/>
      <c r="L31" s="486"/>
    </row>
    <row r="32" spans="1:12" s="126" customFormat="1">
      <c r="A32" s="127"/>
      <c r="B32" s="124"/>
      <c r="C32" s="483"/>
      <c r="D32" s="484"/>
      <c r="E32" s="485"/>
      <c r="F32" s="485"/>
      <c r="G32" s="485"/>
      <c r="H32" s="485"/>
      <c r="I32" s="485"/>
      <c r="J32" s="485"/>
      <c r="K32" s="125"/>
      <c r="L32" s="486"/>
    </row>
    <row r="33" spans="1:12" s="126" customFormat="1">
      <c r="A33" s="123"/>
      <c r="B33" s="124"/>
      <c r="C33" s="483"/>
      <c r="D33" s="484"/>
      <c r="E33" s="485"/>
      <c r="F33" s="485"/>
      <c r="G33" s="485"/>
      <c r="H33" s="485"/>
      <c r="I33" s="485"/>
      <c r="J33" s="485"/>
      <c r="K33" s="125"/>
      <c r="L33" s="486"/>
    </row>
    <row r="34" spans="1:12" s="126" customFormat="1">
      <c r="A34" s="127"/>
      <c r="B34" s="124"/>
      <c r="C34" s="483"/>
      <c r="D34" s="484"/>
      <c r="E34" s="485"/>
      <c r="F34" s="485"/>
      <c r="G34" s="485"/>
      <c r="H34" s="485"/>
      <c r="I34" s="485"/>
      <c r="J34" s="485"/>
      <c r="K34" s="125"/>
      <c r="L34" s="486"/>
    </row>
    <row r="35" spans="1:12" s="126" customFormat="1">
      <c r="A35" s="123"/>
      <c r="B35" s="124"/>
      <c r="C35" s="483"/>
      <c r="D35" s="484"/>
      <c r="E35" s="485"/>
      <c r="F35" s="485"/>
      <c r="G35" s="485"/>
      <c r="H35" s="485"/>
      <c r="I35" s="485"/>
      <c r="J35" s="485"/>
      <c r="K35" s="125"/>
      <c r="L35" s="486"/>
    </row>
    <row r="36" spans="1:12" s="126" customFormat="1" ht="73.5" customHeight="1">
      <c r="A36" s="127"/>
      <c r="B36" s="124"/>
      <c r="C36" s="483"/>
      <c r="D36" s="484"/>
      <c r="E36" s="485"/>
      <c r="F36" s="485"/>
      <c r="G36" s="485"/>
      <c r="H36" s="485"/>
      <c r="I36" s="485"/>
      <c r="J36" s="485"/>
      <c r="K36" s="125"/>
      <c r="L36" s="486"/>
    </row>
    <row r="37" spans="1:12" s="126" customFormat="1">
      <c r="A37" s="123"/>
      <c r="B37" s="124"/>
      <c r="C37" s="483"/>
      <c r="D37" s="484"/>
      <c r="E37" s="485"/>
      <c r="F37" s="485"/>
      <c r="G37" s="485"/>
      <c r="H37" s="485"/>
      <c r="I37" s="485"/>
      <c r="J37" s="485"/>
      <c r="K37" s="125"/>
      <c r="L37" s="486"/>
    </row>
    <row r="38" spans="1:12" s="126" customFormat="1">
      <c r="A38" s="127"/>
      <c r="B38" s="124"/>
      <c r="C38" s="483"/>
      <c r="D38" s="484"/>
      <c r="E38" s="485"/>
      <c r="F38" s="485"/>
      <c r="G38" s="485"/>
      <c r="H38" s="485"/>
      <c r="I38" s="485"/>
      <c r="J38" s="485"/>
      <c r="K38" s="125"/>
      <c r="L38" s="486"/>
    </row>
    <row r="39" spans="1:12" s="126" customFormat="1">
      <c r="A39" s="123"/>
      <c r="B39" s="124"/>
      <c r="C39" s="483"/>
      <c r="D39" s="484"/>
      <c r="E39" s="485"/>
      <c r="F39" s="485"/>
      <c r="G39" s="485"/>
      <c r="H39" s="485"/>
      <c r="I39" s="485"/>
      <c r="J39" s="485"/>
      <c r="K39" s="125"/>
      <c r="L39" s="486"/>
    </row>
    <row r="40" spans="1:12" s="126" customFormat="1">
      <c r="A40" s="127"/>
      <c r="B40" s="124"/>
      <c r="C40" s="483"/>
      <c r="D40" s="484"/>
      <c r="E40" s="485"/>
      <c r="F40" s="485"/>
      <c r="G40" s="485"/>
      <c r="H40" s="485"/>
      <c r="I40" s="485"/>
      <c r="J40" s="485"/>
      <c r="K40" s="125"/>
      <c r="L40" s="486"/>
    </row>
    <row r="41" spans="1:12" s="126" customFormat="1">
      <c r="A41" s="123"/>
      <c r="B41" s="124"/>
      <c r="C41" s="483"/>
      <c r="D41" s="484"/>
      <c r="E41" s="485"/>
      <c r="F41" s="485"/>
      <c r="G41" s="485"/>
      <c r="H41" s="485"/>
      <c r="I41" s="485"/>
      <c r="J41" s="485"/>
      <c r="K41" s="125"/>
      <c r="L41" s="486"/>
    </row>
    <row r="42" spans="1:12" s="126" customFormat="1">
      <c r="A42" s="127"/>
      <c r="B42" s="124"/>
      <c r="C42" s="483"/>
      <c r="D42" s="484"/>
      <c r="E42" s="485"/>
      <c r="F42" s="485"/>
      <c r="G42" s="485"/>
      <c r="H42" s="485"/>
      <c r="I42" s="485"/>
      <c r="J42" s="485"/>
      <c r="K42" s="125"/>
      <c r="L42" s="486"/>
    </row>
    <row r="43" spans="1:12" s="126" customFormat="1">
      <c r="A43" s="123"/>
      <c r="B43" s="124"/>
      <c r="C43" s="483"/>
      <c r="D43" s="484"/>
      <c r="E43" s="485"/>
      <c r="F43" s="485"/>
      <c r="G43" s="485"/>
      <c r="H43" s="485"/>
      <c r="I43" s="485"/>
      <c r="J43" s="485"/>
      <c r="K43" s="125"/>
      <c r="L43" s="486"/>
    </row>
    <row r="44" spans="1:12" s="126" customFormat="1">
      <c r="A44" s="127"/>
      <c r="B44" s="124"/>
      <c r="C44" s="483"/>
      <c r="D44" s="484"/>
      <c r="E44" s="485"/>
      <c r="F44" s="485"/>
      <c r="G44" s="485"/>
      <c r="H44" s="485"/>
      <c r="I44" s="485"/>
      <c r="J44" s="485"/>
      <c r="K44" s="125"/>
      <c r="L44" s="486"/>
    </row>
    <row r="45" spans="1:12" s="126" customFormat="1">
      <c r="A45" s="123"/>
      <c r="B45" s="124"/>
      <c r="C45" s="483"/>
      <c r="D45" s="484"/>
      <c r="E45" s="485"/>
      <c r="F45" s="485"/>
      <c r="G45" s="485"/>
      <c r="H45" s="485"/>
      <c r="I45" s="485"/>
      <c r="J45" s="485"/>
      <c r="K45" s="125"/>
      <c r="L45" s="486"/>
    </row>
    <row r="46" spans="1:12" s="128" customFormat="1">
      <c r="A46" s="127"/>
      <c r="B46" s="124"/>
      <c r="C46" s="487"/>
      <c r="D46" s="488"/>
      <c r="E46" s="489"/>
      <c r="F46" s="489"/>
      <c r="G46" s="489"/>
      <c r="H46" s="489"/>
      <c r="I46" s="489"/>
      <c r="J46" s="489"/>
      <c r="K46" s="125"/>
      <c r="L46" s="486"/>
    </row>
    <row r="47" spans="1:12" s="126" customFormat="1">
      <c r="A47" s="123"/>
      <c r="B47" s="129"/>
      <c r="C47" s="483"/>
      <c r="D47" s="484"/>
      <c r="E47" s="485"/>
      <c r="F47" s="485"/>
      <c r="G47" s="485"/>
      <c r="H47" s="485"/>
      <c r="I47" s="485"/>
      <c r="J47" s="485"/>
      <c r="K47" s="125"/>
      <c r="L47" s="486"/>
    </row>
    <row r="48" spans="1:12" s="126" customFormat="1">
      <c r="A48" s="127"/>
      <c r="B48" s="124"/>
      <c r="C48" s="483"/>
      <c r="D48" s="484"/>
      <c r="E48" s="485"/>
      <c r="F48" s="485"/>
      <c r="G48" s="485"/>
      <c r="H48" s="485"/>
      <c r="I48" s="485"/>
      <c r="J48" s="485"/>
      <c r="K48" s="125"/>
      <c r="L48" s="486"/>
    </row>
    <row r="49" spans="1:12" s="126" customFormat="1">
      <c r="A49" s="123"/>
      <c r="B49" s="124"/>
      <c r="C49" s="483"/>
      <c r="D49" s="484"/>
      <c r="E49" s="485"/>
      <c r="F49" s="485"/>
      <c r="G49" s="485"/>
      <c r="H49" s="485"/>
      <c r="I49" s="485"/>
      <c r="J49" s="485"/>
      <c r="K49" s="125"/>
      <c r="L49" s="486"/>
    </row>
    <row r="50" spans="1:12" s="126" customFormat="1">
      <c r="A50" s="127"/>
      <c r="B50" s="124"/>
      <c r="C50" s="483"/>
      <c r="D50" s="484"/>
      <c r="E50" s="485"/>
      <c r="F50" s="485"/>
      <c r="G50" s="485"/>
      <c r="H50" s="485"/>
      <c r="I50" s="485"/>
      <c r="J50" s="485"/>
      <c r="K50" s="125"/>
      <c r="L50" s="486"/>
    </row>
    <row r="51" spans="1:12" s="126" customFormat="1">
      <c r="A51" s="123"/>
      <c r="B51" s="124"/>
      <c r="C51" s="483"/>
      <c r="D51" s="484"/>
      <c r="E51" s="485"/>
      <c r="F51" s="485"/>
      <c r="G51" s="485"/>
      <c r="H51" s="485"/>
      <c r="I51" s="485"/>
      <c r="J51" s="485"/>
      <c r="K51" s="125"/>
      <c r="L51" s="486"/>
    </row>
    <row r="52" spans="1:12" s="126" customFormat="1">
      <c r="A52" s="127"/>
      <c r="B52" s="124"/>
      <c r="C52" s="483"/>
      <c r="D52" s="484"/>
      <c r="E52" s="485"/>
      <c r="F52" s="485"/>
      <c r="G52" s="485"/>
      <c r="H52" s="485"/>
      <c r="I52" s="485"/>
      <c r="J52" s="485"/>
      <c r="K52" s="125"/>
      <c r="L52" s="486"/>
    </row>
    <row r="53" spans="1:12" s="126" customFormat="1">
      <c r="A53" s="123"/>
      <c r="B53" s="124"/>
      <c r="C53" s="483"/>
      <c r="D53" s="484"/>
      <c r="E53" s="485"/>
      <c r="F53" s="485"/>
      <c r="G53" s="485"/>
      <c r="H53" s="485"/>
      <c r="I53" s="485"/>
      <c r="J53" s="485"/>
      <c r="K53" s="125"/>
      <c r="L53" s="486"/>
    </row>
    <row r="54" spans="1:12" s="126" customFormat="1" ht="69.75" customHeight="1">
      <c r="A54" s="127"/>
      <c r="B54" s="124"/>
      <c r="C54" s="483"/>
      <c r="D54" s="484"/>
      <c r="E54" s="485"/>
      <c r="F54" s="485"/>
      <c r="G54" s="485"/>
      <c r="H54" s="485"/>
      <c r="I54" s="485"/>
      <c r="J54" s="485"/>
      <c r="K54" s="125"/>
      <c r="L54" s="486"/>
    </row>
    <row r="55" spans="1:12" s="126" customFormat="1">
      <c r="A55" s="123"/>
      <c r="B55" s="124"/>
      <c r="C55" s="483"/>
      <c r="D55" s="484"/>
      <c r="E55" s="485"/>
      <c r="F55" s="485"/>
      <c r="G55" s="485"/>
      <c r="H55" s="485"/>
      <c r="I55" s="485"/>
      <c r="J55" s="485"/>
      <c r="K55" s="125"/>
      <c r="L55" s="486"/>
    </row>
    <row r="56" spans="1:12" s="126" customFormat="1">
      <c r="A56" s="127"/>
      <c r="B56" s="124"/>
      <c r="C56" s="483"/>
      <c r="D56" s="484"/>
      <c r="E56" s="485"/>
      <c r="F56" s="485"/>
      <c r="G56" s="485"/>
      <c r="H56" s="485"/>
      <c r="I56" s="485"/>
      <c r="J56" s="485"/>
      <c r="K56" s="125"/>
      <c r="L56" s="486"/>
    </row>
    <row r="57" spans="1:12" s="126" customFormat="1">
      <c r="A57" s="123"/>
      <c r="B57" s="124"/>
      <c r="C57" s="483"/>
      <c r="D57" s="484"/>
      <c r="E57" s="485"/>
      <c r="F57" s="485"/>
      <c r="G57" s="485"/>
      <c r="H57" s="485"/>
      <c r="I57" s="485"/>
      <c r="J57" s="485"/>
      <c r="K57" s="125"/>
      <c r="L57" s="486"/>
    </row>
    <row r="58" spans="1:12" s="126" customFormat="1">
      <c r="A58" s="127"/>
      <c r="B58" s="124"/>
      <c r="C58" s="483"/>
      <c r="D58" s="484"/>
      <c r="E58" s="485"/>
      <c r="F58" s="485"/>
      <c r="G58" s="485"/>
      <c r="H58" s="485"/>
      <c r="I58" s="485"/>
      <c r="J58" s="485"/>
      <c r="K58" s="125"/>
      <c r="L58" s="486"/>
    </row>
    <row r="59" spans="1:12" s="126" customFormat="1">
      <c r="A59" s="123"/>
      <c r="B59" s="124"/>
      <c r="C59" s="483"/>
      <c r="D59" s="484"/>
      <c r="E59" s="485"/>
      <c r="F59" s="485"/>
      <c r="G59" s="485"/>
      <c r="H59" s="485"/>
      <c r="I59" s="485"/>
      <c r="J59" s="485"/>
      <c r="K59" s="125"/>
      <c r="L59" s="486"/>
    </row>
    <row r="60" spans="1:12" s="126" customFormat="1">
      <c r="A60" s="127"/>
      <c r="B60" s="124"/>
      <c r="C60" s="483"/>
      <c r="D60" s="484"/>
      <c r="E60" s="485"/>
      <c r="F60" s="485"/>
      <c r="G60" s="485"/>
      <c r="H60" s="485"/>
      <c r="I60" s="485"/>
      <c r="J60" s="485"/>
      <c r="K60" s="125"/>
      <c r="L60" s="486"/>
    </row>
    <row r="61" spans="1:12" s="126" customFormat="1">
      <c r="A61" s="123"/>
      <c r="B61" s="124"/>
      <c r="C61" s="483"/>
      <c r="D61" s="484"/>
      <c r="E61" s="485"/>
      <c r="F61" s="485"/>
      <c r="G61" s="485"/>
      <c r="H61" s="485"/>
      <c r="I61" s="485"/>
      <c r="J61" s="485"/>
      <c r="K61" s="125"/>
      <c r="L61" s="486"/>
    </row>
    <row r="62" spans="1:12" s="126" customFormat="1">
      <c r="A62" s="127"/>
      <c r="B62" s="124"/>
      <c r="C62" s="483"/>
      <c r="D62" s="484"/>
      <c r="E62" s="485"/>
      <c r="F62" s="485"/>
      <c r="G62" s="485"/>
      <c r="H62" s="485"/>
      <c r="I62" s="485"/>
      <c r="J62" s="485"/>
      <c r="K62" s="125"/>
      <c r="L62" s="486"/>
    </row>
    <row r="63" spans="1:12" s="126" customFormat="1">
      <c r="A63" s="123"/>
      <c r="B63" s="124"/>
      <c r="C63" s="483"/>
      <c r="D63" s="484"/>
      <c r="E63" s="485"/>
      <c r="F63" s="485"/>
      <c r="G63" s="485"/>
      <c r="H63" s="485"/>
      <c r="I63" s="485"/>
      <c r="J63" s="485"/>
      <c r="K63" s="125"/>
      <c r="L63" s="486"/>
    </row>
    <row r="64" spans="1:12" s="126" customFormat="1" ht="66.75" customHeight="1">
      <c r="A64" s="127"/>
      <c r="B64" s="124"/>
      <c r="C64" s="483"/>
      <c r="D64" s="484"/>
      <c r="E64" s="485"/>
      <c r="F64" s="485"/>
      <c r="G64" s="485"/>
      <c r="H64" s="485"/>
      <c r="I64" s="485"/>
      <c r="J64" s="485"/>
      <c r="K64" s="125"/>
      <c r="L64" s="486"/>
    </row>
    <row r="65" spans="1:12" s="126" customFormat="1">
      <c r="A65" s="123"/>
      <c r="B65" s="124"/>
      <c r="C65" s="483"/>
      <c r="D65" s="484"/>
      <c r="E65" s="485"/>
      <c r="F65" s="485"/>
      <c r="G65" s="485"/>
      <c r="H65" s="485"/>
      <c r="I65" s="485"/>
      <c r="J65" s="485"/>
      <c r="K65" s="125"/>
      <c r="L65" s="486"/>
    </row>
    <row r="66" spans="1:12" s="126" customFormat="1">
      <c r="A66" s="127"/>
      <c r="B66" s="124"/>
      <c r="C66" s="483"/>
      <c r="D66" s="484"/>
      <c r="E66" s="485"/>
      <c r="F66" s="485"/>
      <c r="G66" s="485"/>
      <c r="H66" s="485"/>
      <c r="I66" s="485"/>
      <c r="J66" s="485"/>
      <c r="K66" s="125"/>
      <c r="L66" s="486"/>
    </row>
    <row r="67" spans="1:12" s="126" customFormat="1">
      <c r="A67" s="123"/>
      <c r="B67" s="124"/>
      <c r="C67" s="483"/>
      <c r="D67" s="484"/>
      <c r="E67" s="485"/>
      <c r="F67" s="485"/>
      <c r="G67" s="485"/>
      <c r="H67" s="485"/>
      <c r="I67" s="485"/>
      <c r="J67" s="485"/>
      <c r="K67" s="125"/>
      <c r="L67" s="486"/>
    </row>
    <row r="68" spans="1:12" s="126" customFormat="1">
      <c r="A68" s="127"/>
      <c r="B68" s="124"/>
      <c r="C68" s="483"/>
      <c r="D68" s="484"/>
      <c r="E68" s="485"/>
      <c r="F68" s="485"/>
      <c r="G68" s="485"/>
      <c r="H68" s="485"/>
      <c r="I68" s="485"/>
      <c r="J68" s="485"/>
      <c r="K68" s="125"/>
      <c r="L68" s="486"/>
    </row>
    <row r="69" spans="1:12" s="126" customFormat="1">
      <c r="A69" s="123"/>
      <c r="B69" s="124"/>
      <c r="C69" s="483"/>
      <c r="D69" s="484"/>
      <c r="E69" s="485"/>
      <c r="F69" s="485"/>
      <c r="G69" s="485"/>
      <c r="H69" s="485"/>
      <c r="I69" s="485"/>
      <c r="J69" s="485"/>
      <c r="K69" s="125"/>
      <c r="L69" s="486"/>
    </row>
    <row r="70" spans="1:12" s="130" customFormat="1">
      <c r="A70" s="127"/>
      <c r="B70" s="124"/>
      <c r="C70" s="490"/>
      <c r="D70" s="490"/>
      <c r="E70" s="491"/>
      <c r="F70" s="491"/>
      <c r="G70" s="492"/>
      <c r="H70" s="491"/>
      <c r="I70" s="491"/>
      <c r="J70" s="491"/>
      <c r="K70" s="125"/>
      <c r="L70" s="493"/>
    </row>
    <row r="71" spans="1:12" s="5" customFormat="1">
      <c r="A71" s="131"/>
      <c r="B71" s="124"/>
      <c r="C71" s="494"/>
      <c r="D71" s="494"/>
      <c r="E71" s="495"/>
      <c r="F71" s="495"/>
      <c r="G71" s="495"/>
      <c r="H71" s="495"/>
      <c r="I71" s="495"/>
      <c r="J71" s="495"/>
      <c r="K71" s="210"/>
      <c r="L71" s="471"/>
    </row>
    <row r="72" spans="1:12" s="126" customFormat="1">
      <c r="A72" s="132"/>
      <c r="B72" s="131"/>
      <c r="C72" s="490"/>
      <c r="D72" s="490"/>
      <c r="E72" s="496"/>
      <c r="F72" s="496"/>
      <c r="G72" s="496"/>
      <c r="H72" s="496"/>
      <c r="I72" s="496"/>
      <c r="J72" s="496"/>
      <c r="K72" s="125"/>
      <c r="L72" s="486"/>
    </row>
    <row r="73" spans="1:12" s="126" customFormat="1">
      <c r="A73" s="132"/>
      <c r="B73" s="133"/>
      <c r="C73" s="490"/>
      <c r="D73" s="490"/>
      <c r="E73" s="496"/>
      <c r="F73" s="496"/>
      <c r="G73" s="496"/>
      <c r="H73" s="496"/>
      <c r="I73" s="496"/>
      <c r="J73" s="496"/>
      <c r="K73" s="125"/>
      <c r="L73" s="486"/>
    </row>
    <row r="74" spans="1:12" s="126" customFormat="1">
      <c r="A74" s="132"/>
      <c r="B74" s="134"/>
      <c r="C74" s="490"/>
      <c r="D74" s="490"/>
      <c r="E74" s="496"/>
      <c r="F74" s="496"/>
      <c r="G74" s="496"/>
      <c r="H74" s="496"/>
      <c r="I74" s="496"/>
      <c r="J74" s="496"/>
      <c r="K74" s="125"/>
      <c r="L74" s="486"/>
    </row>
    <row r="75" spans="1:12" s="126" customFormat="1">
      <c r="A75" s="132"/>
      <c r="B75" s="134"/>
      <c r="C75" s="490"/>
      <c r="D75" s="490"/>
      <c r="E75" s="496"/>
      <c r="F75" s="496"/>
      <c r="G75" s="496"/>
      <c r="H75" s="496"/>
      <c r="I75" s="496"/>
      <c r="J75" s="496"/>
      <c r="K75" s="125"/>
      <c r="L75" s="486"/>
    </row>
    <row r="76" spans="1:12" s="126" customFormat="1">
      <c r="A76" s="132"/>
      <c r="B76" s="133"/>
      <c r="C76" s="490"/>
      <c r="D76" s="490"/>
      <c r="E76" s="496"/>
      <c r="F76" s="496"/>
      <c r="G76" s="496"/>
      <c r="H76" s="496"/>
      <c r="I76" s="496"/>
      <c r="J76" s="496"/>
      <c r="K76" s="125"/>
      <c r="L76" s="486"/>
    </row>
    <row r="77" spans="1:12" s="126" customFormat="1">
      <c r="A77" s="132"/>
      <c r="B77" s="133"/>
      <c r="C77" s="490"/>
      <c r="D77" s="490"/>
      <c r="E77" s="496"/>
      <c r="F77" s="496"/>
      <c r="G77" s="496"/>
      <c r="H77" s="496"/>
      <c r="I77" s="496"/>
      <c r="J77" s="496"/>
      <c r="K77" s="125"/>
      <c r="L77" s="486"/>
    </row>
    <row r="78" spans="1:12">
      <c r="C78" s="490"/>
      <c r="D78" s="490"/>
      <c r="E78" s="497"/>
      <c r="F78" s="497"/>
      <c r="G78" s="497"/>
      <c r="H78" s="497"/>
      <c r="I78" s="497"/>
      <c r="J78" s="497"/>
    </row>
    <row r="79" spans="1:12" s="502" customFormat="1">
      <c r="A79" s="499"/>
      <c r="B79" s="134"/>
      <c r="C79" s="494"/>
      <c r="D79" s="494"/>
      <c r="E79" s="495"/>
      <c r="F79" s="495"/>
      <c r="G79" s="495"/>
      <c r="H79" s="495"/>
      <c r="I79" s="495"/>
      <c r="J79" s="495"/>
      <c r="K79" s="500"/>
      <c r="L79" s="501"/>
    </row>
    <row r="80" spans="1:12" ht="52.5" customHeight="1">
      <c r="A80" s="137"/>
      <c r="B80" s="503"/>
      <c r="C80" s="500"/>
      <c r="D80" s="125"/>
      <c r="E80" s="125"/>
      <c r="F80" s="504"/>
      <c r="G80" s="138"/>
      <c r="H80" s="139"/>
      <c r="I80" s="138"/>
      <c r="J80" s="138"/>
    </row>
    <row r="81" spans="1:13">
      <c r="A81" s="140"/>
      <c r="B81" s="141"/>
      <c r="C81" s="504"/>
      <c r="D81" s="504"/>
      <c r="E81" s="348"/>
      <c r="F81" s="348"/>
      <c r="G81" s="348"/>
      <c r="H81" s="348"/>
      <c r="I81" s="348"/>
      <c r="J81" s="348"/>
    </row>
    <row r="82" spans="1:13">
      <c r="A82" s="140"/>
      <c r="B82" s="142"/>
      <c r="C82" s="504"/>
      <c r="D82" s="504"/>
      <c r="E82" s="348"/>
      <c r="F82" s="348"/>
      <c r="G82" s="348"/>
      <c r="H82" s="348"/>
      <c r="I82" s="348"/>
      <c r="J82" s="348"/>
    </row>
    <row r="83" spans="1:13">
      <c r="B83" s="142"/>
      <c r="C83" s="500"/>
      <c r="D83" s="500"/>
      <c r="E83" s="505"/>
      <c r="F83" s="505"/>
      <c r="G83" s="505"/>
      <c r="H83" s="505"/>
      <c r="I83" s="505"/>
      <c r="J83" s="505"/>
    </row>
    <row r="84" spans="1:13">
      <c r="B84" s="143"/>
      <c r="C84" s="500"/>
      <c r="D84" s="500"/>
      <c r="E84" s="505"/>
      <c r="F84" s="505"/>
      <c r="G84" s="505"/>
      <c r="H84" s="505"/>
      <c r="I84" s="505"/>
      <c r="J84" s="505"/>
    </row>
    <row r="85" spans="1:13">
      <c r="B85" s="143"/>
      <c r="C85" s="500"/>
      <c r="D85" s="500"/>
      <c r="E85" s="505"/>
      <c r="F85" s="505"/>
      <c r="G85" s="505"/>
      <c r="H85" s="505"/>
      <c r="I85" s="505"/>
      <c r="J85" s="505"/>
    </row>
    <row r="86" spans="1:13">
      <c r="B86" s="143"/>
      <c r="C86" s="500"/>
      <c r="D86" s="500"/>
      <c r="E86" s="505"/>
      <c r="F86" s="505"/>
      <c r="G86" s="505"/>
      <c r="H86" s="505"/>
      <c r="I86" s="505"/>
      <c r="J86" s="505"/>
    </row>
    <row r="87" spans="1:13">
      <c r="B87" s="143"/>
      <c r="C87" s="500"/>
      <c r="D87" s="500"/>
      <c r="E87" s="505"/>
      <c r="F87" s="505"/>
      <c r="G87" s="505"/>
      <c r="H87" s="505"/>
      <c r="I87" s="505"/>
      <c r="J87" s="505"/>
    </row>
    <row r="88" spans="1:13">
      <c r="B88" s="143"/>
      <c r="C88" s="500"/>
      <c r="D88" s="500"/>
      <c r="E88" s="505"/>
      <c r="F88" s="505"/>
      <c r="G88" s="505"/>
      <c r="H88" s="505"/>
      <c r="I88" s="505"/>
      <c r="J88" s="505"/>
    </row>
    <row r="89" spans="1:13">
      <c r="B89" s="143"/>
      <c r="C89" s="500"/>
      <c r="D89" s="500"/>
      <c r="E89" s="505"/>
      <c r="F89" s="505"/>
      <c r="G89" s="505"/>
      <c r="H89" s="505"/>
      <c r="I89" s="505"/>
      <c r="J89" s="505"/>
    </row>
    <row r="90" spans="1:13" s="144" customFormat="1">
      <c r="A90" s="136"/>
      <c r="B90" s="143"/>
      <c r="C90" s="500"/>
      <c r="D90" s="500"/>
      <c r="E90" s="505"/>
      <c r="F90" s="505"/>
      <c r="G90" s="505"/>
      <c r="H90" s="505"/>
      <c r="I90" s="505"/>
      <c r="J90" s="505"/>
      <c r="K90" s="125"/>
      <c r="L90" s="498"/>
      <c r="M90" s="135"/>
    </row>
    <row r="91" spans="1:13" s="144" customFormat="1">
      <c r="A91" s="136"/>
      <c r="B91" s="143"/>
      <c r="C91" s="490"/>
      <c r="D91" s="490"/>
      <c r="E91" s="497"/>
      <c r="F91" s="497"/>
      <c r="G91" s="497"/>
      <c r="H91" s="497"/>
      <c r="I91" s="497"/>
      <c r="J91" s="497"/>
      <c r="K91" s="125"/>
      <c r="L91" s="498"/>
      <c r="M91" s="135"/>
    </row>
    <row r="92" spans="1:13" s="144" customFormat="1">
      <c r="A92" s="136"/>
      <c r="B92" s="134"/>
      <c r="C92" s="490"/>
      <c r="D92" s="490"/>
      <c r="E92" s="497"/>
      <c r="F92" s="497"/>
      <c r="G92" s="497"/>
      <c r="H92" s="497"/>
      <c r="I92" s="497"/>
      <c r="J92" s="497"/>
      <c r="K92" s="125"/>
      <c r="L92" s="498"/>
      <c r="M92" s="135"/>
    </row>
    <row r="93" spans="1:13" s="144" customFormat="1">
      <c r="A93" s="136"/>
      <c r="B93" s="134"/>
      <c r="C93" s="490"/>
      <c r="D93" s="490"/>
      <c r="E93" s="497"/>
      <c r="F93" s="497"/>
      <c r="G93" s="497"/>
      <c r="H93" s="497"/>
      <c r="I93" s="497"/>
      <c r="J93" s="497"/>
      <c r="K93" s="125"/>
      <c r="L93" s="498"/>
      <c r="M93" s="135"/>
    </row>
    <row r="94" spans="1:13" s="144" customFormat="1">
      <c r="A94" s="136"/>
      <c r="B94" s="134"/>
      <c r="C94" s="490"/>
      <c r="D94" s="490"/>
      <c r="E94" s="497"/>
      <c r="F94" s="497"/>
      <c r="G94" s="497"/>
      <c r="H94" s="497"/>
      <c r="I94" s="497"/>
      <c r="J94" s="497"/>
      <c r="K94" s="125"/>
      <c r="L94" s="498"/>
      <c r="M94" s="135"/>
    </row>
    <row r="95" spans="1:13" s="144" customFormat="1">
      <c r="A95" s="136"/>
      <c r="B95" s="134"/>
      <c r="C95" s="490"/>
      <c r="D95" s="490"/>
      <c r="E95" s="497"/>
      <c r="F95" s="497"/>
      <c r="G95" s="497"/>
      <c r="H95" s="497"/>
      <c r="I95" s="497"/>
      <c r="J95" s="497"/>
      <c r="K95" s="125"/>
      <c r="L95" s="498"/>
      <c r="M95" s="135"/>
    </row>
    <row r="96" spans="1:13" s="144" customFormat="1">
      <c r="A96" s="136"/>
      <c r="B96" s="134"/>
      <c r="C96" s="490"/>
      <c r="D96" s="490"/>
      <c r="E96" s="497"/>
      <c r="F96" s="497"/>
      <c r="G96" s="497"/>
      <c r="H96" s="497"/>
      <c r="I96" s="497"/>
      <c r="J96" s="497"/>
      <c r="K96" s="125"/>
      <c r="L96" s="498"/>
      <c r="M96" s="135"/>
    </row>
    <row r="97" spans="1:13" s="144" customFormat="1">
      <c r="A97" s="136"/>
      <c r="B97" s="134"/>
      <c r="C97" s="490"/>
      <c r="D97" s="490"/>
      <c r="E97" s="497"/>
      <c r="F97" s="497"/>
      <c r="G97" s="497"/>
      <c r="H97" s="497"/>
      <c r="I97" s="497"/>
      <c r="J97" s="497"/>
      <c r="K97" s="125"/>
      <c r="L97" s="498"/>
      <c r="M97" s="135"/>
    </row>
    <row r="98" spans="1:13" s="144" customFormat="1">
      <c r="A98" s="136"/>
      <c r="B98" s="134"/>
      <c r="C98" s="490"/>
      <c r="D98" s="490"/>
      <c r="E98" s="497"/>
      <c r="F98" s="497"/>
      <c r="G98" s="497"/>
      <c r="H98" s="497"/>
      <c r="I98" s="497"/>
      <c r="J98" s="497"/>
      <c r="K98" s="125"/>
      <c r="L98" s="498"/>
      <c r="M98" s="135"/>
    </row>
    <row r="99" spans="1:13" s="144" customFormat="1">
      <c r="A99" s="136"/>
      <c r="B99" s="134"/>
      <c r="C99" s="490"/>
      <c r="D99" s="490"/>
      <c r="E99" s="497"/>
      <c r="F99" s="497"/>
      <c r="G99" s="497"/>
      <c r="H99" s="497"/>
      <c r="I99" s="497"/>
      <c r="J99" s="497"/>
      <c r="K99" s="125"/>
      <c r="L99" s="498"/>
      <c r="M99" s="135"/>
    </row>
    <row r="100" spans="1:13" s="144" customFormat="1">
      <c r="A100" s="136"/>
      <c r="B100" s="134"/>
      <c r="C100" s="490"/>
      <c r="D100" s="490"/>
      <c r="E100" s="497"/>
      <c r="F100" s="497"/>
      <c r="G100" s="497"/>
      <c r="H100" s="497"/>
      <c r="I100" s="497"/>
      <c r="J100" s="497"/>
      <c r="K100" s="125"/>
      <c r="L100" s="498"/>
      <c r="M100" s="135"/>
    </row>
    <row r="101" spans="1:13" s="144" customFormat="1">
      <c r="A101" s="136"/>
      <c r="B101" s="134"/>
      <c r="C101" s="490"/>
      <c r="D101" s="490"/>
      <c r="E101" s="497"/>
      <c r="F101" s="497"/>
      <c r="G101" s="497"/>
      <c r="H101" s="497"/>
      <c r="I101" s="497"/>
      <c r="J101" s="497"/>
      <c r="K101" s="125"/>
      <c r="L101" s="498"/>
      <c r="M101" s="135"/>
    </row>
    <row r="102" spans="1:13" s="144" customFormat="1">
      <c r="A102" s="136"/>
      <c r="B102" s="134"/>
      <c r="C102" s="490"/>
      <c r="D102" s="490"/>
      <c r="E102" s="497"/>
      <c r="F102" s="497"/>
      <c r="G102" s="497"/>
      <c r="H102" s="497"/>
      <c r="I102" s="497"/>
      <c r="J102" s="497"/>
      <c r="K102" s="125"/>
      <c r="L102" s="498"/>
      <c r="M102" s="135"/>
    </row>
    <row r="103" spans="1:13" s="144" customFormat="1">
      <c r="A103" s="136"/>
      <c r="B103" s="134"/>
      <c r="C103" s="490"/>
      <c r="D103" s="490"/>
      <c r="E103" s="497"/>
      <c r="F103" s="497"/>
      <c r="G103" s="497"/>
      <c r="H103" s="497"/>
      <c r="I103" s="497"/>
      <c r="J103" s="497"/>
      <c r="K103" s="125"/>
      <c r="L103" s="498"/>
      <c r="M103" s="135"/>
    </row>
    <row r="104" spans="1:13" s="144" customFormat="1">
      <c r="A104" s="136"/>
      <c r="B104" s="134"/>
      <c r="C104" s="490"/>
      <c r="D104" s="490"/>
      <c r="E104" s="497"/>
      <c r="F104" s="497"/>
      <c r="G104" s="497"/>
      <c r="H104" s="497"/>
      <c r="I104" s="497"/>
      <c r="J104" s="497"/>
      <c r="K104" s="125"/>
      <c r="L104" s="498"/>
      <c r="M104" s="135"/>
    </row>
    <row r="105" spans="1:13" s="144" customFormat="1">
      <c r="A105" s="136"/>
      <c r="B105" s="134"/>
      <c r="C105" s="490"/>
      <c r="D105" s="490"/>
      <c r="E105" s="497"/>
      <c r="F105" s="497"/>
      <c r="G105" s="497"/>
      <c r="H105" s="497"/>
      <c r="I105" s="497"/>
      <c r="J105" s="497"/>
      <c r="K105" s="125"/>
      <c r="L105" s="498"/>
      <c r="M105" s="135"/>
    </row>
    <row r="106" spans="1:13" s="506" customFormat="1">
      <c r="A106" s="136"/>
      <c r="B106" s="134"/>
      <c r="C106" s="490"/>
      <c r="D106" s="490"/>
      <c r="E106" s="497"/>
      <c r="F106" s="497"/>
      <c r="G106" s="497"/>
      <c r="H106" s="497"/>
      <c r="I106" s="497"/>
      <c r="J106" s="497"/>
      <c r="K106" s="125"/>
      <c r="L106" s="498"/>
      <c r="M106" s="135"/>
    </row>
    <row r="107" spans="1:13" s="506" customFormat="1">
      <c r="A107" s="136"/>
      <c r="B107" s="134"/>
      <c r="C107" s="490"/>
      <c r="D107" s="490"/>
      <c r="E107" s="497"/>
      <c r="F107" s="497"/>
      <c r="G107" s="497"/>
      <c r="H107" s="497"/>
      <c r="I107" s="497"/>
      <c r="J107" s="497"/>
      <c r="K107" s="125"/>
      <c r="L107" s="498"/>
      <c r="M107" s="135"/>
    </row>
    <row r="108" spans="1:13" s="506" customFormat="1">
      <c r="A108" s="136"/>
      <c r="B108" s="134"/>
      <c r="C108" s="490"/>
      <c r="D108" s="490"/>
      <c r="E108" s="497"/>
      <c r="F108" s="497"/>
      <c r="G108" s="497"/>
      <c r="H108" s="497"/>
      <c r="I108" s="497"/>
      <c r="J108" s="497"/>
      <c r="K108" s="125"/>
      <c r="L108" s="498"/>
      <c r="M108" s="135"/>
    </row>
    <row r="109" spans="1:13" s="506" customFormat="1">
      <c r="A109" s="136"/>
      <c r="B109" s="134"/>
      <c r="C109" s="490"/>
      <c r="D109" s="490"/>
      <c r="E109" s="497"/>
      <c r="F109" s="497"/>
      <c r="G109" s="497"/>
      <c r="H109" s="497"/>
      <c r="I109" s="497"/>
      <c r="J109" s="497"/>
      <c r="K109" s="125"/>
      <c r="L109" s="498"/>
      <c r="M109" s="135"/>
    </row>
    <row r="110" spans="1:13" s="506" customFormat="1">
      <c r="A110" s="136"/>
      <c r="B110" s="134"/>
      <c r="C110" s="490"/>
      <c r="D110" s="490"/>
      <c r="E110" s="497"/>
      <c r="F110" s="497"/>
      <c r="G110" s="497"/>
      <c r="H110" s="497"/>
      <c r="I110" s="497"/>
      <c r="J110" s="497"/>
      <c r="K110" s="125"/>
      <c r="L110" s="498"/>
      <c r="M110" s="135"/>
    </row>
    <row r="111" spans="1:13" s="506" customFormat="1">
      <c r="A111" s="136"/>
      <c r="B111" s="134"/>
      <c r="C111" s="490"/>
      <c r="D111" s="490"/>
      <c r="E111" s="497"/>
      <c r="F111" s="497"/>
      <c r="G111" s="497"/>
      <c r="H111" s="497"/>
      <c r="I111" s="497"/>
      <c r="J111" s="497"/>
      <c r="K111" s="125"/>
      <c r="L111" s="498"/>
      <c r="M111" s="135"/>
    </row>
    <row r="112" spans="1:13" s="506" customFormat="1">
      <c r="A112" s="136"/>
      <c r="B112" s="134"/>
      <c r="C112" s="490"/>
      <c r="D112" s="490"/>
      <c r="E112" s="497"/>
      <c r="F112" s="497"/>
      <c r="G112" s="497"/>
      <c r="H112" s="497"/>
      <c r="I112" s="497"/>
      <c r="J112" s="497"/>
      <c r="K112" s="125"/>
      <c r="L112" s="498"/>
      <c r="M112" s="135"/>
    </row>
    <row r="113" spans="1:13" s="506" customFormat="1">
      <c r="A113" s="136"/>
      <c r="B113" s="134"/>
      <c r="C113" s="490"/>
      <c r="D113" s="490"/>
      <c r="E113" s="497"/>
      <c r="F113" s="497"/>
      <c r="G113" s="497"/>
      <c r="H113" s="497"/>
      <c r="I113" s="497"/>
      <c r="J113" s="497"/>
      <c r="K113" s="125"/>
      <c r="L113" s="498"/>
      <c r="M113" s="135"/>
    </row>
    <row r="114" spans="1:13" s="506" customFormat="1">
      <c r="A114" s="136"/>
      <c r="B114" s="134"/>
      <c r="C114" s="490"/>
      <c r="D114" s="490"/>
      <c r="E114" s="497"/>
      <c r="F114" s="497"/>
      <c r="G114" s="497"/>
      <c r="H114" s="497"/>
      <c r="I114" s="497"/>
      <c r="J114" s="497"/>
      <c r="K114" s="125"/>
      <c r="L114" s="498"/>
      <c r="M114" s="135"/>
    </row>
    <row r="115" spans="1:13" s="506" customFormat="1">
      <c r="A115" s="136"/>
      <c r="B115" s="134"/>
      <c r="C115" s="490"/>
      <c r="D115" s="490"/>
      <c r="E115" s="497"/>
      <c r="F115" s="497"/>
      <c r="G115" s="497"/>
      <c r="H115" s="497"/>
      <c r="I115" s="497"/>
      <c r="J115" s="497"/>
      <c r="K115" s="125"/>
      <c r="L115" s="498"/>
      <c r="M115" s="135"/>
    </row>
    <row r="116" spans="1:13" s="506" customFormat="1">
      <c r="A116" s="136"/>
      <c r="B116" s="134"/>
      <c r="C116" s="490"/>
      <c r="D116" s="490"/>
      <c r="E116" s="497"/>
      <c r="F116" s="497"/>
      <c r="G116" s="497"/>
      <c r="H116" s="497"/>
      <c r="I116" s="497"/>
      <c r="J116" s="497"/>
      <c r="K116" s="125"/>
      <c r="L116" s="498"/>
      <c r="M116" s="135"/>
    </row>
    <row r="117" spans="1:13" s="506" customFormat="1">
      <c r="A117" s="136"/>
      <c r="B117" s="134"/>
      <c r="C117" s="490"/>
      <c r="D117" s="490"/>
      <c r="E117" s="497"/>
      <c r="F117" s="497"/>
      <c r="G117" s="497"/>
      <c r="H117" s="497"/>
      <c r="I117" s="497"/>
      <c r="J117" s="497"/>
      <c r="K117" s="125"/>
      <c r="L117" s="498"/>
      <c r="M117" s="135"/>
    </row>
    <row r="118" spans="1:13" s="506" customFormat="1">
      <c r="A118" s="136"/>
      <c r="B118" s="134"/>
      <c r="C118" s="490"/>
      <c r="D118" s="490"/>
      <c r="E118" s="497"/>
      <c r="F118" s="497"/>
      <c r="G118" s="497"/>
      <c r="H118" s="497"/>
      <c r="I118" s="497"/>
      <c r="J118" s="497"/>
      <c r="K118" s="125"/>
      <c r="L118" s="498"/>
      <c r="M118" s="135"/>
    </row>
    <row r="119" spans="1:13" s="506" customFormat="1">
      <c r="A119" s="136"/>
      <c r="B119" s="134"/>
      <c r="C119" s="490"/>
      <c r="D119" s="490"/>
      <c r="E119" s="497"/>
      <c r="F119" s="497"/>
      <c r="G119" s="497"/>
      <c r="H119" s="497"/>
      <c r="I119" s="497"/>
      <c r="J119" s="497"/>
      <c r="K119" s="125"/>
      <c r="L119" s="498"/>
      <c r="M119" s="135"/>
    </row>
    <row r="120" spans="1:13" s="506" customFormat="1">
      <c r="A120" s="136"/>
      <c r="B120" s="134"/>
      <c r="C120" s="490"/>
      <c r="D120" s="490"/>
      <c r="E120" s="497"/>
      <c r="F120" s="497"/>
      <c r="G120" s="497"/>
      <c r="H120" s="497"/>
      <c r="I120" s="497"/>
      <c r="J120" s="497"/>
      <c r="K120" s="125"/>
      <c r="L120" s="498"/>
      <c r="M120" s="135"/>
    </row>
    <row r="121" spans="1:13" s="506" customFormat="1">
      <c r="A121" s="136"/>
      <c r="B121" s="134"/>
      <c r="C121" s="490"/>
      <c r="D121" s="490"/>
      <c r="E121" s="497"/>
      <c r="F121" s="497"/>
      <c r="G121" s="497"/>
      <c r="H121" s="497"/>
      <c r="I121" s="497"/>
      <c r="J121" s="497"/>
      <c r="K121" s="125"/>
      <c r="L121" s="498"/>
      <c r="M121" s="135"/>
    </row>
    <row r="122" spans="1:13">
      <c r="C122" s="490"/>
      <c r="D122" s="490"/>
      <c r="E122" s="497"/>
      <c r="F122" s="497"/>
      <c r="G122" s="497"/>
      <c r="H122" s="497"/>
      <c r="I122" s="497"/>
      <c r="J122" s="497"/>
    </row>
    <row r="123" spans="1:13">
      <c r="C123" s="490"/>
      <c r="D123" s="490"/>
      <c r="E123" s="497"/>
      <c r="F123" s="497"/>
      <c r="G123" s="497"/>
      <c r="H123" s="497"/>
      <c r="I123" s="497"/>
      <c r="J123" s="497"/>
    </row>
    <row r="124" spans="1:13">
      <c r="C124" s="490"/>
      <c r="D124" s="490"/>
      <c r="E124" s="497"/>
      <c r="F124" s="497"/>
      <c r="G124" s="497"/>
      <c r="H124" s="497"/>
      <c r="I124" s="497"/>
      <c r="J124" s="497"/>
    </row>
    <row r="125" spans="1:13">
      <c r="C125" s="490"/>
      <c r="D125" s="490"/>
      <c r="E125" s="497"/>
      <c r="F125" s="497"/>
      <c r="G125" s="497"/>
      <c r="H125" s="497"/>
      <c r="I125" s="497"/>
      <c r="J125" s="497"/>
    </row>
    <row r="126" spans="1:13">
      <c r="C126" s="490"/>
      <c r="D126" s="490"/>
      <c r="E126" s="497"/>
      <c r="F126" s="497"/>
      <c r="G126" s="497"/>
      <c r="H126" s="497"/>
      <c r="I126" s="497"/>
      <c r="J126" s="497"/>
    </row>
    <row r="127" spans="1:13">
      <c r="C127" s="490"/>
      <c r="D127" s="490"/>
      <c r="E127" s="497"/>
      <c r="F127" s="497"/>
      <c r="G127" s="497"/>
      <c r="H127" s="497"/>
      <c r="I127" s="497"/>
      <c r="J127" s="497"/>
    </row>
    <row r="128" spans="1:13">
      <c r="C128" s="490"/>
      <c r="D128" s="490"/>
      <c r="E128" s="497"/>
      <c r="F128" s="497"/>
      <c r="G128" s="497"/>
      <c r="H128" s="497"/>
      <c r="I128" s="497"/>
      <c r="J128" s="497"/>
    </row>
    <row r="129" spans="3:10">
      <c r="C129" s="490"/>
      <c r="D129" s="490"/>
      <c r="E129" s="497"/>
      <c r="F129" s="497"/>
      <c r="G129" s="497"/>
      <c r="H129" s="497"/>
      <c r="I129" s="497"/>
      <c r="J129" s="497"/>
    </row>
    <row r="130" spans="3:10">
      <c r="C130" s="490"/>
      <c r="D130" s="490"/>
      <c r="E130" s="497"/>
      <c r="F130" s="497"/>
      <c r="G130" s="497"/>
      <c r="H130" s="497"/>
      <c r="I130" s="497"/>
      <c r="J130" s="497"/>
    </row>
    <row r="131" spans="3:10">
      <c r="C131" s="490"/>
      <c r="D131" s="490"/>
      <c r="E131" s="497"/>
      <c r="F131" s="497"/>
      <c r="G131" s="497"/>
      <c r="H131" s="497"/>
      <c r="I131" s="497"/>
      <c r="J131" s="497"/>
    </row>
    <row r="132" spans="3:10">
      <c r="C132" s="490"/>
      <c r="D132" s="490"/>
      <c r="E132" s="497"/>
      <c r="F132" s="497"/>
      <c r="G132" s="497"/>
      <c r="H132" s="497"/>
      <c r="I132" s="497"/>
      <c r="J132" s="497"/>
    </row>
    <row r="133" spans="3:10">
      <c r="C133" s="490"/>
      <c r="D133" s="490"/>
      <c r="E133" s="497"/>
      <c r="F133" s="497"/>
      <c r="G133" s="497"/>
      <c r="H133" s="497"/>
      <c r="I133" s="497"/>
      <c r="J133" s="497"/>
    </row>
    <row r="134" spans="3:10">
      <c r="C134" s="490"/>
      <c r="D134" s="490"/>
      <c r="E134" s="497"/>
      <c r="F134" s="497"/>
      <c r="G134" s="497"/>
      <c r="H134" s="497"/>
      <c r="I134" s="497"/>
      <c r="J134" s="497"/>
    </row>
    <row r="135" spans="3:10">
      <c r="C135" s="490"/>
      <c r="D135" s="490"/>
      <c r="E135" s="497"/>
      <c r="F135" s="497"/>
      <c r="G135" s="497"/>
      <c r="H135" s="497"/>
      <c r="I135" s="497"/>
      <c r="J135" s="497"/>
    </row>
    <row r="136" spans="3:10">
      <c r="C136" s="490"/>
      <c r="D136" s="490"/>
      <c r="E136" s="497"/>
      <c r="F136" s="497"/>
      <c r="G136" s="497"/>
      <c r="H136" s="497"/>
      <c r="I136" s="497"/>
      <c r="J136" s="497"/>
    </row>
    <row r="137" spans="3:10">
      <c r="C137" s="490"/>
      <c r="D137" s="490"/>
      <c r="E137" s="497"/>
      <c r="F137" s="497"/>
      <c r="G137" s="497"/>
      <c r="H137" s="497"/>
      <c r="I137" s="497"/>
      <c r="J137" s="497"/>
    </row>
    <row r="138" spans="3:10">
      <c r="C138" s="490"/>
      <c r="D138" s="490"/>
      <c r="E138" s="497"/>
      <c r="F138" s="497"/>
      <c r="G138" s="497"/>
      <c r="H138" s="497"/>
      <c r="I138" s="497"/>
      <c r="J138" s="497"/>
    </row>
    <row r="139" spans="3:10">
      <c r="C139" s="490"/>
      <c r="D139" s="490"/>
      <c r="E139" s="497"/>
      <c r="F139" s="497"/>
      <c r="G139" s="497"/>
      <c r="H139" s="497"/>
      <c r="I139" s="497"/>
      <c r="J139" s="497"/>
    </row>
    <row r="140" spans="3:10">
      <c r="C140" s="490"/>
      <c r="D140" s="490"/>
      <c r="E140" s="497"/>
      <c r="F140" s="497"/>
      <c r="G140" s="497"/>
      <c r="H140" s="497"/>
      <c r="I140" s="497"/>
      <c r="J140" s="497"/>
    </row>
    <row r="141" spans="3:10">
      <c r="C141" s="490"/>
      <c r="D141" s="490"/>
      <c r="E141" s="497"/>
      <c r="F141" s="497"/>
      <c r="G141" s="497"/>
      <c r="H141" s="497"/>
      <c r="I141" s="497"/>
      <c r="J141" s="497"/>
    </row>
    <row r="142" spans="3:10">
      <c r="C142" s="490"/>
      <c r="D142" s="490"/>
      <c r="E142" s="497"/>
      <c r="F142" s="497"/>
      <c r="G142" s="497"/>
      <c r="H142" s="497"/>
      <c r="I142" s="497"/>
      <c r="J142" s="497"/>
    </row>
    <row r="143" spans="3:10">
      <c r="C143" s="490"/>
      <c r="D143" s="490"/>
      <c r="E143" s="497"/>
      <c r="F143" s="497"/>
      <c r="G143" s="497"/>
      <c r="H143" s="497"/>
      <c r="I143" s="497"/>
      <c r="J143" s="497"/>
    </row>
    <row r="144" spans="3:10">
      <c r="C144" s="490"/>
      <c r="D144" s="490"/>
      <c r="E144" s="497"/>
      <c r="F144" s="497"/>
      <c r="G144" s="497"/>
      <c r="H144" s="497"/>
      <c r="I144" s="497"/>
      <c r="J144" s="497"/>
    </row>
    <row r="145" spans="3:10">
      <c r="C145" s="490"/>
      <c r="D145" s="490"/>
      <c r="E145" s="497"/>
      <c r="F145" s="497"/>
      <c r="G145" s="497"/>
      <c r="H145" s="497"/>
      <c r="I145" s="497"/>
      <c r="J145" s="497"/>
    </row>
    <row r="146" spans="3:10">
      <c r="C146" s="490"/>
      <c r="D146" s="490"/>
      <c r="E146" s="497"/>
      <c r="F146" s="497"/>
      <c r="G146" s="497"/>
      <c r="H146" s="497"/>
      <c r="I146" s="497"/>
      <c r="J146" s="497"/>
    </row>
    <row r="147" spans="3:10">
      <c r="C147" s="490"/>
      <c r="D147" s="490"/>
      <c r="E147" s="497"/>
      <c r="F147" s="497"/>
      <c r="G147" s="497"/>
      <c r="H147" s="497"/>
      <c r="I147" s="497"/>
      <c r="J147" s="497"/>
    </row>
    <row r="148" spans="3:10">
      <c r="C148" s="490"/>
      <c r="D148" s="490"/>
      <c r="E148" s="497"/>
      <c r="F148" s="497"/>
      <c r="G148" s="497"/>
      <c r="H148" s="497"/>
      <c r="I148" s="497"/>
      <c r="J148" s="497"/>
    </row>
    <row r="149" spans="3:10">
      <c r="C149" s="490"/>
      <c r="D149" s="490"/>
      <c r="E149" s="497"/>
      <c r="F149" s="497"/>
      <c r="G149" s="497"/>
      <c r="H149" s="497"/>
      <c r="I149" s="497"/>
      <c r="J149" s="497"/>
    </row>
    <row r="150" spans="3:10">
      <c r="C150" s="490"/>
      <c r="D150" s="490"/>
      <c r="E150" s="497"/>
      <c r="F150" s="497"/>
      <c r="G150" s="497"/>
      <c r="H150" s="497"/>
      <c r="I150" s="497"/>
      <c r="J150" s="497"/>
    </row>
    <row r="151" spans="3:10">
      <c r="C151" s="490"/>
      <c r="D151" s="490"/>
      <c r="E151" s="497"/>
      <c r="F151" s="497"/>
      <c r="G151" s="497"/>
      <c r="H151" s="497"/>
      <c r="I151" s="497"/>
      <c r="J151" s="497"/>
    </row>
    <row r="152" spans="3:10">
      <c r="C152" s="490"/>
      <c r="D152" s="490"/>
      <c r="E152" s="497"/>
      <c r="F152" s="497"/>
      <c r="G152" s="497"/>
      <c r="H152" s="497"/>
      <c r="I152" s="497"/>
      <c r="J152" s="497"/>
    </row>
    <row r="153" spans="3:10">
      <c r="C153" s="490"/>
      <c r="D153" s="490"/>
      <c r="E153" s="497"/>
      <c r="F153" s="497"/>
      <c r="G153" s="497"/>
      <c r="H153" s="497"/>
      <c r="I153" s="497"/>
      <c r="J153" s="497"/>
    </row>
    <row r="154" spans="3:10">
      <c r="C154" s="490"/>
      <c r="D154" s="490"/>
      <c r="E154" s="497"/>
      <c r="F154" s="497"/>
      <c r="G154" s="497"/>
      <c r="H154" s="497"/>
      <c r="I154" s="497"/>
      <c r="J154" s="497"/>
    </row>
    <row r="155" spans="3:10">
      <c r="C155" s="490"/>
      <c r="D155" s="490"/>
      <c r="E155" s="497"/>
      <c r="F155" s="497"/>
      <c r="G155" s="497"/>
      <c r="H155" s="497"/>
      <c r="I155" s="497"/>
      <c r="J155" s="497"/>
    </row>
    <row r="156" spans="3:10">
      <c r="C156" s="490"/>
      <c r="D156" s="490"/>
      <c r="E156" s="497"/>
      <c r="F156" s="497"/>
      <c r="G156" s="497"/>
      <c r="H156" s="497"/>
      <c r="I156" s="497"/>
      <c r="J156" s="497"/>
    </row>
    <row r="157" spans="3:10">
      <c r="C157" s="490"/>
      <c r="D157" s="490"/>
      <c r="E157" s="497"/>
      <c r="F157" s="497"/>
      <c r="G157" s="497"/>
      <c r="H157" s="497"/>
      <c r="I157" s="497"/>
      <c r="J157" s="497"/>
    </row>
    <row r="158" spans="3:10">
      <c r="C158" s="490"/>
      <c r="D158" s="490"/>
      <c r="E158" s="497"/>
      <c r="F158" s="497"/>
      <c r="G158" s="497"/>
      <c r="H158" s="497"/>
      <c r="I158" s="497"/>
      <c r="J158" s="497"/>
    </row>
    <row r="159" spans="3:10">
      <c r="C159" s="490"/>
      <c r="D159" s="490"/>
      <c r="E159" s="497"/>
      <c r="F159" s="497"/>
      <c r="G159" s="497"/>
      <c r="H159" s="497"/>
      <c r="I159" s="497"/>
      <c r="J159" s="497"/>
    </row>
    <row r="160" spans="3:10">
      <c r="C160" s="490"/>
      <c r="D160" s="490"/>
      <c r="E160" s="497"/>
      <c r="F160" s="497"/>
      <c r="G160" s="497"/>
      <c r="H160" s="497"/>
      <c r="I160" s="497"/>
      <c r="J160" s="497"/>
    </row>
    <row r="161" spans="3:10">
      <c r="C161" s="490"/>
      <c r="D161" s="490"/>
      <c r="E161" s="497"/>
      <c r="F161" s="497"/>
      <c r="G161" s="497"/>
      <c r="H161" s="497"/>
      <c r="I161" s="497"/>
      <c r="J161" s="497"/>
    </row>
    <row r="162" spans="3:10">
      <c r="C162" s="490"/>
      <c r="D162" s="490"/>
      <c r="E162" s="497"/>
      <c r="F162" s="497"/>
      <c r="G162" s="497"/>
      <c r="H162" s="497"/>
      <c r="I162" s="497"/>
      <c r="J162" s="497"/>
    </row>
    <row r="163" spans="3:10">
      <c r="C163" s="490"/>
      <c r="D163" s="490"/>
      <c r="E163" s="497"/>
      <c r="F163" s="497"/>
      <c r="G163" s="497"/>
      <c r="H163" s="497"/>
      <c r="I163" s="497"/>
      <c r="J163" s="497"/>
    </row>
    <row r="164" spans="3:10">
      <c r="C164" s="490"/>
      <c r="D164" s="490"/>
      <c r="E164" s="497"/>
      <c r="F164" s="497"/>
      <c r="G164" s="497"/>
      <c r="H164" s="497"/>
      <c r="I164" s="497"/>
      <c r="J164" s="497"/>
    </row>
    <row r="165" spans="3:10">
      <c r="C165" s="490"/>
      <c r="D165" s="490"/>
      <c r="E165" s="497"/>
      <c r="F165" s="497"/>
      <c r="G165" s="497"/>
      <c r="H165" s="497"/>
      <c r="I165" s="497"/>
      <c r="J165" s="497"/>
    </row>
    <row r="166" spans="3:10">
      <c r="C166" s="490"/>
      <c r="D166" s="490"/>
      <c r="E166" s="497"/>
      <c r="F166" s="497"/>
      <c r="G166" s="497"/>
      <c r="H166" s="497"/>
      <c r="I166" s="497"/>
      <c r="J166" s="497"/>
    </row>
    <row r="167" spans="3:10">
      <c r="C167" s="490"/>
      <c r="D167" s="490"/>
      <c r="E167" s="497"/>
      <c r="F167" s="497"/>
      <c r="G167" s="497"/>
      <c r="H167" s="497"/>
      <c r="I167" s="497"/>
      <c r="J167" s="497"/>
    </row>
    <row r="168" spans="3:10">
      <c r="C168" s="490"/>
      <c r="D168" s="490"/>
      <c r="E168" s="497"/>
      <c r="F168" s="497"/>
      <c r="G168" s="497"/>
      <c r="H168" s="497"/>
      <c r="I168" s="497"/>
      <c r="J168" s="497"/>
    </row>
    <row r="169" spans="3:10">
      <c r="C169" s="490"/>
      <c r="D169" s="490"/>
      <c r="E169" s="497"/>
      <c r="F169" s="497"/>
      <c r="G169" s="497"/>
      <c r="H169" s="497"/>
      <c r="I169" s="497"/>
      <c r="J169" s="497"/>
    </row>
    <row r="170" spans="3:10">
      <c r="C170" s="490"/>
      <c r="D170" s="490"/>
      <c r="E170" s="497"/>
      <c r="F170" s="497"/>
      <c r="G170" s="497"/>
      <c r="H170" s="497"/>
      <c r="I170" s="497"/>
      <c r="J170" s="497"/>
    </row>
    <row r="171" spans="3:10">
      <c r="C171" s="490"/>
      <c r="D171" s="490"/>
      <c r="E171" s="497"/>
      <c r="F171" s="497"/>
      <c r="G171" s="497"/>
      <c r="H171" s="497"/>
      <c r="I171" s="497"/>
      <c r="J171" s="497"/>
    </row>
    <row r="172" spans="3:10">
      <c r="C172" s="490"/>
      <c r="D172" s="490"/>
      <c r="E172" s="497"/>
      <c r="F172" s="497"/>
      <c r="G172" s="497"/>
      <c r="H172" s="497"/>
      <c r="I172" s="497"/>
      <c r="J172" s="497"/>
    </row>
    <row r="173" spans="3:10">
      <c r="C173" s="490"/>
      <c r="D173" s="490"/>
      <c r="E173" s="497"/>
      <c r="F173" s="497"/>
      <c r="G173" s="497"/>
      <c r="H173" s="497"/>
      <c r="I173" s="497"/>
      <c r="J173" s="497"/>
    </row>
    <row r="174" spans="3:10">
      <c r="C174" s="490"/>
      <c r="D174" s="490"/>
      <c r="E174" s="497"/>
      <c r="F174" s="497"/>
      <c r="G174" s="497"/>
      <c r="H174" s="497"/>
      <c r="I174" s="497"/>
      <c r="J174" s="497"/>
    </row>
    <row r="175" spans="3:10">
      <c r="C175" s="490"/>
      <c r="D175" s="490"/>
      <c r="E175" s="497"/>
      <c r="F175" s="497"/>
      <c r="G175" s="497"/>
      <c r="H175" s="497"/>
      <c r="I175" s="497"/>
      <c r="J175" s="497"/>
    </row>
    <row r="176" spans="3:10">
      <c r="C176" s="490"/>
      <c r="D176" s="490"/>
      <c r="E176" s="497"/>
      <c r="F176" s="497"/>
      <c r="G176" s="497"/>
      <c r="H176" s="497"/>
      <c r="I176" s="497"/>
      <c r="J176" s="497"/>
    </row>
    <row r="177" spans="3:10">
      <c r="C177" s="490"/>
      <c r="D177" s="490"/>
      <c r="E177" s="497"/>
      <c r="F177" s="497"/>
      <c r="G177" s="497"/>
      <c r="H177" s="497"/>
      <c r="I177" s="497"/>
      <c r="J177" s="497"/>
    </row>
    <row r="178" spans="3:10">
      <c r="C178" s="490"/>
      <c r="D178" s="490"/>
      <c r="E178" s="497"/>
      <c r="F178" s="497"/>
      <c r="G178" s="497"/>
      <c r="H178" s="497"/>
      <c r="I178" s="497"/>
      <c r="J178" s="497"/>
    </row>
    <row r="179" spans="3:10">
      <c r="C179" s="490"/>
      <c r="D179" s="490"/>
      <c r="E179" s="497"/>
      <c r="F179" s="497"/>
      <c r="G179" s="497"/>
      <c r="H179" s="497"/>
      <c r="I179" s="497"/>
      <c r="J179" s="497"/>
    </row>
    <row r="180" spans="3:10">
      <c r="C180" s="490"/>
      <c r="D180" s="490"/>
      <c r="E180" s="497"/>
      <c r="F180" s="497"/>
      <c r="G180" s="497"/>
      <c r="H180" s="497"/>
      <c r="I180" s="497"/>
      <c r="J180" s="497"/>
    </row>
    <row r="181" spans="3:10">
      <c r="C181" s="490"/>
      <c r="D181" s="490"/>
      <c r="E181" s="497"/>
      <c r="F181" s="497"/>
      <c r="G181" s="497"/>
      <c r="H181" s="497"/>
      <c r="I181" s="497"/>
      <c r="J181" s="497"/>
    </row>
    <row r="182" spans="3:10">
      <c r="C182" s="490"/>
      <c r="D182" s="490"/>
      <c r="E182" s="497"/>
      <c r="F182" s="497"/>
      <c r="G182" s="497"/>
      <c r="H182" s="497"/>
      <c r="I182" s="497"/>
      <c r="J182" s="497"/>
    </row>
    <row r="183" spans="3:10">
      <c r="C183" s="490"/>
      <c r="D183" s="490"/>
      <c r="E183" s="497"/>
      <c r="F183" s="497"/>
      <c r="G183" s="497"/>
      <c r="H183" s="497"/>
      <c r="I183" s="497"/>
      <c r="J183" s="497"/>
    </row>
    <row r="184" spans="3:10">
      <c r="C184" s="490"/>
      <c r="D184" s="490"/>
      <c r="E184" s="497"/>
      <c r="F184" s="497"/>
      <c r="G184" s="497"/>
      <c r="H184" s="497"/>
      <c r="I184" s="497"/>
      <c r="J184" s="497"/>
    </row>
    <row r="185" spans="3:10">
      <c r="C185" s="490"/>
      <c r="D185" s="490"/>
      <c r="E185" s="497"/>
      <c r="F185" s="497"/>
      <c r="G185" s="497"/>
      <c r="H185" s="497"/>
      <c r="I185" s="497"/>
      <c r="J185" s="497"/>
    </row>
    <row r="186" spans="3:10">
      <c r="C186" s="490"/>
      <c r="D186" s="490"/>
      <c r="E186" s="497"/>
      <c r="F186" s="497"/>
      <c r="G186" s="497"/>
      <c r="H186" s="497"/>
      <c r="I186" s="497"/>
      <c r="J186" s="497"/>
    </row>
    <row r="187" spans="3:10">
      <c r="C187" s="490"/>
      <c r="D187" s="490"/>
      <c r="E187" s="497"/>
      <c r="F187" s="497"/>
      <c r="G187" s="497"/>
      <c r="H187" s="497"/>
      <c r="I187" s="497"/>
      <c r="J187" s="497"/>
    </row>
    <row r="188" spans="3:10">
      <c r="C188" s="490"/>
      <c r="D188" s="490"/>
      <c r="E188" s="497"/>
      <c r="F188" s="497"/>
      <c r="G188" s="497"/>
      <c r="H188" s="497"/>
      <c r="I188" s="497"/>
      <c r="J188" s="497"/>
    </row>
    <row r="189" spans="3:10">
      <c r="C189" s="490"/>
      <c r="D189" s="490"/>
      <c r="E189" s="497"/>
      <c r="F189" s="497"/>
      <c r="G189" s="497"/>
      <c r="H189" s="497"/>
      <c r="I189" s="497"/>
      <c r="J189" s="497"/>
    </row>
    <row r="190" spans="3:10">
      <c r="C190" s="490"/>
      <c r="D190" s="490"/>
      <c r="E190" s="497"/>
      <c r="F190" s="497"/>
      <c r="G190" s="497"/>
      <c r="H190" s="497"/>
      <c r="I190" s="497"/>
      <c r="J190" s="497"/>
    </row>
    <row r="191" spans="3:10">
      <c r="C191" s="490"/>
      <c r="D191" s="490"/>
      <c r="E191" s="497"/>
      <c r="F191" s="497"/>
      <c r="G191" s="497"/>
      <c r="H191" s="497"/>
      <c r="I191" s="497"/>
      <c r="J191" s="497"/>
    </row>
    <row r="192" spans="3:10">
      <c r="C192" s="490"/>
      <c r="D192" s="490"/>
      <c r="E192" s="497"/>
      <c r="F192" s="497"/>
      <c r="G192" s="497"/>
      <c r="H192" s="497"/>
      <c r="I192" s="497"/>
      <c r="J192" s="497"/>
    </row>
    <row r="193" spans="3:10">
      <c r="C193" s="490"/>
      <c r="D193" s="490"/>
      <c r="E193" s="497"/>
      <c r="F193" s="497"/>
      <c r="G193" s="497"/>
      <c r="H193" s="497"/>
      <c r="I193" s="497"/>
      <c r="J193" s="497"/>
    </row>
    <row r="194" spans="3:10">
      <c r="C194" s="490"/>
      <c r="D194" s="490"/>
      <c r="E194" s="497"/>
      <c r="F194" s="497"/>
      <c r="G194" s="497"/>
      <c r="H194" s="497"/>
      <c r="I194" s="497"/>
      <c r="J194" s="497"/>
    </row>
    <row r="195" spans="3:10">
      <c r="C195" s="490"/>
      <c r="D195" s="490"/>
      <c r="E195" s="497"/>
      <c r="F195" s="497"/>
      <c r="G195" s="497"/>
      <c r="H195" s="497"/>
      <c r="I195" s="497"/>
      <c r="J195" s="497"/>
    </row>
    <row r="196" spans="3:10">
      <c r="C196" s="490"/>
      <c r="D196" s="490"/>
      <c r="E196" s="497"/>
      <c r="F196" s="497"/>
      <c r="G196" s="497"/>
      <c r="H196" s="497"/>
      <c r="I196" s="497"/>
      <c r="J196" s="497"/>
    </row>
    <row r="197" spans="3:10">
      <c r="C197" s="490"/>
      <c r="D197" s="490"/>
      <c r="E197" s="497"/>
      <c r="F197" s="497"/>
      <c r="G197" s="497"/>
      <c r="H197" s="497"/>
      <c r="I197" s="497"/>
      <c r="J197" s="497"/>
    </row>
    <row r="198" spans="3:10">
      <c r="C198" s="490"/>
      <c r="D198" s="490"/>
      <c r="E198" s="497"/>
      <c r="F198" s="497"/>
      <c r="G198" s="497"/>
      <c r="H198" s="497"/>
      <c r="I198" s="497"/>
      <c r="J198" s="497"/>
    </row>
    <row r="199" spans="3:10">
      <c r="C199" s="490"/>
      <c r="D199" s="490"/>
      <c r="E199" s="497"/>
      <c r="F199" s="497"/>
      <c r="G199" s="497"/>
      <c r="H199" s="497"/>
      <c r="I199" s="497"/>
      <c r="J199" s="497"/>
    </row>
    <row r="200" spans="3:10">
      <c r="C200" s="490"/>
      <c r="D200" s="490"/>
      <c r="E200" s="497"/>
      <c r="F200" s="497"/>
      <c r="G200" s="497"/>
      <c r="H200" s="497"/>
      <c r="I200" s="497"/>
      <c r="J200" s="497"/>
    </row>
    <row r="201" spans="3:10">
      <c r="C201" s="490"/>
      <c r="D201" s="490"/>
      <c r="E201" s="497"/>
      <c r="F201" s="497"/>
      <c r="G201" s="497"/>
      <c r="H201" s="497"/>
      <c r="I201" s="497"/>
      <c r="J201" s="497"/>
    </row>
    <row r="202" spans="3:10">
      <c r="C202" s="490"/>
      <c r="D202" s="490"/>
      <c r="E202" s="497"/>
      <c r="F202" s="497"/>
      <c r="G202" s="497"/>
      <c r="H202" s="497"/>
      <c r="I202" s="497"/>
      <c r="J202" s="497"/>
    </row>
    <row r="203" spans="3:10">
      <c r="C203" s="490"/>
      <c r="D203" s="490"/>
      <c r="E203" s="497"/>
      <c r="F203" s="497"/>
      <c r="G203" s="497"/>
      <c r="H203" s="497"/>
      <c r="I203" s="497"/>
      <c r="J203" s="497"/>
    </row>
    <row r="204" spans="3:10">
      <c r="C204" s="490"/>
      <c r="D204" s="490"/>
      <c r="E204" s="497"/>
      <c r="F204" s="497"/>
      <c r="G204" s="497"/>
      <c r="H204" s="497"/>
      <c r="I204" s="497"/>
      <c r="J204" s="497"/>
    </row>
    <row r="205" spans="3:10">
      <c r="C205" s="490"/>
      <c r="D205" s="490"/>
      <c r="E205" s="497"/>
      <c r="F205" s="497"/>
      <c r="G205" s="497"/>
      <c r="H205" s="497"/>
      <c r="I205" s="497"/>
      <c r="J205" s="497"/>
    </row>
    <row r="206" spans="3:10">
      <c r="C206" s="490"/>
      <c r="D206" s="490"/>
      <c r="E206" s="497"/>
      <c r="F206" s="497"/>
      <c r="G206" s="497"/>
      <c r="H206" s="497"/>
      <c r="I206" s="497"/>
      <c r="J206" s="497"/>
    </row>
    <row r="207" spans="3:10">
      <c r="C207" s="490"/>
      <c r="D207" s="490"/>
      <c r="E207" s="497"/>
      <c r="F207" s="497"/>
      <c r="G207" s="497"/>
      <c r="H207" s="497"/>
      <c r="I207" s="497"/>
      <c r="J207" s="497"/>
    </row>
    <row r="208" spans="3:10">
      <c r="C208" s="490"/>
      <c r="D208" s="490"/>
      <c r="E208" s="497"/>
      <c r="F208" s="497"/>
      <c r="G208" s="497"/>
      <c r="H208" s="497"/>
      <c r="I208" s="497"/>
      <c r="J208" s="497"/>
    </row>
    <row r="209" spans="3:10">
      <c r="C209" s="490"/>
      <c r="D209" s="490"/>
      <c r="E209" s="497"/>
      <c r="F209" s="497"/>
      <c r="G209" s="497"/>
      <c r="H209" s="497"/>
      <c r="I209" s="497"/>
      <c r="J209" s="497"/>
    </row>
    <row r="210" spans="3:10">
      <c r="C210" s="490"/>
      <c r="D210" s="490"/>
      <c r="E210" s="497"/>
      <c r="F210" s="497"/>
      <c r="G210" s="497"/>
      <c r="H210" s="497"/>
      <c r="I210" s="497"/>
      <c r="J210" s="497"/>
    </row>
    <row r="211" spans="3:10">
      <c r="C211" s="490"/>
      <c r="D211" s="490"/>
      <c r="E211" s="497"/>
      <c r="F211" s="497"/>
      <c r="G211" s="497"/>
      <c r="H211" s="497"/>
      <c r="I211" s="497"/>
      <c r="J211" s="497"/>
    </row>
    <row r="212" spans="3:10">
      <c r="C212" s="490"/>
      <c r="D212" s="490"/>
      <c r="E212" s="497"/>
      <c r="F212" s="497"/>
      <c r="G212" s="497"/>
      <c r="H212" s="497"/>
      <c r="I212" s="497"/>
      <c r="J212" s="497"/>
    </row>
    <row r="213" spans="3:10">
      <c r="C213" s="490"/>
      <c r="D213" s="490"/>
      <c r="E213" s="497"/>
      <c r="F213" s="497"/>
      <c r="G213" s="497"/>
      <c r="H213" s="497"/>
      <c r="I213" s="497"/>
      <c r="J213" s="497"/>
    </row>
    <row r="214" spans="3:10">
      <c r="C214" s="490"/>
      <c r="D214" s="490"/>
      <c r="E214" s="497"/>
      <c r="F214" s="497"/>
      <c r="G214" s="497"/>
      <c r="H214" s="497"/>
      <c r="I214" s="497"/>
      <c r="J214" s="497"/>
    </row>
    <row r="215" spans="3:10">
      <c r="C215" s="490"/>
      <c r="D215" s="490"/>
      <c r="E215" s="497"/>
      <c r="F215" s="497"/>
      <c r="G215" s="497"/>
      <c r="H215" s="497"/>
      <c r="I215" s="497"/>
      <c r="J215" s="497"/>
    </row>
    <row r="216" spans="3:10">
      <c r="C216" s="490"/>
      <c r="D216" s="490"/>
      <c r="E216" s="497"/>
      <c r="F216" s="497"/>
      <c r="G216" s="497"/>
      <c r="H216" s="497"/>
      <c r="I216" s="497"/>
      <c r="J216" s="497"/>
    </row>
    <row r="217" spans="3:10">
      <c r="C217" s="490"/>
      <c r="D217" s="490"/>
      <c r="E217" s="497"/>
      <c r="F217" s="497"/>
      <c r="G217" s="497"/>
      <c r="H217" s="497"/>
      <c r="I217" s="497"/>
      <c r="J217" s="497"/>
    </row>
    <row r="218" spans="3:10">
      <c r="C218" s="490"/>
      <c r="D218" s="490"/>
      <c r="E218" s="497"/>
      <c r="F218" s="497"/>
      <c r="G218" s="497"/>
      <c r="H218" s="497"/>
      <c r="I218" s="497"/>
      <c r="J218" s="497"/>
    </row>
    <row r="219" spans="3:10">
      <c r="C219" s="490"/>
      <c r="D219" s="490"/>
      <c r="E219" s="497"/>
      <c r="F219" s="497"/>
      <c r="G219" s="497"/>
      <c r="H219" s="497"/>
      <c r="I219" s="497"/>
      <c r="J219" s="497"/>
    </row>
    <row r="220" spans="3:10">
      <c r="C220" s="490"/>
      <c r="D220" s="490"/>
      <c r="E220" s="497"/>
      <c r="F220" s="497"/>
      <c r="G220" s="497"/>
      <c r="H220" s="497"/>
      <c r="I220" s="497"/>
      <c r="J220" s="497"/>
    </row>
    <row r="221" spans="3:10">
      <c r="C221" s="490"/>
      <c r="D221" s="490"/>
      <c r="E221" s="497"/>
      <c r="F221" s="497"/>
      <c r="G221" s="497"/>
      <c r="H221" s="497"/>
      <c r="I221" s="497"/>
      <c r="J221" s="497"/>
    </row>
    <row r="222" spans="3:10">
      <c r="C222" s="490"/>
      <c r="D222" s="490"/>
      <c r="E222" s="497"/>
      <c r="F222" s="497"/>
      <c r="G222" s="497"/>
      <c r="H222" s="497"/>
      <c r="I222" s="497"/>
      <c r="J222" s="497"/>
    </row>
    <row r="223" spans="3:10">
      <c r="C223" s="490"/>
      <c r="D223" s="490"/>
      <c r="E223" s="497"/>
      <c r="F223" s="497"/>
      <c r="G223" s="497"/>
      <c r="H223" s="497"/>
      <c r="I223" s="497"/>
      <c r="J223" s="497"/>
    </row>
    <row r="224" spans="3:10">
      <c r="C224" s="490"/>
      <c r="D224" s="490"/>
      <c r="E224" s="497"/>
      <c r="F224" s="497"/>
      <c r="G224" s="497"/>
      <c r="H224" s="497"/>
      <c r="I224" s="497"/>
      <c r="J224" s="497"/>
    </row>
    <row r="225" spans="3:10">
      <c r="C225" s="490"/>
      <c r="D225" s="490"/>
      <c r="E225" s="497"/>
      <c r="F225" s="497"/>
      <c r="G225" s="497"/>
      <c r="H225" s="497"/>
      <c r="I225" s="497"/>
      <c r="J225" s="497"/>
    </row>
    <row r="226" spans="3:10">
      <c r="C226" s="490"/>
      <c r="D226" s="490"/>
      <c r="E226" s="497"/>
      <c r="F226" s="497"/>
      <c r="G226" s="497"/>
      <c r="H226" s="497"/>
      <c r="I226" s="497"/>
      <c r="J226" s="497"/>
    </row>
    <row r="227" spans="3:10">
      <c r="C227" s="490"/>
      <c r="D227" s="490"/>
      <c r="E227" s="497"/>
      <c r="F227" s="497"/>
      <c r="G227" s="497"/>
      <c r="H227" s="497"/>
      <c r="I227" s="497"/>
      <c r="J227" s="497"/>
    </row>
    <row r="228" spans="3:10">
      <c r="C228" s="490"/>
      <c r="D228" s="490"/>
      <c r="E228" s="497"/>
      <c r="F228" s="497"/>
      <c r="G228" s="497"/>
      <c r="H228" s="497"/>
      <c r="I228" s="497"/>
      <c r="J228" s="497"/>
    </row>
    <row r="229" spans="3:10">
      <c r="C229" s="490"/>
      <c r="D229" s="490"/>
      <c r="E229" s="497"/>
      <c r="F229" s="497"/>
      <c r="G229" s="497"/>
      <c r="H229" s="497"/>
      <c r="I229" s="497"/>
      <c r="J229" s="497"/>
    </row>
    <row r="230" spans="3:10">
      <c r="C230" s="490"/>
      <c r="D230" s="490"/>
      <c r="E230" s="497"/>
      <c r="F230" s="497"/>
      <c r="G230" s="497"/>
      <c r="H230" s="497"/>
      <c r="I230" s="497"/>
      <c r="J230" s="497"/>
    </row>
    <row r="231" spans="3:10">
      <c r="C231" s="490"/>
      <c r="D231" s="490"/>
      <c r="E231" s="497"/>
      <c r="F231" s="497"/>
      <c r="G231" s="497"/>
      <c r="H231" s="497"/>
      <c r="I231" s="497"/>
      <c r="J231" s="497"/>
    </row>
    <row r="232" spans="3:10">
      <c r="C232" s="490"/>
      <c r="D232" s="490"/>
      <c r="E232" s="497"/>
      <c r="F232" s="497"/>
      <c r="G232" s="497"/>
      <c r="H232" s="497"/>
      <c r="I232" s="497"/>
      <c r="J232" s="497"/>
    </row>
    <row r="233" spans="3:10">
      <c r="C233" s="490"/>
      <c r="D233" s="490"/>
      <c r="E233" s="497"/>
      <c r="F233" s="497"/>
      <c r="G233" s="497"/>
      <c r="H233" s="497"/>
      <c r="I233" s="497"/>
      <c r="J233" s="497"/>
    </row>
    <row r="234" spans="3:10">
      <c r="C234" s="490"/>
      <c r="D234" s="490"/>
      <c r="E234" s="497"/>
      <c r="F234" s="497"/>
      <c r="G234" s="497"/>
      <c r="H234" s="497"/>
      <c r="I234" s="497"/>
      <c r="J234" s="497"/>
    </row>
    <row r="235" spans="3:10">
      <c r="C235" s="490"/>
      <c r="D235" s="490"/>
      <c r="E235" s="497"/>
      <c r="F235" s="497"/>
      <c r="G235" s="497"/>
      <c r="H235" s="497"/>
      <c r="I235" s="497"/>
      <c r="J235" s="497"/>
    </row>
    <row r="236" spans="3:10">
      <c r="C236" s="490"/>
      <c r="D236" s="490"/>
      <c r="E236" s="497"/>
      <c r="F236" s="497"/>
      <c r="G236" s="497"/>
      <c r="H236" s="497"/>
      <c r="I236" s="497"/>
      <c r="J236" s="497"/>
    </row>
    <row r="237" spans="3:10">
      <c r="C237" s="490"/>
      <c r="D237" s="490"/>
      <c r="E237" s="497"/>
      <c r="F237" s="497"/>
      <c r="G237" s="497"/>
      <c r="H237" s="497"/>
      <c r="I237" s="497"/>
      <c r="J237" s="497"/>
    </row>
    <row r="238" spans="3:10">
      <c r="C238" s="490"/>
      <c r="D238" s="490"/>
      <c r="E238" s="497"/>
      <c r="F238" s="497"/>
      <c r="G238" s="497"/>
      <c r="H238" s="497"/>
      <c r="I238" s="497"/>
      <c r="J238" s="497"/>
    </row>
    <row r="239" spans="3:10">
      <c r="C239" s="490"/>
      <c r="D239" s="490"/>
      <c r="E239" s="497"/>
      <c r="F239" s="497"/>
      <c r="G239" s="497"/>
      <c r="H239" s="497"/>
      <c r="I239" s="497"/>
      <c r="J239" s="497"/>
    </row>
    <row r="240" spans="3:10">
      <c r="C240" s="490"/>
      <c r="D240" s="490"/>
      <c r="E240" s="497"/>
      <c r="F240" s="497"/>
      <c r="G240" s="497"/>
      <c r="H240" s="497"/>
      <c r="I240" s="497"/>
      <c r="J240" s="497"/>
    </row>
    <row r="241" spans="3:10">
      <c r="C241" s="490"/>
      <c r="D241" s="490"/>
      <c r="E241" s="497"/>
      <c r="F241" s="497"/>
      <c r="G241" s="497"/>
      <c r="H241" s="497"/>
      <c r="I241" s="497"/>
      <c r="J241" s="497"/>
    </row>
    <row r="242" spans="3:10">
      <c r="C242" s="490"/>
      <c r="D242" s="490"/>
      <c r="E242" s="497"/>
      <c r="F242" s="497"/>
      <c r="G242" s="497"/>
      <c r="H242" s="497"/>
      <c r="I242" s="497"/>
      <c r="J242" s="497"/>
    </row>
    <row r="243" spans="3:10">
      <c r="C243" s="490"/>
      <c r="D243" s="490"/>
      <c r="E243" s="497"/>
      <c r="F243" s="497"/>
      <c r="G243" s="497"/>
      <c r="H243" s="497"/>
      <c r="I243" s="497"/>
      <c r="J243" s="497"/>
    </row>
    <row r="244" spans="3:10">
      <c r="C244" s="490"/>
      <c r="D244" s="490"/>
      <c r="E244" s="497"/>
      <c r="F244" s="497"/>
      <c r="G244" s="497"/>
      <c r="H244" s="497"/>
      <c r="I244" s="497"/>
      <c r="J244" s="497"/>
    </row>
    <row r="245" spans="3:10">
      <c r="C245" s="490"/>
      <c r="D245" s="490"/>
      <c r="E245" s="497"/>
      <c r="F245" s="497"/>
      <c r="G245" s="497"/>
      <c r="H245" s="497"/>
      <c r="I245" s="497"/>
      <c r="J245" s="497"/>
    </row>
    <row r="246" spans="3:10">
      <c r="C246" s="490"/>
      <c r="D246" s="490"/>
      <c r="E246" s="497"/>
      <c r="F246" s="497"/>
      <c r="G246" s="497"/>
      <c r="H246" s="497"/>
      <c r="I246" s="497"/>
      <c r="J246" s="497"/>
    </row>
    <row r="247" spans="3:10">
      <c r="C247" s="490"/>
      <c r="D247" s="490"/>
      <c r="E247" s="497"/>
      <c r="F247" s="497"/>
      <c r="G247" s="497"/>
      <c r="H247" s="497"/>
      <c r="I247" s="497"/>
      <c r="J247" s="497"/>
    </row>
    <row r="248" spans="3:10">
      <c r="C248" s="490"/>
      <c r="D248" s="490"/>
      <c r="E248" s="497"/>
      <c r="F248" s="497"/>
      <c r="G248" s="497"/>
      <c r="H248" s="497"/>
      <c r="I248" s="497"/>
      <c r="J248" s="497"/>
    </row>
    <row r="249" spans="3:10">
      <c r="C249" s="490"/>
      <c r="D249" s="490"/>
      <c r="E249" s="497"/>
      <c r="F249" s="497"/>
      <c r="G249" s="497"/>
      <c r="H249" s="497"/>
      <c r="I249" s="497"/>
      <c r="J249" s="497"/>
    </row>
    <row r="250" spans="3:10">
      <c r="C250" s="490"/>
      <c r="D250" s="490"/>
      <c r="E250" s="497"/>
      <c r="F250" s="497"/>
      <c r="G250" s="497"/>
      <c r="H250" s="497"/>
      <c r="I250" s="497"/>
      <c r="J250" s="497"/>
    </row>
    <row r="251" spans="3:10">
      <c r="C251" s="490"/>
      <c r="D251" s="490"/>
      <c r="E251" s="497"/>
      <c r="F251" s="497"/>
      <c r="G251" s="497"/>
      <c r="H251" s="497"/>
      <c r="I251" s="497"/>
      <c r="J251" s="497"/>
    </row>
    <row r="252" spans="3:10">
      <c r="C252" s="490"/>
      <c r="D252" s="490"/>
      <c r="E252" s="497"/>
      <c r="F252" s="497"/>
      <c r="G252" s="497"/>
      <c r="H252" s="497"/>
      <c r="I252" s="497"/>
      <c r="J252" s="497"/>
    </row>
    <row r="253" spans="3:10">
      <c r="C253" s="490"/>
      <c r="D253" s="490"/>
      <c r="E253" s="497"/>
      <c r="F253" s="497"/>
      <c r="G253" s="497"/>
      <c r="H253" s="497"/>
      <c r="I253" s="497"/>
      <c r="J253" s="497"/>
    </row>
    <row r="254" spans="3:10">
      <c r="C254" s="490"/>
      <c r="D254" s="490"/>
      <c r="E254" s="497"/>
      <c r="F254" s="497"/>
      <c r="G254" s="497"/>
      <c r="H254" s="497"/>
      <c r="I254" s="497"/>
      <c r="J254" s="497"/>
    </row>
    <row r="255" spans="3:10">
      <c r="C255" s="490"/>
      <c r="D255" s="490"/>
      <c r="E255" s="497"/>
      <c r="F255" s="497"/>
      <c r="G255" s="497"/>
      <c r="H255" s="497"/>
      <c r="I255" s="497"/>
      <c r="J255" s="497"/>
    </row>
    <row r="256" spans="3:10">
      <c r="C256" s="490"/>
      <c r="D256" s="490"/>
      <c r="E256" s="497"/>
      <c r="F256" s="497"/>
      <c r="G256" s="497"/>
      <c r="H256" s="497"/>
      <c r="I256" s="497"/>
      <c r="J256" s="497"/>
    </row>
    <row r="257" spans="3:10">
      <c r="C257" s="490"/>
      <c r="D257" s="490"/>
      <c r="E257" s="497"/>
      <c r="F257" s="497"/>
      <c r="G257" s="497"/>
      <c r="H257" s="497"/>
      <c r="I257" s="497"/>
      <c r="J257" s="497"/>
    </row>
    <row r="258" spans="3:10">
      <c r="C258" s="490"/>
      <c r="D258" s="490"/>
      <c r="E258" s="497"/>
      <c r="F258" s="497"/>
      <c r="G258" s="497"/>
      <c r="H258" s="497"/>
      <c r="I258" s="497"/>
      <c r="J258" s="497"/>
    </row>
    <row r="259" spans="3:10">
      <c r="C259" s="490"/>
      <c r="D259" s="490"/>
      <c r="E259" s="497"/>
      <c r="F259" s="497"/>
      <c r="G259" s="497"/>
      <c r="H259" s="497"/>
      <c r="I259" s="497"/>
      <c r="J259" s="497"/>
    </row>
    <row r="260" spans="3:10">
      <c r="C260" s="490"/>
      <c r="D260" s="490"/>
      <c r="E260" s="497"/>
      <c r="F260" s="497"/>
      <c r="G260" s="497"/>
      <c r="H260" s="497"/>
      <c r="I260" s="497"/>
      <c r="J260" s="497"/>
    </row>
    <row r="261" spans="3:10">
      <c r="C261" s="490"/>
      <c r="D261" s="490"/>
      <c r="E261" s="497"/>
      <c r="F261" s="497"/>
      <c r="G261" s="497"/>
      <c r="H261" s="497"/>
      <c r="I261" s="497"/>
      <c r="J261" s="497"/>
    </row>
    <row r="262" spans="3:10">
      <c r="C262" s="490"/>
      <c r="D262" s="490"/>
      <c r="E262" s="497"/>
      <c r="F262" s="497"/>
      <c r="G262" s="497"/>
      <c r="H262" s="497"/>
      <c r="I262" s="497"/>
      <c r="J262" s="497"/>
    </row>
    <row r="263" spans="3:10">
      <c r="C263" s="490"/>
      <c r="D263" s="490"/>
      <c r="E263" s="497"/>
      <c r="F263" s="497"/>
      <c r="G263" s="497"/>
      <c r="H263" s="497"/>
      <c r="I263" s="497"/>
      <c r="J263" s="497"/>
    </row>
    <row r="264" spans="3:10">
      <c r="C264" s="490"/>
      <c r="D264" s="490"/>
      <c r="E264" s="497"/>
      <c r="F264" s="497"/>
      <c r="G264" s="497"/>
      <c r="H264" s="497"/>
      <c r="I264" s="497"/>
      <c r="J264" s="497"/>
    </row>
    <row r="265" spans="3:10">
      <c r="C265" s="490"/>
      <c r="D265" s="490"/>
      <c r="E265" s="497"/>
      <c r="F265" s="497"/>
      <c r="G265" s="497"/>
      <c r="H265" s="497"/>
      <c r="I265" s="497"/>
      <c r="J265" s="497"/>
    </row>
    <row r="266" spans="3:10">
      <c r="C266" s="490"/>
      <c r="D266" s="490"/>
      <c r="E266" s="497"/>
      <c r="F266" s="497"/>
      <c r="G266" s="497"/>
      <c r="H266" s="497"/>
      <c r="I266" s="497"/>
      <c r="J266" s="497"/>
    </row>
    <row r="267" spans="3:10">
      <c r="C267" s="490"/>
      <c r="D267" s="490"/>
      <c r="E267" s="497"/>
      <c r="F267" s="497"/>
      <c r="G267" s="497"/>
      <c r="H267" s="497"/>
      <c r="I267" s="497"/>
      <c r="J267" s="497"/>
    </row>
    <row r="268" spans="3:10">
      <c r="C268" s="490"/>
      <c r="D268" s="490"/>
      <c r="E268" s="497"/>
      <c r="F268" s="497"/>
      <c r="G268" s="497"/>
      <c r="H268" s="497"/>
      <c r="I268" s="497"/>
      <c r="J268" s="497"/>
    </row>
    <row r="269" spans="3:10">
      <c r="C269" s="490"/>
      <c r="D269" s="490"/>
      <c r="E269" s="497"/>
      <c r="F269" s="497"/>
      <c r="G269" s="497"/>
      <c r="H269" s="497"/>
      <c r="I269" s="497"/>
      <c r="J269" s="497"/>
    </row>
    <row r="270" spans="3:10">
      <c r="C270" s="490"/>
      <c r="D270" s="490"/>
      <c r="E270" s="497"/>
      <c r="F270" s="497"/>
      <c r="G270" s="497"/>
      <c r="H270" s="497"/>
      <c r="I270" s="497"/>
      <c r="J270" s="497"/>
    </row>
    <row r="271" spans="3:10">
      <c r="C271" s="490"/>
      <c r="D271" s="490"/>
      <c r="E271" s="497"/>
      <c r="F271" s="497"/>
      <c r="G271" s="497"/>
      <c r="H271" s="497"/>
      <c r="I271" s="497"/>
      <c r="J271" s="497"/>
    </row>
    <row r="272" spans="3:10">
      <c r="C272" s="490"/>
      <c r="D272" s="490"/>
      <c r="E272" s="497"/>
      <c r="F272" s="497"/>
      <c r="G272" s="497"/>
      <c r="H272" s="497"/>
      <c r="I272" s="497"/>
      <c r="J272" s="497"/>
    </row>
    <row r="273" spans="3:10">
      <c r="C273" s="490"/>
      <c r="D273" s="490"/>
      <c r="E273" s="497"/>
      <c r="F273" s="497"/>
      <c r="G273" s="497"/>
      <c r="H273" s="497"/>
      <c r="I273" s="497"/>
      <c r="J273" s="497"/>
    </row>
    <row r="274" spans="3:10">
      <c r="C274" s="490"/>
      <c r="D274" s="490"/>
      <c r="E274" s="497"/>
      <c r="F274" s="497"/>
      <c r="G274" s="497"/>
      <c r="H274" s="497"/>
      <c r="I274" s="497"/>
      <c r="J274" s="497"/>
    </row>
    <row r="275" spans="3:10">
      <c r="C275" s="490"/>
      <c r="D275" s="490"/>
      <c r="E275" s="497"/>
      <c r="F275" s="497"/>
      <c r="G275" s="497"/>
      <c r="H275" s="497"/>
      <c r="I275" s="497"/>
      <c r="J275" s="497"/>
    </row>
    <row r="276" spans="3:10">
      <c r="C276" s="490"/>
      <c r="D276" s="490"/>
      <c r="E276" s="497"/>
      <c r="F276" s="497"/>
      <c r="G276" s="497"/>
      <c r="H276" s="497"/>
      <c r="I276" s="497"/>
      <c r="J276" s="497"/>
    </row>
    <row r="277" spans="3:10">
      <c r="C277" s="490"/>
      <c r="D277" s="490"/>
      <c r="E277" s="497"/>
      <c r="F277" s="497"/>
      <c r="G277" s="497"/>
      <c r="H277" s="497"/>
      <c r="I277" s="497"/>
      <c r="J277" s="497"/>
    </row>
    <row r="278" spans="3:10">
      <c r="C278" s="490"/>
      <c r="D278" s="490"/>
      <c r="E278" s="497"/>
      <c r="F278" s="497"/>
      <c r="G278" s="497"/>
      <c r="H278" s="497"/>
      <c r="I278" s="497"/>
      <c r="J278" s="497"/>
    </row>
    <row r="279" spans="3:10">
      <c r="C279" s="490"/>
      <c r="D279" s="490"/>
      <c r="E279" s="497"/>
      <c r="F279" s="497"/>
      <c r="G279" s="497"/>
      <c r="H279" s="497"/>
      <c r="I279" s="497"/>
      <c r="J279" s="497"/>
    </row>
    <row r="280" spans="3:10">
      <c r="C280" s="490"/>
      <c r="D280" s="490"/>
      <c r="E280" s="497"/>
      <c r="F280" s="497"/>
      <c r="G280" s="497"/>
      <c r="H280" s="497"/>
      <c r="I280" s="497"/>
      <c r="J280" s="497"/>
    </row>
    <row r="281" spans="3:10">
      <c r="C281" s="490"/>
      <c r="D281" s="490"/>
      <c r="E281" s="497"/>
      <c r="F281" s="497"/>
      <c r="G281" s="497"/>
      <c r="H281" s="497"/>
      <c r="I281" s="497"/>
      <c r="J281" s="497"/>
    </row>
    <row r="282" spans="3:10">
      <c r="C282" s="490"/>
      <c r="D282" s="490"/>
      <c r="E282" s="497"/>
      <c r="F282" s="497"/>
      <c r="G282" s="497"/>
      <c r="H282" s="497"/>
      <c r="I282" s="497"/>
      <c r="J282" s="497"/>
    </row>
    <row r="283" spans="3:10">
      <c r="C283" s="490"/>
      <c r="D283" s="490"/>
      <c r="E283" s="497"/>
      <c r="F283" s="497"/>
      <c r="G283" s="497"/>
      <c r="H283" s="497"/>
      <c r="I283" s="497"/>
      <c r="J283" s="497"/>
    </row>
    <row r="284" spans="3:10">
      <c r="C284" s="490"/>
      <c r="D284" s="490"/>
      <c r="E284" s="497"/>
      <c r="F284" s="497"/>
      <c r="G284" s="497"/>
      <c r="H284" s="497"/>
      <c r="I284" s="497"/>
      <c r="J284" s="497"/>
    </row>
    <row r="285" spans="3:10">
      <c r="C285" s="490"/>
      <c r="D285" s="490"/>
      <c r="E285" s="497"/>
      <c r="F285" s="497"/>
      <c r="G285" s="497"/>
      <c r="H285" s="497"/>
      <c r="I285" s="497"/>
      <c r="J285" s="497"/>
    </row>
    <row r="286" spans="3:10">
      <c r="C286" s="490"/>
      <c r="D286" s="490"/>
      <c r="E286" s="497"/>
      <c r="F286" s="497"/>
      <c r="G286" s="497"/>
      <c r="H286" s="497"/>
      <c r="I286" s="497"/>
      <c r="J286" s="497"/>
    </row>
    <row r="287" spans="3:10">
      <c r="C287" s="490"/>
      <c r="D287" s="490"/>
      <c r="E287" s="497"/>
      <c r="F287" s="497"/>
      <c r="G287" s="497"/>
      <c r="H287" s="497"/>
      <c r="I287" s="497"/>
      <c r="J287" s="497"/>
    </row>
    <row r="288" spans="3:10">
      <c r="C288" s="490"/>
      <c r="D288" s="490"/>
      <c r="E288" s="497"/>
      <c r="F288" s="497"/>
      <c r="G288" s="497"/>
      <c r="H288" s="497"/>
      <c r="I288" s="497"/>
      <c r="J288" s="497"/>
    </row>
    <row r="289" spans="3:10">
      <c r="C289" s="490"/>
      <c r="D289" s="490"/>
      <c r="E289" s="497"/>
      <c r="F289" s="497"/>
      <c r="G289" s="497"/>
      <c r="H289" s="497"/>
      <c r="I289" s="497"/>
      <c r="J289" s="497"/>
    </row>
    <row r="290" spans="3:10">
      <c r="C290" s="490"/>
      <c r="D290" s="490"/>
      <c r="E290" s="497"/>
      <c r="F290" s="497"/>
      <c r="G290" s="497"/>
      <c r="H290" s="497"/>
      <c r="I290" s="497"/>
      <c r="J290" s="497"/>
    </row>
    <row r="291" spans="3:10">
      <c r="C291" s="490"/>
      <c r="D291" s="490"/>
      <c r="E291" s="497"/>
      <c r="F291" s="497"/>
      <c r="G291" s="497"/>
      <c r="H291" s="497"/>
      <c r="I291" s="497"/>
      <c r="J291" s="497"/>
    </row>
    <row r="292" spans="3:10">
      <c r="C292" s="490"/>
      <c r="D292" s="490"/>
      <c r="E292" s="497"/>
      <c r="F292" s="497"/>
      <c r="G292" s="497"/>
      <c r="H292" s="497"/>
      <c r="I292" s="497"/>
      <c r="J292" s="497"/>
    </row>
    <row r="293" spans="3:10">
      <c r="C293" s="490"/>
      <c r="D293" s="490"/>
      <c r="E293" s="497"/>
      <c r="F293" s="497"/>
      <c r="G293" s="497"/>
      <c r="H293" s="497"/>
      <c r="I293" s="497"/>
      <c r="J293" s="497"/>
    </row>
    <row r="294" spans="3:10">
      <c r="C294" s="490"/>
      <c r="D294" s="490"/>
      <c r="E294" s="497"/>
      <c r="F294" s="497"/>
      <c r="G294" s="497"/>
      <c r="H294" s="497"/>
      <c r="I294" s="497"/>
      <c r="J294" s="497"/>
    </row>
    <row r="295" spans="3:10">
      <c r="C295" s="490"/>
      <c r="D295" s="490"/>
      <c r="E295" s="497"/>
      <c r="F295" s="497"/>
      <c r="G295" s="497"/>
      <c r="H295" s="497"/>
      <c r="I295" s="497"/>
      <c r="J295" s="497"/>
    </row>
    <row r="296" spans="3:10">
      <c r="C296" s="490"/>
      <c r="D296" s="490"/>
      <c r="E296" s="497"/>
      <c r="F296" s="497"/>
      <c r="G296" s="497"/>
      <c r="H296" s="497"/>
      <c r="I296" s="497"/>
      <c r="J296" s="497"/>
    </row>
    <row r="297" spans="3:10">
      <c r="C297" s="490"/>
      <c r="D297" s="490"/>
      <c r="E297" s="497"/>
      <c r="F297" s="497"/>
      <c r="G297" s="497"/>
      <c r="H297" s="497"/>
      <c r="I297" s="497"/>
      <c r="J297" s="497"/>
    </row>
    <row r="298" spans="3:10">
      <c r="C298" s="490"/>
      <c r="D298" s="490"/>
      <c r="E298" s="497"/>
      <c r="F298" s="497"/>
      <c r="G298" s="497"/>
      <c r="H298" s="497"/>
      <c r="I298" s="497"/>
      <c r="J298" s="497"/>
    </row>
    <row r="299" spans="3:10">
      <c r="C299" s="490"/>
      <c r="D299" s="490"/>
      <c r="E299" s="497"/>
      <c r="F299" s="497"/>
      <c r="G299" s="497"/>
      <c r="H299" s="497"/>
      <c r="I299" s="497"/>
      <c r="J299" s="497"/>
    </row>
    <row r="300" spans="3:10">
      <c r="C300" s="490"/>
      <c r="D300" s="490"/>
      <c r="E300" s="497"/>
      <c r="F300" s="497"/>
      <c r="G300" s="497"/>
      <c r="H300" s="497"/>
      <c r="I300" s="497"/>
      <c r="J300" s="497"/>
    </row>
    <row r="301" spans="3:10">
      <c r="C301" s="490"/>
      <c r="D301" s="490"/>
      <c r="E301" s="497"/>
      <c r="F301" s="497"/>
      <c r="G301" s="497"/>
      <c r="H301" s="497"/>
      <c r="I301" s="497"/>
      <c r="J301" s="497"/>
    </row>
    <row r="302" spans="3:10">
      <c r="C302" s="490"/>
      <c r="D302" s="490"/>
      <c r="E302" s="497"/>
      <c r="F302" s="497"/>
      <c r="G302" s="497"/>
      <c r="H302" s="497"/>
      <c r="I302" s="497"/>
      <c r="J302" s="497"/>
    </row>
    <row r="303" spans="3:10">
      <c r="C303" s="490"/>
      <c r="D303" s="490"/>
      <c r="E303" s="497"/>
      <c r="F303" s="497"/>
      <c r="G303" s="497"/>
      <c r="H303" s="497"/>
      <c r="I303" s="497"/>
      <c r="J303" s="497"/>
    </row>
    <row r="304" spans="3:10">
      <c r="C304" s="490"/>
      <c r="D304" s="490"/>
      <c r="E304" s="497"/>
      <c r="F304" s="497"/>
      <c r="G304" s="497"/>
      <c r="H304" s="497"/>
      <c r="I304" s="497"/>
      <c r="J304" s="497"/>
    </row>
    <row r="305" spans="3:10">
      <c r="C305" s="490"/>
      <c r="D305" s="490"/>
      <c r="E305" s="497"/>
      <c r="F305" s="497"/>
      <c r="G305" s="497"/>
      <c r="H305" s="497"/>
      <c r="I305" s="497"/>
      <c r="J305" s="497"/>
    </row>
    <row r="306" spans="3:10">
      <c r="C306" s="490"/>
      <c r="D306" s="490"/>
      <c r="E306" s="497"/>
      <c r="F306" s="497"/>
      <c r="G306" s="497"/>
      <c r="H306" s="497"/>
      <c r="I306" s="497"/>
      <c r="J306" s="497"/>
    </row>
    <row r="307" spans="3:10">
      <c r="C307" s="490"/>
      <c r="D307" s="490"/>
      <c r="E307" s="497"/>
      <c r="F307" s="497"/>
      <c r="G307" s="497"/>
      <c r="H307" s="497"/>
      <c r="I307" s="497"/>
      <c r="J307" s="497"/>
    </row>
    <row r="308" spans="3:10">
      <c r="C308" s="490"/>
      <c r="D308" s="490"/>
      <c r="E308" s="497"/>
      <c r="F308" s="497"/>
      <c r="G308" s="497"/>
      <c r="H308" s="497"/>
      <c r="I308" s="497"/>
      <c r="J308" s="497"/>
    </row>
    <row r="309" spans="3:10">
      <c r="C309" s="490"/>
      <c r="D309" s="490"/>
      <c r="E309" s="497"/>
      <c r="F309" s="497"/>
      <c r="G309" s="497"/>
      <c r="H309" s="497"/>
      <c r="I309" s="497"/>
      <c r="J309" s="497"/>
    </row>
    <row r="310" spans="3:10">
      <c r="C310" s="490"/>
      <c r="D310" s="490"/>
      <c r="E310" s="497"/>
      <c r="F310" s="497"/>
      <c r="G310" s="497"/>
      <c r="H310" s="497"/>
      <c r="I310" s="497"/>
      <c r="J310" s="497"/>
    </row>
    <row r="311" spans="3:10">
      <c r="C311" s="490"/>
      <c r="D311" s="490"/>
      <c r="E311" s="497"/>
      <c r="F311" s="497"/>
      <c r="G311" s="497"/>
      <c r="H311" s="497"/>
      <c r="I311" s="497"/>
      <c r="J311" s="497"/>
    </row>
    <row r="312" spans="3:10">
      <c r="C312" s="490"/>
      <c r="D312" s="490"/>
      <c r="E312" s="497"/>
      <c r="F312" s="497"/>
      <c r="G312" s="497"/>
      <c r="H312" s="497"/>
      <c r="I312" s="497"/>
      <c r="J312" s="497"/>
    </row>
    <row r="313" spans="3:10">
      <c r="C313" s="490"/>
      <c r="D313" s="490"/>
      <c r="E313" s="497"/>
      <c r="F313" s="497"/>
      <c r="G313" s="497"/>
      <c r="H313" s="497"/>
      <c r="I313" s="497"/>
      <c r="J313" s="497"/>
    </row>
    <row r="314" spans="3:10">
      <c r="C314" s="490"/>
      <c r="D314" s="490"/>
      <c r="E314" s="497"/>
      <c r="F314" s="497"/>
      <c r="G314" s="497"/>
      <c r="H314" s="497"/>
      <c r="I314" s="497"/>
      <c r="J314" s="497"/>
    </row>
    <row r="315" spans="3:10">
      <c r="C315" s="490"/>
      <c r="D315" s="490"/>
      <c r="E315" s="497"/>
      <c r="F315" s="497"/>
      <c r="G315" s="497"/>
      <c r="H315" s="497"/>
      <c r="I315" s="497"/>
      <c r="J315" s="497"/>
    </row>
    <row r="316" spans="3:10">
      <c r="C316" s="490"/>
      <c r="D316" s="490"/>
      <c r="E316" s="497"/>
      <c r="F316" s="497"/>
      <c r="G316" s="497"/>
      <c r="H316" s="497"/>
      <c r="I316" s="497"/>
      <c r="J316" s="497"/>
    </row>
    <row r="317" spans="3:10">
      <c r="C317" s="490"/>
      <c r="D317" s="490"/>
      <c r="E317" s="497"/>
      <c r="F317" s="497"/>
      <c r="G317" s="497"/>
      <c r="H317" s="497"/>
      <c r="I317" s="497"/>
      <c r="J317" s="497"/>
    </row>
    <row r="318" spans="3:10">
      <c r="C318" s="490"/>
      <c r="D318" s="490"/>
      <c r="E318" s="497"/>
      <c r="F318" s="497"/>
      <c r="G318" s="497"/>
      <c r="H318" s="497"/>
      <c r="I318" s="497"/>
      <c r="J318" s="497"/>
    </row>
    <row r="319" spans="3:10">
      <c r="C319" s="490"/>
      <c r="D319" s="490"/>
      <c r="E319" s="497"/>
      <c r="F319" s="497"/>
      <c r="G319" s="497"/>
      <c r="H319" s="497"/>
      <c r="I319" s="497"/>
      <c r="J319" s="497"/>
    </row>
    <row r="320" spans="3:10">
      <c r="C320" s="490"/>
      <c r="D320" s="490"/>
      <c r="E320" s="497"/>
      <c r="F320" s="497"/>
      <c r="G320" s="497"/>
      <c r="H320" s="497"/>
      <c r="I320" s="497"/>
      <c r="J320" s="497"/>
    </row>
    <row r="321" spans="3:10">
      <c r="C321" s="490"/>
      <c r="D321" s="490"/>
      <c r="E321" s="497"/>
      <c r="F321" s="497"/>
      <c r="G321" s="497"/>
      <c r="H321" s="497"/>
      <c r="I321" s="497"/>
      <c r="J321" s="497"/>
    </row>
    <row r="322" spans="3:10">
      <c r="C322" s="490"/>
      <c r="D322" s="490"/>
      <c r="E322" s="497"/>
      <c r="F322" s="497"/>
      <c r="G322" s="497"/>
      <c r="H322" s="497"/>
      <c r="I322" s="497"/>
      <c r="J322" s="497"/>
    </row>
    <row r="323" spans="3:10">
      <c r="C323" s="490"/>
      <c r="D323" s="490"/>
      <c r="E323" s="497"/>
      <c r="F323" s="497"/>
      <c r="G323" s="497"/>
      <c r="H323" s="497"/>
      <c r="I323" s="497"/>
      <c r="J323" s="497"/>
    </row>
    <row r="324" spans="3:10">
      <c r="C324" s="490"/>
      <c r="D324" s="490"/>
      <c r="E324" s="497"/>
      <c r="F324" s="497"/>
      <c r="G324" s="497"/>
      <c r="H324" s="497"/>
      <c r="I324" s="497"/>
      <c r="J324" s="497"/>
    </row>
    <row r="325" spans="3:10">
      <c r="C325" s="490"/>
      <c r="D325" s="490"/>
      <c r="E325" s="497"/>
      <c r="F325" s="497"/>
      <c r="G325" s="497"/>
      <c r="H325" s="497"/>
      <c r="I325" s="497"/>
      <c r="J325" s="497"/>
    </row>
    <row r="326" spans="3:10">
      <c r="C326" s="490"/>
      <c r="D326" s="490"/>
      <c r="E326" s="497"/>
      <c r="F326" s="497"/>
      <c r="G326" s="497"/>
      <c r="H326" s="497"/>
      <c r="I326" s="497"/>
      <c r="J326" s="497"/>
    </row>
    <row r="327" spans="3:10">
      <c r="C327" s="490"/>
      <c r="D327" s="490"/>
      <c r="E327" s="497"/>
      <c r="F327" s="497"/>
      <c r="G327" s="497"/>
      <c r="H327" s="497"/>
      <c r="I327" s="497"/>
      <c r="J327" s="497"/>
    </row>
    <row r="328" spans="3:10">
      <c r="C328" s="490"/>
      <c r="D328" s="490"/>
      <c r="E328" s="497"/>
      <c r="F328" s="497"/>
      <c r="G328" s="497"/>
      <c r="H328" s="497"/>
      <c r="I328" s="497"/>
      <c r="J328" s="497"/>
    </row>
    <row r="329" spans="3:10">
      <c r="C329" s="490"/>
      <c r="D329" s="490"/>
      <c r="E329" s="497"/>
      <c r="F329" s="497"/>
      <c r="G329" s="497"/>
      <c r="H329" s="497"/>
      <c r="I329" s="497"/>
      <c r="J329" s="497"/>
    </row>
    <row r="330" spans="3:10">
      <c r="C330" s="490"/>
      <c r="D330" s="490"/>
      <c r="E330" s="497"/>
      <c r="F330" s="497"/>
      <c r="G330" s="497"/>
      <c r="H330" s="497"/>
      <c r="I330" s="497"/>
      <c r="J330" s="497"/>
    </row>
    <row r="331" spans="3:10">
      <c r="C331" s="490"/>
      <c r="D331" s="490"/>
      <c r="E331" s="497"/>
      <c r="F331" s="497"/>
      <c r="G331" s="497"/>
      <c r="H331" s="497"/>
      <c r="I331" s="497"/>
      <c r="J331" s="497"/>
    </row>
    <row r="332" spans="3:10">
      <c r="C332" s="490"/>
      <c r="D332" s="490"/>
      <c r="E332" s="497"/>
      <c r="F332" s="497"/>
      <c r="G332" s="497"/>
      <c r="H332" s="497"/>
      <c r="I332" s="497"/>
      <c r="J332" s="497"/>
    </row>
    <row r="333" spans="3:10">
      <c r="C333" s="490"/>
      <c r="D333" s="490"/>
      <c r="E333" s="497"/>
      <c r="F333" s="497"/>
      <c r="G333" s="497"/>
      <c r="H333" s="497"/>
      <c r="I333" s="497"/>
      <c r="J333" s="497"/>
    </row>
    <row r="334" spans="3:10">
      <c r="C334" s="490"/>
      <c r="D334" s="490"/>
      <c r="E334" s="497"/>
      <c r="F334" s="497"/>
      <c r="G334" s="497"/>
      <c r="H334" s="497"/>
      <c r="I334" s="497"/>
      <c r="J334" s="497"/>
    </row>
    <row r="335" spans="3:10">
      <c r="C335" s="490"/>
      <c r="D335" s="490"/>
      <c r="E335" s="497"/>
      <c r="F335" s="497"/>
      <c r="G335" s="497"/>
      <c r="H335" s="497"/>
      <c r="I335" s="497"/>
      <c r="J335" s="497"/>
    </row>
    <row r="336" spans="3:10">
      <c r="C336" s="490"/>
      <c r="D336" s="490"/>
      <c r="E336" s="497"/>
      <c r="F336" s="497"/>
      <c r="G336" s="497"/>
      <c r="H336" s="497"/>
      <c r="I336" s="497"/>
      <c r="J336" s="497"/>
    </row>
    <row r="337" spans="3:10">
      <c r="C337" s="490"/>
      <c r="D337" s="490"/>
      <c r="E337" s="497"/>
      <c r="F337" s="497"/>
      <c r="G337" s="497"/>
      <c r="H337" s="497"/>
      <c r="I337" s="497"/>
      <c r="J337" s="497"/>
    </row>
    <row r="338" spans="3:10">
      <c r="C338" s="490"/>
      <c r="D338" s="490"/>
      <c r="E338" s="497"/>
      <c r="F338" s="497"/>
      <c r="G338" s="497"/>
      <c r="H338" s="497"/>
      <c r="I338" s="497"/>
      <c r="J338" s="497"/>
    </row>
    <row r="339" spans="3:10">
      <c r="C339" s="490"/>
      <c r="D339" s="490"/>
      <c r="E339" s="497"/>
      <c r="F339" s="497"/>
      <c r="G339" s="497"/>
      <c r="H339" s="497"/>
      <c r="I339" s="497"/>
      <c r="J339" s="497"/>
    </row>
    <row r="340" spans="3:10">
      <c r="C340" s="490"/>
      <c r="D340" s="490"/>
      <c r="E340" s="497"/>
      <c r="F340" s="497"/>
      <c r="G340" s="497"/>
      <c r="H340" s="497"/>
      <c r="I340" s="497"/>
      <c r="J340" s="497"/>
    </row>
    <row r="341" spans="3:10">
      <c r="C341" s="490"/>
      <c r="D341" s="490"/>
      <c r="E341" s="497"/>
      <c r="F341" s="497"/>
      <c r="G341" s="497"/>
      <c r="H341" s="497"/>
      <c r="I341" s="497"/>
      <c r="J341" s="497"/>
    </row>
    <row r="342" spans="3:10">
      <c r="C342" s="490"/>
      <c r="D342" s="490"/>
      <c r="E342" s="497"/>
      <c r="F342" s="497"/>
      <c r="G342" s="497"/>
      <c r="H342" s="497"/>
      <c r="I342" s="497"/>
      <c r="J342" s="497"/>
    </row>
    <row r="343" spans="3:10">
      <c r="C343" s="490"/>
      <c r="D343" s="490"/>
      <c r="E343" s="497"/>
      <c r="F343" s="497"/>
      <c r="G343" s="497"/>
      <c r="H343" s="497"/>
      <c r="I343" s="497"/>
      <c r="J343" s="497"/>
    </row>
    <row r="344" spans="3:10">
      <c r="C344" s="490"/>
      <c r="D344" s="490"/>
      <c r="E344" s="497"/>
      <c r="F344" s="497"/>
      <c r="G344" s="497"/>
      <c r="H344" s="497"/>
      <c r="I344" s="497"/>
      <c r="J344" s="497"/>
    </row>
    <row r="345" spans="3:10">
      <c r="C345" s="490"/>
      <c r="D345" s="490"/>
      <c r="E345" s="497"/>
      <c r="F345" s="497"/>
      <c r="G345" s="497"/>
      <c r="H345" s="497"/>
      <c r="I345" s="497"/>
      <c r="J345" s="497"/>
    </row>
    <row r="346" spans="3:10">
      <c r="C346" s="490"/>
      <c r="D346" s="490"/>
      <c r="E346" s="497"/>
      <c r="F346" s="497"/>
      <c r="G346" s="497"/>
      <c r="H346" s="497"/>
      <c r="I346" s="497"/>
      <c r="J346" s="497"/>
    </row>
    <row r="347" spans="3:10">
      <c r="C347" s="490"/>
      <c r="D347" s="490"/>
      <c r="E347" s="497"/>
      <c r="F347" s="497"/>
      <c r="G347" s="497"/>
      <c r="H347" s="497"/>
      <c r="I347" s="497"/>
      <c r="J347" s="497"/>
    </row>
    <row r="348" spans="3:10">
      <c r="C348" s="490"/>
      <c r="D348" s="490"/>
      <c r="E348" s="497"/>
      <c r="F348" s="497"/>
      <c r="G348" s="497"/>
      <c r="H348" s="497"/>
      <c r="I348" s="497"/>
      <c r="J348" s="497"/>
    </row>
    <row r="349" spans="3:10">
      <c r="C349" s="490"/>
      <c r="D349" s="490"/>
      <c r="E349" s="497"/>
      <c r="F349" s="497"/>
      <c r="G349" s="497"/>
      <c r="H349" s="497"/>
      <c r="I349" s="497"/>
      <c r="J349" s="497"/>
    </row>
    <row r="350" spans="3:10">
      <c r="C350" s="490"/>
      <c r="D350" s="490"/>
      <c r="E350" s="497"/>
      <c r="F350" s="497"/>
      <c r="G350" s="497"/>
      <c r="H350" s="497"/>
      <c r="I350" s="497"/>
      <c r="J350" s="497"/>
    </row>
    <row r="351" spans="3:10">
      <c r="C351" s="490"/>
      <c r="D351" s="490"/>
      <c r="E351" s="497"/>
      <c r="F351" s="497"/>
      <c r="G351" s="497"/>
      <c r="H351" s="497"/>
      <c r="I351" s="497"/>
      <c r="J351" s="497"/>
    </row>
    <row r="352" spans="3:10">
      <c r="C352" s="490"/>
      <c r="D352" s="490"/>
      <c r="E352" s="497"/>
      <c r="F352" s="497"/>
      <c r="G352" s="497"/>
      <c r="H352" s="497"/>
      <c r="I352" s="497"/>
      <c r="J352" s="497"/>
    </row>
    <row r="353" spans="3:10">
      <c r="C353" s="490"/>
      <c r="D353" s="490"/>
      <c r="E353" s="497"/>
      <c r="F353" s="497"/>
      <c r="G353" s="497"/>
      <c r="H353" s="497"/>
      <c r="I353" s="497"/>
      <c r="J353" s="497"/>
    </row>
    <row r="354" spans="3:10">
      <c r="C354" s="490"/>
      <c r="D354" s="490"/>
      <c r="E354" s="497"/>
      <c r="F354" s="497"/>
      <c r="G354" s="497"/>
      <c r="H354" s="497"/>
      <c r="I354" s="497"/>
      <c r="J354" s="497"/>
    </row>
    <row r="355" spans="3:10">
      <c r="C355" s="490"/>
      <c r="D355" s="490"/>
      <c r="E355" s="497"/>
      <c r="F355" s="497"/>
      <c r="G355" s="497"/>
      <c r="H355" s="497"/>
      <c r="I355" s="497"/>
      <c r="J355" s="497"/>
    </row>
    <row r="356" spans="3:10">
      <c r="C356" s="490"/>
      <c r="D356" s="490"/>
      <c r="E356" s="497"/>
      <c r="F356" s="497"/>
      <c r="G356" s="497"/>
      <c r="H356" s="497"/>
      <c r="I356" s="497"/>
      <c r="J356" s="497"/>
    </row>
    <row r="357" spans="3:10">
      <c r="C357" s="490"/>
      <c r="D357" s="490"/>
      <c r="E357" s="497"/>
      <c r="F357" s="497"/>
      <c r="G357" s="497"/>
      <c r="H357" s="497"/>
      <c r="I357" s="497"/>
      <c r="J357" s="497"/>
    </row>
    <row r="358" spans="3:10">
      <c r="C358" s="490"/>
      <c r="D358" s="490"/>
      <c r="E358" s="497"/>
      <c r="F358" s="497"/>
      <c r="G358" s="497"/>
      <c r="H358" s="497"/>
      <c r="I358" s="497"/>
      <c r="J358" s="497"/>
    </row>
    <row r="359" spans="3:10">
      <c r="C359" s="490"/>
      <c r="D359" s="490"/>
      <c r="E359" s="497"/>
      <c r="F359" s="497"/>
      <c r="G359" s="497"/>
      <c r="H359" s="497"/>
      <c r="I359" s="497"/>
      <c r="J359" s="497"/>
    </row>
    <row r="360" spans="3:10">
      <c r="C360" s="490"/>
      <c r="D360" s="490"/>
      <c r="E360" s="497"/>
      <c r="F360" s="497"/>
      <c r="G360" s="497"/>
      <c r="H360" s="497"/>
      <c r="I360" s="497"/>
      <c r="J360" s="497"/>
    </row>
    <row r="361" spans="3:10">
      <c r="C361" s="490"/>
      <c r="D361" s="490"/>
      <c r="E361" s="497"/>
      <c r="F361" s="497"/>
      <c r="G361" s="497"/>
      <c r="H361" s="497"/>
      <c r="I361" s="497"/>
      <c r="J361" s="497"/>
    </row>
    <row r="362" spans="3:10">
      <c r="C362" s="490"/>
      <c r="D362" s="490"/>
      <c r="E362" s="497"/>
      <c r="F362" s="497"/>
      <c r="G362" s="497"/>
      <c r="H362" s="497"/>
      <c r="I362" s="497"/>
      <c r="J362" s="497"/>
    </row>
    <row r="363" spans="3:10">
      <c r="C363" s="490"/>
      <c r="D363" s="490"/>
      <c r="E363" s="497"/>
      <c r="F363" s="497"/>
      <c r="G363" s="497"/>
      <c r="H363" s="497"/>
      <c r="I363" s="497"/>
      <c r="J363" s="497"/>
    </row>
  </sheetData>
  <mergeCells count="12">
    <mergeCell ref="A1:J1"/>
    <mergeCell ref="A2:J2"/>
    <mergeCell ref="A3:J3"/>
    <mergeCell ref="A4:J4"/>
    <mergeCell ref="A5:A6"/>
    <mergeCell ref="D5:F5"/>
    <mergeCell ref="G5:G6"/>
    <mergeCell ref="H5:H6"/>
    <mergeCell ref="B5:B6"/>
    <mergeCell ref="C5:C6"/>
    <mergeCell ref="I5:I6"/>
    <mergeCell ref="J5:J6"/>
  </mergeCells>
  <pageMargins left="0.31496062992125984" right="0.11811023622047245" top="0.74803149606299213" bottom="0.74803149606299213" header="0.31496062992125984" footer="0.31496062992125984"/>
  <pageSetup paperSize="9" scale="57"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F4AEDF-11FC-46EF-85B0-202C3C2D7C52}">
  <sheetPr>
    <tabColor rgb="FF7030A0"/>
  </sheetPr>
  <dimension ref="A1:K248"/>
  <sheetViews>
    <sheetView zoomScale="80" zoomScaleNormal="80" workbookViewId="0">
      <selection activeCell="B8" sqref="B8"/>
    </sheetView>
  </sheetViews>
  <sheetFormatPr defaultColWidth="9.140625" defaultRowHeight="20.25"/>
  <cols>
    <col min="1" max="1" width="6.42578125" style="587" customWidth="1"/>
    <col min="2" max="2" width="51.28515625" style="90" customWidth="1"/>
    <col min="3" max="3" width="22.42578125" style="588" bestFit="1" customWidth="1"/>
    <col min="4" max="4" width="21" style="589" bestFit="1" customWidth="1"/>
    <col min="5" max="5" width="21" style="590" bestFit="1" customWidth="1"/>
    <col min="6" max="6" width="22.28515625" style="590" customWidth="1"/>
    <col min="7" max="7" width="18" style="591" bestFit="1" customWidth="1"/>
    <col min="8" max="8" width="11.28515625" style="590" customWidth="1"/>
    <col min="9" max="9" width="22.42578125" style="590" bestFit="1" customWidth="1"/>
    <col min="10" max="10" width="14.7109375" style="95" customWidth="1"/>
    <col min="11" max="11" width="21.140625" style="95" bestFit="1" customWidth="1"/>
    <col min="12" max="16384" width="9.140625" style="91"/>
  </cols>
  <sheetData>
    <row r="1" spans="1:11" s="538" customFormat="1" ht="27" customHeight="1">
      <c r="A1" s="731" t="s">
        <v>335</v>
      </c>
      <c r="B1" s="731"/>
      <c r="C1" s="731"/>
      <c r="D1" s="731"/>
      <c r="E1" s="731"/>
      <c r="F1" s="731"/>
      <c r="G1" s="731"/>
      <c r="H1" s="731"/>
      <c r="I1" s="731"/>
      <c r="J1" s="731"/>
      <c r="K1" s="731"/>
    </row>
    <row r="2" spans="1:11" s="538" customFormat="1" ht="27" customHeight="1">
      <c r="A2" s="731" t="s">
        <v>13</v>
      </c>
      <c r="B2" s="731"/>
      <c r="C2" s="731"/>
      <c r="D2" s="731"/>
      <c r="E2" s="731"/>
      <c r="F2" s="731"/>
      <c r="G2" s="731"/>
      <c r="H2" s="731"/>
      <c r="I2" s="731"/>
      <c r="J2" s="731"/>
      <c r="K2" s="731"/>
    </row>
    <row r="3" spans="1:11" s="538" customFormat="1" ht="27" customHeight="1">
      <c r="A3" s="731" t="str">
        <f>+[4]แบบรายงานเงินกันเหลื่อมปี!A3</f>
        <v>ข้อมูล ณ วันที่ 30 พฤศจิกายน 2568</v>
      </c>
      <c r="B3" s="731"/>
      <c r="C3" s="731"/>
      <c r="D3" s="731"/>
      <c r="E3" s="731"/>
      <c r="F3" s="731"/>
      <c r="G3" s="731"/>
      <c r="H3" s="731"/>
      <c r="I3" s="731"/>
      <c r="J3" s="731"/>
      <c r="K3" s="731"/>
    </row>
    <row r="4" spans="1:11" ht="22.5" customHeight="1">
      <c r="A4" s="539"/>
      <c r="B4" s="539"/>
      <c r="C4" s="540"/>
      <c r="D4" s="540"/>
      <c r="E4" s="540"/>
      <c r="F4" s="540"/>
      <c r="G4" s="541"/>
      <c r="H4" s="540"/>
      <c r="I4" s="540"/>
      <c r="J4" s="542"/>
      <c r="K4" s="539"/>
    </row>
    <row r="5" spans="1:11" s="80" customFormat="1" ht="33.75" customHeight="1">
      <c r="A5" s="682" t="s">
        <v>21</v>
      </c>
      <c r="B5" s="682" t="s">
        <v>3</v>
      </c>
      <c r="C5" s="732" t="s">
        <v>23</v>
      </c>
      <c r="D5" s="733" t="s">
        <v>84</v>
      </c>
      <c r="E5" s="734"/>
      <c r="F5" s="735" t="s">
        <v>11</v>
      </c>
      <c r="G5" s="732" t="s">
        <v>10</v>
      </c>
      <c r="H5" s="737" t="s">
        <v>173</v>
      </c>
      <c r="I5" s="739" t="s">
        <v>4</v>
      </c>
      <c r="J5" s="682" t="s">
        <v>174</v>
      </c>
      <c r="K5" s="682" t="s">
        <v>72</v>
      </c>
    </row>
    <row r="6" spans="1:11" s="82" customFormat="1" ht="31.5" customHeight="1">
      <c r="A6" s="682"/>
      <c r="B6" s="682"/>
      <c r="C6" s="732"/>
      <c r="D6" s="543" t="s">
        <v>1</v>
      </c>
      <c r="E6" s="544" t="s">
        <v>6</v>
      </c>
      <c r="F6" s="736"/>
      <c r="G6" s="732"/>
      <c r="H6" s="738"/>
      <c r="I6" s="740"/>
      <c r="J6" s="682"/>
      <c r="K6" s="682"/>
    </row>
    <row r="7" spans="1:11" s="82" customFormat="1" ht="35.1" customHeight="1" thickBot="1">
      <c r="A7" s="545"/>
      <c r="B7" s="545" t="s">
        <v>329</v>
      </c>
      <c r="C7" s="546">
        <v>40538852.5</v>
      </c>
      <c r="D7" s="546">
        <v>323989357.13999999</v>
      </c>
      <c r="E7" s="546">
        <v>36070090.210000001</v>
      </c>
      <c r="F7" s="546">
        <v>400598299.85000002</v>
      </c>
      <c r="G7" s="546">
        <v>134495428.55000001</v>
      </c>
      <c r="H7" s="546">
        <v>33.573639378988993</v>
      </c>
      <c r="I7" s="546">
        <v>266102871.30000001</v>
      </c>
      <c r="J7" s="545"/>
      <c r="K7" s="545"/>
    </row>
    <row r="8" spans="1:11" s="82" customFormat="1" ht="35.1" customHeight="1" thickTop="1">
      <c r="A8" s="547"/>
      <c r="B8" s="547" t="s">
        <v>336</v>
      </c>
      <c r="C8" s="548">
        <v>19719395.039999999</v>
      </c>
      <c r="D8" s="548">
        <v>135455314.65000001</v>
      </c>
      <c r="E8" s="548">
        <v>14728000</v>
      </c>
      <c r="F8" s="548">
        <v>169902709.69</v>
      </c>
      <c r="G8" s="548">
        <v>85718065.849999994</v>
      </c>
      <c r="H8" s="548">
        <v>50.45126473050307</v>
      </c>
      <c r="I8" s="548">
        <v>84184643.840000004</v>
      </c>
      <c r="J8" s="549"/>
      <c r="K8" s="550"/>
    </row>
    <row r="9" spans="1:11" s="88" customFormat="1" ht="40.5">
      <c r="A9" s="551">
        <v>1</v>
      </c>
      <c r="B9" s="552" t="s">
        <v>388</v>
      </c>
      <c r="C9" s="553"/>
      <c r="D9" s="554">
        <v>75000</v>
      </c>
      <c r="E9" s="554"/>
      <c r="F9" s="554">
        <v>75000</v>
      </c>
      <c r="G9" s="554"/>
      <c r="H9" s="554">
        <v>0</v>
      </c>
      <c r="I9" s="554">
        <v>75000</v>
      </c>
      <c r="J9" s="555" t="s">
        <v>362</v>
      </c>
      <c r="K9" s="551" t="s">
        <v>247</v>
      </c>
    </row>
    <row r="10" spans="1:11" s="88" customFormat="1" ht="27" customHeight="1">
      <c r="A10" s="551">
        <v>2</v>
      </c>
      <c r="B10" s="557" t="s">
        <v>339</v>
      </c>
      <c r="C10" s="553"/>
      <c r="D10" s="554"/>
      <c r="E10" s="554">
        <v>14356000</v>
      </c>
      <c r="F10" s="554">
        <v>14356000</v>
      </c>
      <c r="G10" s="554"/>
      <c r="H10" s="554">
        <v>0</v>
      </c>
      <c r="I10" s="554">
        <v>14356000</v>
      </c>
      <c r="J10" s="555" t="s">
        <v>219</v>
      </c>
      <c r="K10" s="551" t="s">
        <v>247</v>
      </c>
    </row>
    <row r="11" spans="1:11" s="88" customFormat="1" ht="60.75" customHeight="1">
      <c r="A11" s="551">
        <v>3</v>
      </c>
      <c r="B11" s="552" t="s">
        <v>342</v>
      </c>
      <c r="C11" s="553"/>
      <c r="D11" s="554">
        <v>9950000</v>
      </c>
      <c r="E11" s="554"/>
      <c r="F11" s="554">
        <v>9950000</v>
      </c>
      <c r="G11" s="554"/>
      <c r="H11" s="554">
        <v>0</v>
      </c>
      <c r="I11" s="554">
        <v>9950000</v>
      </c>
      <c r="J11" s="555" t="s">
        <v>343</v>
      </c>
      <c r="K11" s="551" t="s">
        <v>133</v>
      </c>
    </row>
    <row r="12" spans="1:11" s="88" customFormat="1" ht="60.75" customHeight="1">
      <c r="A12" s="551">
        <v>4</v>
      </c>
      <c r="B12" s="552" t="s">
        <v>347</v>
      </c>
      <c r="C12" s="553"/>
      <c r="D12" s="554">
        <v>6400000</v>
      </c>
      <c r="E12" s="554"/>
      <c r="F12" s="554">
        <v>6400000</v>
      </c>
      <c r="G12" s="554"/>
      <c r="H12" s="554">
        <v>0</v>
      </c>
      <c r="I12" s="554">
        <v>6400000</v>
      </c>
      <c r="J12" s="555" t="s">
        <v>348</v>
      </c>
      <c r="K12" s="551" t="s">
        <v>133</v>
      </c>
    </row>
    <row r="13" spans="1:11" s="88" customFormat="1" ht="40.5">
      <c r="A13" s="551">
        <v>5</v>
      </c>
      <c r="B13" s="552" t="s">
        <v>378</v>
      </c>
      <c r="C13" s="553"/>
      <c r="D13" s="554">
        <v>380000</v>
      </c>
      <c r="E13" s="554"/>
      <c r="F13" s="554">
        <v>380000</v>
      </c>
      <c r="G13" s="554"/>
      <c r="H13" s="554">
        <v>0</v>
      </c>
      <c r="I13" s="554">
        <v>380000</v>
      </c>
      <c r="J13" s="551" t="s">
        <v>379</v>
      </c>
      <c r="K13" s="551" t="s">
        <v>133</v>
      </c>
    </row>
    <row r="14" spans="1:11" s="88" customFormat="1" ht="40.5">
      <c r="A14" s="551">
        <v>6</v>
      </c>
      <c r="B14" s="552" t="s">
        <v>368</v>
      </c>
      <c r="C14" s="553"/>
      <c r="D14" s="554">
        <v>497999.4</v>
      </c>
      <c r="E14" s="554"/>
      <c r="F14" s="554">
        <v>497999.4</v>
      </c>
      <c r="G14" s="554"/>
      <c r="H14" s="554">
        <v>0</v>
      </c>
      <c r="I14" s="554">
        <v>497999.4</v>
      </c>
      <c r="J14" s="551" t="s">
        <v>369</v>
      </c>
      <c r="K14" s="551" t="s">
        <v>133</v>
      </c>
    </row>
    <row r="15" spans="1:11" s="88" customFormat="1" ht="27" customHeight="1">
      <c r="A15" s="551">
        <v>7</v>
      </c>
      <c r="B15" s="552" t="s">
        <v>376</v>
      </c>
      <c r="C15" s="553"/>
      <c r="D15" s="554">
        <v>401000</v>
      </c>
      <c r="E15" s="554"/>
      <c r="F15" s="554">
        <v>401000</v>
      </c>
      <c r="G15" s="554"/>
      <c r="H15" s="554">
        <v>0</v>
      </c>
      <c r="I15" s="554">
        <v>401000</v>
      </c>
      <c r="J15" s="551" t="s">
        <v>377</v>
      </c>
      <c r="K15" s="551" t="s">
        <v>133</v>
      </c>
    </row>
    <row r="16" spans="1:11" s="88" customFormat="1" ht="40.5">
      <c r="A16" s="551">
        <v>8</v>
      </c>
      <c r="B16" s="552" t="s">
        <v>451</v>
      </c>
      <c r="C16" s="553"/>
      <c r="D16" s="554">
        <v>497999.4</v>
      </c>
      <c r="E16" s="554"/>
      <c r="F16" s="554">
        <v>497999.4</v>
      </c>
      <c r="G16" s="554"/>
      <c r="H16" s="554">
        <v>0</v>
      </c>
      <c r="I16" s="554">
        <v>497999.4</v>
      </c>
      <c r="J16" s="551" t="s">
        <v>369</v>
      </c>
      <c r="K16" s="551" t="s">
        <v>133</v>
      </c>
    </row>
    <row r="17" spans="1:11" s="88" customFormat="1" ht="60.75">
      <c r="A17" s="551">
        <v>9</v>
      </c>
      <c r="B17" s="552" t="s">
        <v>340</v>
      </c>
      <c r="C17" s="553"/>
      <c r="D17" s="554">
        <v>11750000</v>
      </c>
      <c r="E17" s="554"/>
      <c r="F17" s="554">
        <v>11750000</v>
      </c>
      <c r="G17" s="554"/>
      <c r="H17" s="554">
        <v>0</v>
      </c>
      <c r="I17" s="554">
        <v>11750000</v>
      </c>
      <c r="J17" s="555" t="s">
        <v>341</v>
      </c>
      <c r="K17" s="551" t="s">
        <v>156</v>
      </c>
    </row>
    <row r="18" spans="1:11" s="88" customFormat="1" ht="27" customHeight="1">
      <c r="A18" s="551">
        <v>10</v>
      </c>
      <c r="B18" s="552" t="s">
        <v>357</v>
      </c>
      <c r="C18" s="558"/>
      <c r="D18" s="554">
        <v>2594750</v>
      </c>
      <c r="E18" s="554"/>
      <c r="F18" s="554">
        <v>2594750</v>
      </c>
      <c r="G18" s="554"/>
      <c r="H18" s="554">
        <v>0</v>
      </c>
      <c r="I18" s="554">
        <v>2594750</v>
      </c>
      <c r="J18" s="555" t="s">
        <v>358</v>
      </c>
      <c r="K18" s="551" t="s">
        <v>156</v>
      </c>
    </row>
    <row r="19" spans="1:11" s="88" customFormat="1" ht="27" customHeight="1">
      <c r="A19" s="551">
        <v>11</v>
      </c>
      <c r="B19" s="552" t="s">
        <v>370</v>
      </c>
      <c r="C19" s="558"/>
      <c r="D19" s="554">
        <v>460000</v>
      </c>
      <c r="E19" s="554"/>
      <c r="F19" s="554">
        <v>460000</v>
      </c>
      <c r="G19" s="554"/>
      <c r="H19" s="554">
        <v>0</v>
      </c>
      <c r="I19" s="554">
        <v>460000</v>
      </c>
      <c r="J19" s="555" t="s">
        <v>371</v>
      </c>
      <c r="K19" s="551" t="s">
        <v>156</v>
      </c>
    </row>
    <row r="20" spans="1:11" s="88" customFormat="1" ht="27" customHeight="1">
      <c r="A20" s="551">
        <v>12</v>
      </c>
      <c r="B20" s="552" t="s">
        <v>345</v>
      </c>
      <c r="C20" s="558"/>
      <c r="D20" s="554">
        <v>7458000</v>
      </c>
      <c r="E20" s="554"/>
      <c r="F20" s="554">
        <v>7458000</v>
      </c>
      <c r="G20" s="554"/>
      <c r="H20" s="554">
        <v>0</v>
      </c>
      <c r="I20" s="554">
        <v>7458000</v>
      </c>
      <c r="J20" s="555" t="s">
        <v>346</v>
      </c>
      <c r="K20" s="551" t="s">
        <v>156</v>
      </c>
    </row>
    <row r="21" spans="1:11" s="88" customFormat="1" ht="40.5" customHeight="1">
      <c r="A21" s="551">
        <v>13</v>
      </c>
      <c r="B21" s="552" t="s">
        <v>360</v>
      </c>
      <c r="C21" s="558"/>
      <c r="D21" s="554">
        <v>2090000</v>
      </c>
      <c r="E21" s="554"/>
      <c r="F21" s="554">
        <v>2090000</v>
      </c>
      <c r="G21" s="554"/>
      <c r="H21" s="554">
        <v>0</v>
      </c>
      <c r="I21" s="554">
        <v>2090000</v>
      </c>
      <c r="J21" s="555" t="s">
        <v>346</v>
      </c>
      <c r="K21" s="551" t="s">
        <v>156</v>
      </c>
    </row>
    <row r="22" spans="1:11" s="88" customFormat="1" ht="40.5">
      <c r="A22" s="551">
        <v>14</v>
      </c>
      <c r="B22" s="552" t="s">
        <v>350</v>
      </c>
      <c r="C22" s="553">
        <v>4718000</v>
      </c>
      <c r="D22" s="554"/>
      <c r="E22" s="554"/>
      <c r="F22" s="554">
        <v>4718000</v>
      </c>
      <c r="G22" s="554"/>
      <c r="H22" s="554">
        <v>0</v>
      </c>
      <c r="I22" s="554">
        <v>4718000</v>
      </c>
      <c r="J22" s="555"/>
      <c r="K22" s="551" t="s">
        <v>201</v>
      </c>
    </row>
    <row r="23" spans="1:11" s="88" customFormat="1" ht="40.5">
      <c r="A23" s="551">
        <v>15</v>
      </c>
      <c r="B23" s="552" t="s">
        <v>365</v>
      </c>
      <c r="C23" s="553">
        <v>1279000</v>
      </c>
      <c r="D23" s="554"/>
      <c r="E23" s="554"/>
      <c r="F23" s="554">
        <v>1279000</v>
      </c>
      <c r="G23" s="554"/>
      <c r="H23" s="554">
        <v>0</v>
      </c>
      <c r="I23" s="554">
        <v>1279000</v>
      </c>
      <c r="J23" s="555"/>
      <c r="K23" s="551" t="s">
        <v>201</v>
      </c>
    </row>
    <row r="24" spans="1:11" s="88" customFormat="1" ht="40.5">
      <c r="A24" s="551">
        <v>16</v>
      </c>
      <c r="B24" s="552" t="s">
        <v>450</v>
      </c>
      <c r="C24" s="553">
        <v>2543000</v>
      </c>
      <c r="D24" s="554"/>
      <c r="E24" s="554"/>
      <c r="F24" s="554">
        <v>2543000</v>
      </c>
      <c r="G24" s="554"/>
      <c r="H24" s="554">
        <v>0</v>
      </c>
      <c r="I24" s="554">
        <v>2543000</v>
      </c>
      <c r="J24" s="555"/>
      <c r="K24" s="551" t="s">
        <v>201</v>
      </c>
    </row>
    <row r="25" spans="1:11" s="88" customFormat="1" ht="40.5">
      <c r="A25" s="551">
        <v>17</v>
      </c>
      <c r="B25" s="552" t="s">
        <v>344</v>
      </c>
      <c r="C25" s="553">
        <v>8341830</v>
      </c>
      <c r="D25" s="554"/>
      <c r="E25" s="554"/>
      <c r="F25" s="554">
        <v>8341830</v>
      </c>
      <c r="G25" s="554"/>
      <c r="H25" s="554">
        <v>0</v>
      </c>
      <c r="I25" s="554">
        <v>8341830</v>
      </c>
      <c r="J25" s="555"/>
      <c r="K25" s="551" t="s">
        <v>201</v>
      </c>
    </row>
    <row r="26" spans="1:11" s="88" customFormat="1" ht="40.5">
      <c r="A26" s="551">
        <v>18</v>
      </c>
      <c r="B26" s="552" t="s">
        <v>380</v>
      </c>
      <c r="C26" s="553">
        <v>2000</v>
      </c>
      <c r="D26" s="554"/>
      <c r="E26" s="554">
        <v>372000</v>
      </c>
      <c r="F26" s="554">
        <v>374000</v>
      </c>
      <c r="G26" s="554"/>
      <c r="H26" s="554">
        <v>0</v>
      </c>
      <c r="I26" s="554">
        <v>374000</v>
      </c>
      <c r="J26" s="555" t="s">
        <v>436</v>
      </c>
      <c r="K26" s="551" t="s">
        <v>201</v>
      </c>
    </row>
    <row r="27" spans="1:11" s="88" customFormat="1" ht="27" customHeight="1">
      <c r="A27" s="551">
        <v>19</v>
      </c>
      <c r="B27" s="557" t="s">
        <v>367</v>
      </c>
      <c r="C27" s="553">
        <v>513960</v>
      </c>
      <c r="D27" s="554"/>
      <c r="E27" s="554"/>
      <c r="F27" s="554">
        <v>513960</v>
      </c>
      <c r="G27" s="554"/>
      <c r="H27" s="554">
        <v>0</v>
      </c>
      <c r="I27" s="554">
        <v>513960</v>
      </c>
      <c r="J27" s="555"/>
      <c r="K27" s="551" t="s">
        <v>201</v>
      </c>
    </row>
    <row r="28" spans="1:11" s="88" customFormat="1" ht="40.5" customHeight="1">
      <c r="A28" s="551">
        <v>20</v>
      </c>
      <c r="B28" s="552" t="s">
        <v>359</v>
      </c>
      <c r="C28" s="553">
        <v>2288144</v>
      </c>
      <c r="D28" s="554"/>
      <c r="E28" s="554"/>
      <c r="F28" s="554">
        <v>2288144</v>
      </c>
      <c r="G28" s="554"/>
      <c r="H28" s="554">
        <v>0</v>
      </c>
      <c r="I28" s="554">
        <v>2288144</v>
      </c>
      <c r="J28" s="555"/>
      <c r="K28" s="551" t="s">
        <v>201</v>
      </c>
    </row>
    <row r="29" spans="1:11" s="88" customFormat="1" ht="40.5" customHeight="1">
      <c r="A29" s="551">
        <v>21</v>
      </c>
      <c r="B29" s="552" t="s">
        <v>452</v>
      </c>
      <c r="C29" s="558"/>
      <c r="D29" s="554">
        <v>300000</v>
      </c>
      <c r="E29" s="554"/>
      <c r="F29" s="554">
        <v>300000</v>
      </c>
      <c r="G29" s="554"/>
      <c r="H29" s="554">
        <v>0</v>
      </c>
      <c r="I29" s="554">
        <v>300000</v>
      </c>
      <c r="J29" s="555" t="s">
        <v>382</v>
      </c>
      <c r="K29" s="551" t="s">
        <v>204</v>
      </c>
    </row>
    <row r="30" spans="1:11" s="88" customFormat="1" ht="40.5">
      <c r="A30" s="551">
        <v>22</v>
      </c>
      <c r="B30" s="552" t="s">
        <v>349</v>
      </c>
      <c r="C30" s="558"/>
      <c r="D30" s="554">
        <v>13930000</v>
      </c>
      <c r="E30" s="554"/>
      <c r="F30" s="554">
        <v>13930000</v>
      </c>
      <c r="G30" s="554">
        <v>7960000</v>
      </c>
      <c r="H30" s="554">
        <v>57.142857142857139</v>
      </c>
      <c r="I30" s="554">
        <v>5970000</v>
      </c>
      <c r="J30" s="555" t="s">
        <v>346</v>
      </c>
      <c r="K30" s="551" t="s">
        <v>156</v>
      </c>
    </row>
    <row r="31" spans="1:11" s="88" customFormat="1" ht="40.5">
      <c r="A31" s="551">
        <v>23</v>
      </c>
      <c r="B31" s="552" t="s">
        <v>374</v>
      </c>
      <c r="C31" s="553"/>
      <c r="D31" s="554">
        <v>1140000</v>
      </c>
      <c r="E31" s="554"/>
      <c r="F31" s="554">
        <v>1140000</v>
      </c>
      <c r="G31" s="554">
        <v>712500</v>
      </c>
      <c r="H31" s="554">
        <v>62.5</v>
      </c>
      <c r="I31" s="554">
        <v>427500</v>
      </c>
      <c r="J31" s="551" t="s">
        <v>375</v>
      </c>
      <c r="K31" s="551" t="s">
        <v>133</v>
      </c>
    </row>
    <row r="32" spans="1:11" s="88" customFormat="1" ht="27" customHeight="1">
      <c r="A32" s="551">
        <v>24</v>
      </c>
      <c r="B32" s="552" t="s">
        <v>385</v>
      </c>
      <c r="C32" s="553"/>
      <c r="D32" s="554">
        <v>824000</v>
      </c>
      <c r="E32" s="554"/>
      <c r="F32" s="554">
        <v>824000</v>
      </c>
      <c r="G32" s="554">
        <v>618000</v>
      </c>
      <c r="H32" s="554">
        <v>75</v>
      </c>
      <c r="I32" s="554">
        <v>206000</v>
      </c>
      <c r="J32" s="555" t="s">
        <v>384</v>
      </c>
      <c r="K32" s="551" t="s">
        <v>247</v>
      </c>
    </row>
    <row r="33" spans="1:11" s="88" customFormat="1" ht="27" customHeight="1">
      <c r="A33" s="551">
        <v>25</v>
      </c>
      <c r="B33" s="552" t="s">
        <v>383</v>
      </c>
      <c r="C33" s="553"/>
      <c r="D33" s="554">
        <v>1116000</v>
      </c>
      <c r="E33" s="554"/>
      <c r="F33" s="554">
        <v>1116000</v>
      </c>
      <c r="G33" s="554">
        <v>837000</v>
      </c>
      <c r="H33" s="554">
        <v>75</v>
      </c>
      <c r="I33" s="554">
        <v>279000</v>
      </c>
      <c r="J33" s="555" t="s">
        <v>384</v>
      </c>
      <c r="K33" s="551" t="s">
        <v>247</v>
      </c>
    </row>
    <row r="34" spans="1:11" s="88" customFormat="1" ht="27" customHeight="1">
      <c r="A34" s="551">
        <v>26</v>
      </c>
      <c r="B34" s="552" t="s">
        <v>389</v>
      </c>
      <c r="C34" s="553">
        <v>33461.040000000001</v>
      </c>
      <c r="D34" s="554"/>
      <c r="E34" s="554"/>
      <c r="F34" s="554">
        <v>33461.040000000001</v>
      </c>
      <c r="G34" s="554"/>
      <c r="H34" s="554">
        <v>0</v>
      </c>
      <c r="I34" s="554">
        <v>33461.040000000001</v>
      </c>
      <c r="J34" s="555" t="s">
        <v>449</v>
      </c>
      <c r="K34" s="551" t="s">
        <v>247</v>
      </c>
    </row>
    <row r="35" spans="1:11" s="88" customFormat="1" ht="27" customHeight="1">
      <c r="A35" s="551">
        <v>27</v>
      </c>
      <c r="B35" s="552" t="s">
        <v>372</v>
      </c>
      <c r="C35" s="553"/>
      <c r="D35" s="554">
        <v>440015</v>
      </c>
      <c r="E35" s="554"/>
      <c r="F35" s="554">
        <v>440015</v>
      </c>
      <c r="G35" s="554">
        <v>440015</v>
      </c>
      <c r="H35" s="554">
        <v>100</v>
      </c>
      <c r="I35" s="554">
        <v>0</v>
      </c>
      <c r="J35" s="555" t="s">
        <v>373</v>
      </c>
      <c r="K35" s="551" t="s">
        <v>247</v>
      </c>
    </row>
    <row r="36" spans="1:11" s="88" customFormat="1" ht="27" customHeight="1">
      <c r="A36" s="551">
        <v>28</v>
      </c>
      <c r="B36" s="552" t="s">
        <v>396</v>
      </c>
      <c r="C36" s="553"/>
      <c r="D36" s="554">
        <v>79062.3</v>
      </c>
      <c r="E36" s="554"/>
      <c r="F36" s="554">
        <v>79062.3</v>
      </c>
      <c r="G36" s="554">
        <v>79062.3</v>
      </c>
      <c r="H36" s="554">
        <v>100</v>
      </c>
      <c r="I36" s="554">
        <v>0</v>
      </c>
      <c r="J36" s="555" t="s">
        <v>373</v>
      </c>
      <c r="K36" s="551" t="s">
        <v>247</v>
      </c>
    </row>
    <row r="37" spans="1:11" s="88" customFormat="1" ht="27" customHeight="1">
      <c r="A37" s="551">
        <v>29</v>
      </c>
      <c r="B37" s="556" t="s">
        <v>397</v>
      </c>
      <c r="C37" s="553"/>
      <c r="D37" s="554">
        <v>66500.5</v>
      </c>
      <c r="E37" s="554"/>
      <c r="F37" s="554">
        <v>66500.5</v>
      </c>
      <c r="G37" s="554">
        <v>66500.5</v>
      </c>
      <c r="H37" s="554">
        <v>100</v>
      </c>
      <c r="I37" s="554">
        <v>0</v>
      </c>
      <c r="J37" s="555" t="s">
        <v>373</v>
      </c>
      <c r="K37" s="551" t="s">
        <v>247</v>
      </c>
    </row>
    <row r="38" spans="1:11" s="88" customFormat="1" ht="40.5">
      <c r="A38" s="551">
        <v>30</v>
      </c>
      <c r="B38" s="552" t="s">
        <v>398</v>
      </c>
      <c r="C38" s="553"/>
      <c r="D38" s="554">
        <v>26213.31</v>
      </c>
      <c r="E38" s="554"/>
      <c r="F38" s="554">
        <v>26213.31</v>
      </c>
      <c r="G38" s="554">
        <v>26213.31</v>
      </c>
      <c r="H38" s="554">
        <v>100</v>
      </c>
      <c r="I38" s="554">
        <v>0</v>
      </c>
      <c r="J38" s="555" t="s">
        <v>399</v>
      </c>
      <c r="K38" s="551" t="s">
        <v>247</v>
      </c>
    </row>
    <row r="39" spans="1:11" s="88" customFormat="1">
      <c r="A39" s="551">
        <v>31</v>
      </c>
      <c r="B39" s="552" t="s">
        <v>175</v>
      </c>
      <c r="C39" s="553"/>
      <c r="D39" s="554">
        <v>1680756</v>
      </c>
      <c r="E39" s="554"/>
      <c r="F39" s="554">
        <v>1680756</v>
      </c>
      <c r="G39" s="554">
        <v>1680756</v>
      </c>
      <c r="H39" s="554">
        <v>100</v>
      </c>
      <c r="I39" s="554">
        <v>0</v>
      </c>
      <c r="J39" s="555" t="s">
        <v>364</v>
      </c>
      <c r="K39" s="551" t="s">
        <v>247</v>
      </c>
    </row>
    <row r="40" spans="1:11" s="88" customFormat="1" ht="27" customHeight="1">
      <c r="A40" s="551">
        <v>32</v>
      </c>
      <c r="B40" s="552" t="s">
        <v>400</v>
      </c>
      <c r="C40" s="553"/>
      <c r="D40" s="554">
        <v>11021</v>
      </c>
      <c r="E40" s="554"/>
      <c r="F40" s="554">
        <v>11021</v>
      </c>
      <c r="G40" s="554">
        <v>11021</v>
      </c>
      <c r="H40" s="554">
        <v>100</v>
      </c>
      <c r="I40" s="554">
        <v>0</v>
      </c>
      <c r="J40" s="555" t="s">
        <v>401</v>
      </c>
      <c r="K40" s="551" t="s">
        <v>247</v>
      </c>
    </row>
    <row r="41" spans="1:11" s="88" customFormat="1" ht="27" customHeight="1">
      <c r="A41" s="551">
        <v>33</v>
      </c>
      <c r="B41" s="552" t="s">
        <v>400</v>
      </c>
      <c r="C41" s="553"/>
      <c r="D41" s="554">
        <v>116437.4</v>
      </c>
      <c r="E41" s="554"/>
      <c r="F41" s="554">
        <v>116437.4</v>
      </c>
      <c r="G41" s="554">
        <v>116437.4</v>
      </c>
      <c r="H41" s="554">
        <v>100</v>
      </c>
      <c r="I41" s="554">
        <v>0</v>
      </c>
      <c r="J41" s="555" t="s">
        <v>219</v>
      </c>
      <c r="K41" s="551" t="s">
        <v>247</v>
      </c>
    </row>
    <row r="42" spans="1:11" s="88" customFormat="1" ht="60.75">
      <c r="A42" s="551">
        <v>34</v>
      </c>
      <c r="B42" s="552" t="s">
        <v>381</v>
      </c>
      <c r="C42" s="553"/>
      <c r="D42" s="554">
        <v>357406</v>
      </c>
      <c r="E42" s="554"/>
      <c r="F42" s="554">
        <v>357406</v>
      </c>
      <c r="G42" s="554">
        <v>357406</v>
      </c>
      <c r="H42" s="554">
        <v>100</v>
      </c>
      <c r="I42" s="554">
        <v>0</v>
      </c>
      <c r="J42" s="555" t="s">
        <v>356</v>
      </c>
      <c r="K42" s="551" t="s">
        <v>130</v>
      </c>
    </row>
    <row r="43" spans="1:11" s="88" customFormat="1" ht="40.5">
      <c r="A43" s="551">
        <v>35</v>
      </c>
      <c r="B43" s="552" t="s">
        <v>402</v>
      </c>
      <c r="C43" s="553"/>
      <c r="D43" s="554">
        <v>60000</v>
      </c>
      <c r="E43" s="554"/>
      <c r="F43" s="554">
        <v>60000</v>
      </c>
      <c r="G43" s="554">
        <v>60000</v>
      </c>
      <c r="H43" s="554">
        <v>100</v>
      </c>
      <c r="I43" s="554">
        <v>0</v>
      </c>
      <c r="J43" s="555" t="s">
        <v>403</v>
      </c>
      <c r="K43" s="551" t="s">
        <v>203</v>
      </c>
    </row>
    <row r="44" spans="1:11" s="88" customFormat="1" ht="27" customHeight="1">
      <c r="A44" s="551">
        <v>36</v>
      </c>
      <c r="B44" s="552" t="s">
        <v>389</v>
      </c>
      <c r="C44" s="553"/>
      <c r="D44" s="554">
        <v>21960</v>
      </c>
      <c r="E44" s="554"/>
      <c r="F44" s="554">
        <v>21960</v>
      </c>
      <c r="G44" s="554">
        <v>21960</v>
      </c>
      <c r="H44" s="554">
        <v>100</v>
      </c>
      <c r="I44" s="554">
        <v>0</v>
      </c>
      <c r="J44" s="555" t="s">
        <v>404</v>
      </c>
      <c r="K44" s="551" t="s">
        <v>203</v>
      </c>
    </row>
    <row r="45" spans="1:11" s="88" customFormat="1" ht="60.75">
      <c r="A45" s="551">
        <v>37</v>
      </c>
      <c r="B45" s="552" t="s">
        <v>405</v>
      </c>
      <c r="C45" s="553"/>
      <c r="D45" s="554">
        <v>147660</v>
      </c>
      <c r="E45" s="554"/>
      <c r="F45" s="554">
        <v>147660</v>
      </c>
      <c r="G45" s="554">
        <v>147660</v>
      </c>
      <c r="H45" s="554">
        <v>100</v>
      </c>
      <c r="I45" s="554">
        <v>0</v>
      </c>
      <c r="J45" s="551" t="s">
        <v>403</v>
      </c>
      <c r="K45" s="551" t="s">
        <v>133</v>
      </c>
    </row>
    <row r="46" spans="1:11" s="88" customFormat="1" ht="40.5">
      <c r="A46" s="551">
        <v>38</v>
      </c>
      <c r="B46" s="552" t="s">
        <v>406</v>
      </c>
      <c r="C46" s="553"/>
      <c r="D46" s="554">
        <v>100000</v>
      </c>
      <c r="E46" s="554"/>
      <c r="F46" s="554">
        <v>100000</v>
      </c>
      <c r="G46" s="554">
        <v>100000</v>
      </c>
      <c r="H46" s="554">
        <v>100</v>
      </c>
      <c r="I46" s="554">
        <v>0</v>
      </c>
      <c r="J46" s="555" t="s">
        <v>407</v>
      </c>
      <c r="K46" s="551" t="s">
        <v>130</v>
      </c>
    </row>
    <row r="47" spans="1:11" s="88" customFormat="1" ht="27" customHeight="1">
      <c r="A47" s="551">
        <v>39</v>
      </c>
      <c r="B47" s="552" t="s">
        <v>386</v>
      </c>
      <c r="C47" s="553"/>
      <c r="D47" s="554">
        <v>205000</v>
      </c>
      <c r="E47" s="554"/>
      <c r="F47" s="554">
        <v>205000</v>
      </c>
      <c r="G47" s="554">
        <v>205000</v>
      </c>
      <c r="H47" s="554">
        <v>100</v>
      </c>
      <c r="I47" s="554">
        <v>0</v>
      </c>
      <c r="J47" s="555" t="s">
        <v>387</v>
      </c>
      <c r="K47" s="551" t="s">
        <v>130</v>
      </c>
    </row>
    <row r="48" spans="1:11" s="88" customFormat="1" ht="40.5">
      <c r="A48" s="551">
        <v>40</v>
      </c>
      <c r="B48" s="552" t="s">
        <v>408</v>
      </c>
      <c r="C48" s="553"/>
      <c r="D48" s="554">
        <v>303700</v>
      </c>
      <c r="E48" s="554"/>
      <c r="F48" s="554">
        <v>303700</v>
      </c>
      <c r="G48" s="554">
        <v>303700</v>
      </c>
      <c r="H48" s="554">
        <v>100</v>
      </c>
      <c r="I48" s="554">
        <v>0</v>
      </c>
      <c r="J48" s="555" t="s">
        <v>375</v>
      </c>
      <c r="K48" s="551" t="s">
        <v>130</v>
      </c>
    </row>
    <row r="49" spans="1:11" s="88" customFormat="1" ht="27" customHeight="1">
      <c r="A49" s="551">
        <v>41</v>
      </c>
      <c r="B49" s="552" t="s">
        <v>392</v>
      </c>
      <c r="C49" s="553"/>
      <c r="D49" s="554">
        <v>13334.34</v>
      </c>
      <c r="E49" s="554"/>
      <c r="F49" s="554">
        <v>13334.34</v>
      </c>
      <c r="G49" s="554">
        <v>13334.34</v>
      </c>
      <c r="H49" s="554">
        <v>100</v>
      </c>
      <c r="I49" s="554">
        <v>0</v>
      </c>
      <c r="J49" s="555" t="s">
        <v>393</v>
      </c>
      <c r="K49" s="551" t="s">
        <v>130</v>
      </c>
    </row>
    <row r="50" spans="1:11" s="88" customFormat="1" ht="60.75">
      <c r="A50" s="551">
        <v>42</v>
      </c>
      <c r="B50" s="552" t="s">
        <v>390</v>
      </c>
      <c r="C50" s="553"/>
      <c r="D50" s="554">
        <v>29500</v>
      </c>
      <c r="E50" s="554"/>
      <c r="F50" s="554">
        <v>29500</v>
      </c>
      <c r="G50" s="554">
        <v>29500</v>
      </c>
      <c r="H50" s="554">
        <v>100</v>
      </c>
      <c r="I50" s="554">
        <v>0</v>
      </c>
      <c r="J50" s="555" t="s">
        <v>391</v>
      </c>
      <c r="K50" s="551" t="s">
        <v>130</v>
      </c>
    </row>
    <row r="51" spans="1:11" s="88" customFormat="1" ht="40.5">
      <c r="A51" s="551">
        <v>43</v>
      </c>
      <c r="B51" s="552" t="s">
        <v>337</v>
      </c>
      <c r="C51" s="553"/>
      <c r="D51" s="554">
        <v>27979000</v>
      </c>
      <c r="E51" s="554"/>
      <c r="F51" s="554">
        <v>27979000</v>
      </c>
      <c r="G51" s="554">
        <v>27979000</v>
      </c>
      <c r="H51" s="554">
        <v>100</v>
      </c>
      <c r="I51" s="554">
        <v>0</v>
      </c>
      <c r="J51" s="555" t="s">
        <v>338</v>
      </c>
      <c r="K51" s="551" t="s">
        <v>156</v>
      </c>
    </row>
    <row r="52" spans="1:11" s="88" customFormat="1" ht="40.5">
      <c r="A52" s="551">
        <v>44</v>
      </c>
      <c r="B52" s="552" t="s">
        <v>361</v>
      </c>
      <c r="C52" s="553"/>
      <c r="D52" s="554">
        <v>4930000</v>
      </c>
      <c r="E52" s="554"/>
      <c r="F52" s="554">
        <v>4930000</v>
      </c>
      <c r="G52" s="554">
        <v>4930000</v>
      </c>
      <c r="H52" s="554">
        <v>100</v>
      </c>
      <c r="I52" s="554">
        <v>0</v>
      </c>
      <c r="J52" s="555" t="s">
        <v>362</v>
      </c>
      <c r="K52" s="551" t="s">
        <v>156</v>
      </c>
    </row>
    <row r="53" spans="1:11" s="88" customFormat="1" ht="40.5" customHeight="1">
      <c r="A53" s="551">
        <v>45</v>
      </c>
      <c r="B53" s="556" t="s">
        <v>394</v>
      </c>
      <c r="C53" s="553"/>
      <c r="D53" s="554">
        <v>6825000</v>
      </c>
      <c r="E53" s="554"/>
      <c r="F53" s="554">
        <v>6825000</v>
      </c>
      <c r="G53" s="554">
        <v>6825000</v>
      </c>
      <c r="H53" s="554">
        <v>100</v>
      </c>
      <c r="I53" s="554">
        <v>0</v>
      </c>
      <c r="J53" s="555" t="s">
        <v>395</v>
      </c>
      <c r="K53" s="551" t="s">
        <v>156</v>
      </c>
    </row>
    <row r="54" spans="1:11" s="88" customFormat="1" ht="27" customHeight="1">
      <c r="A54" s="551">
        <v>46</v>
      </c>
      <c r="B54" s="552" t="s">
        <v>351</v>
      </c>
      <c r="C54" s="553"/>
      <c r="D54" s="554">
        <v>4620000</v>
      </c>
      <c r="E54" s="554"/>
      <c r="F54" s="554">
        <v>4620000</v>
      </c>
      <c r="G54" s="554">
        <v>4620000</v>
      </c>
      <c r="H54" s="554">
        <v>100</v>
      </c>
      <c r="I54" s="554">
        <v>0</v>
      </c>
      <c r="J54" s="555" t="s">
        <v>352</v>
      </c>
      <c r="K54" s="551" t="s">
        <v>156</v>
      </c>
    </row>
    <row r="55" spans="1:11" s="88" customFormat="1" ht="27" customHeight="1">
      <c r="A55" s="551">
        <v>47</v>
      </c>
      <c r="B55" s="552" t="s">
        <v>366</v>
      </c>
      <c r="C55" s="553"/>
      <c r="D55" s="554">
        <v>2730000</v>
      </c>
      <c r="E55" s="554"/>
      <c r="F55" s="554">
        <v>2730000</v>
      </c>
      <c r="G55" s="554">
        <v>2730000</v>
      </c>
      <c r="H55" s="554">
        <v>100</v>
      </c>
      <c r="I55" s="554">
        <v>0</v>
      </c>
      <c r="J55" s="555" t="s">
        <v>362</v>
      </c>
      <c r="K55" s="551" t="s">
        <v>156</v>
      </c>
    </row>
    <row r="56" spans="1:11" s="88" customFormat="1" ht="40.5">
      <c r="A56" s="551">
        <v>48</v>
      </c>
      <c r="B56" s="552" t="s">
        <v>355</v>
      </c>
      <c r="C56" s="553"/>
      <c r="D56" s="554">
        <v>3596000</v>
      </c>
      <c r="E56" s="554"/>
      <c r="F56" s="554">
        <v>3596000</v>
      </c>
      <c r="G56" s="554">
        <v>3596000</v>
      </c>
      <c r="H56" s="554">
        <v>100</v>
      </c>
      <c r="I56" s="554">
        <v>0</v>
      </c>
      <c r="J56" s="555" t="s">
        <v>356</v>
      </c>
      <c r="K56" s="551" t="s">
        <v>156</v>
      </c>
    </row>
    <row r="57" spans="1:11" s="88" customFormat="1" ht="40.5" customHeight="1">
      <c r="A57" s="551">
        <v>49</v>
      </c>
      <c r="B57" s="552" t="s">
        <v>363</v>
      </c>
      <c r="C57" s="558"/>
      <c r="D57" s="554">
        <v>1787100</v>
      </c>
      <c r="E57" s="554"/>
      <c r="F57" s="554">
        <v>1787100</v>
      </c>
      <c r="G57" s="554">
        <v>1787100</v>
      </c>
      <c r="H57" s="554">
        <v>100</v>
      </c>
      <c r="I57" s="554">
        <v>0</v>
      </c>
      <c r="J57" s="555" t="s">
        <v>354</v>
      </c>
      <c r="K57" s="551" t="s">
        <v>156</v>
      </c>
    </row>
    <row r="58" spans="1:11" s="88" customFormat="1" ht="40.5" customHeight="1">
      <c r="A58" s="551">
        <v>50</v>
      </c>
      <c r="B58" s="552" t="s">
        <v>353</v>
      </c>
      <c r="C58" s="558"/>
      <c r="D58" s="554">
        <v>19464900</v>
      </c>
      <c r="E58" s="554"/>
      <c r="F58" s="554">
        <v>19464900</v>
      </c>
      <c r="G58" s="554">
        <v>19464900</v>
      </c>
      <c r="H58" s="554">
        <v>100</v>
      </c>
      <c r="I58" s="554">
        <v>0</v>
      </c>
      <c r="J58" s="555" t="s">
        <v>354</v>
      </c>
      <c r="K58" s="551" t="s">
        <v>156</v>
      </c>
    </row>
    <row r="59" spans="1:11" s="88" customFormat="1" ht="27.95" customHeight="1">
      <c r="A59" s="559"/>
      <c r="B59" s="560"/>
      <c r="C59" s="561"/>
      <c r="D59" s="562"/>
      <c r="E59" s="562"/>
      <c r="F59" s="563"/>
      <c r="G59" s="562"/>
      <c r="H59" s="563"/>
      <c r="I59" s="563"/>
      <c r="J59" s="564"/>
      <c r="K59" s="559"/>
    </row>
    <row r="60" spans="1:11" s="80" customFormat="1" ht="35.1" customHeight="1">
      <c r="A60" s="550"/>
      <c r="B60" s="510" t="s">
        <v>453</v>
      </c>
      <c r="C60" s="565">
        <v>20613557.460000001</v>
      </c>
      <c r="D60" s="565">
        <v>32931792.490000002</v>
      </c>
      <c r="E60" s="565">
        <v>10266101.210000001</v>
      </c>
      <c r="F60" s="565">
        <v>63811451.160000004</v>
      </c>
      <c r="G60" s="565">
        <v>33218812.700000003</v>
      </c>
      <c r="H60" s="565">
        <v>52.057760944360261</v>
      </c>
      <c r="I60" s="565">
        <v>30592638.460000001</v>
      </c>
      <c r="J60" s="566"/>
      <c r="K60" s="550"/>
    </row>
    <row r="61" spans="1:11" s="88" customFormat="1" ht="40.5">
      <c r="A61" s="551">
        <v>1</v>
      </c>
      <c r="B61" s="569" t="s">
        <v>461</v>
      </c>
      <c r="C61" s="568"/>
      <c r="D61" s="568">
        <v>2890000</v>
      </c>
      <c r="E61" s="568"/>
      <c r="F61" s="554">
        <v>2890000</v>
      </c>
      <c r="G61" s="568"/>
      <c r="H61" s="554">
        <v>0</v>
      </c>
      <c r="I61" s="554">
        <v>2890000</v>
      </c>
      <c r="J61" s="551" t="s">
        <v>410</v>
      </c>
      <c r="K61" s="551" t="s">
        <v>462</v>
      </c>
    </row>
    <row r="62" spans="1:11" s="88" customFormat="1" ht="60.75">
      <c r="A62" s="551">
        <v>2</v>
      </c>
      <c r="B62" s="570" t="s">
        <v>465</v>
      </c>
      <c r="C62" s="571"/>
      <c r="D62" s="571"/>
      <c r="E62" s="571">
        <v>498000</v>
      </c>
      <c r="F62" s="572">
        <v>498000</v>
      </c>
      <c r="G62" s="571"/>
      <c r="H62" s="572">
        <v>0</v>
      </c>
      <c r="I62" s="572">
        <v>498000</v>
      </c>
      <c r="J62" s="573" t="s">
        <v>411</v>
      </c>
      <c r="K62" s="573" t="s">
        <v>464</v>
      </c>
    </row>
    <row r="63" spans="1:11" s="88" customFormat="1" ht="27" customHeight="1">
      <c r="A63" s="551">
        <v>3</v>
      </c>
      <c r="B63" s="567" t="s">
        <v>472</v>
      </c>
      <c r="C63" s="568"/>
      <c r="D63" s="568"/>
      <c r="E63" s="568">
        <v>497400</v>
      </c>
      <c r="F63" s="554">
        <v>497400</v>
      </c>
      <c r="G63" s="568"/>
      <c r="H63" s="554">
        <v>0</v>
      </c>
      <c r="I63" s="554">
        <v>497400</v>
      </c>
      <c r="J63" s="551" t="s">
        <v>413</v>
      </c>
      <c r="K63" s="551" t="s">
        <v>473</v>
      </c>
    </row>
    <row r="64" spans="1:11" s="88" customFormat="1" ht="40.5">
      <c r="A64" s="551">
        <v>4</v>
      </c>
      <c r="B64" s="569" t="s">
        <v>480</v>
      </c>
      <c r="C64" s="568"/>
      <c r="D64" s="568"/>
      <c r="E64" s="568">
        <v>480000</v>
      </c>
      <c r="F64" s="554">
        <v>480000</v>
      </c>
      <c r="G64" s="568"/>
      <c r="H64" s="554">
        <v>0</v>
      </c>
      <c r="I64" s="554">
        <v>480000</v>
      </c>
      <c r="J64" s="551" t="s">
        <v>415</v>
      </c>
      <c r="K64" s="551" t="s">
        <v>271</v>
      </c>
    </row>
    <row r="65" spans="1:11" s="88" customFormat="1" ht="40.5">
      <c r="A65" s="551">
        <v>5</v>
      </c>
      <c r="B65" s="569" t="s">
        <v>492</v>
      </c>
      <c r="C65" s="568"/>
      <c r="D65" s="568"/>
      <c r="E65" s="568">
        <v>440000</v>
      </c>
      <c r="F65" s="554">
        <v>440000</v>
      </c>
      <c r="G65" s="568"/>
      <c r="H65" s="554">
        <v>0</v>
      </c>
      <c r="I65" s="554">
        <v>440000</v>
      </c>
      <c r="J65" s="551" t="s">
        <v>176</v>
      </c>
      <c r="K65" s="551" t="s">
        <v>493</v>
      </c>
    </row>
    <row r="66" spans="1:11" s="90" customFormat="1" ht="27" customHeight="1">
      <c r="A66" s="551">
        <v>6</v>
      </c>
      <c r="B66" s="569" t="s">
        <v>498</v>
      </c>
      <c r="C66" s="568">
        <v>497000</v>
      </c>
      <c r="D66" s="568"/>
      <c r="E66" s="568"/>
      <c r="F66" s="554">
        <v>497000</v>
      </c>
      <c r="G66" s="568"/>
      <c r="H66" s="554">
        <v>0</v>
      </c>
      <c r="I66" s="554">
        <v>497000</v>
      </c>
      <c r="J66" s="551"/>
      <c r="K66" s="551" t="s">
        <v>218</v>
      </c>
    </row>
    <row r="67" spans="1:11" s="90" customFormat="1" ht="40.5">
      <c r="A67" s="551">
        <v>7</v>
      </c>
      <c r="B67" s="569" t="s">
        <v>503</v>
      </c>
      <c r="C67" s="568"/>
      <c r="D67" s="568">
        <v>1935444</v>
      </c>
      <c r="E67" s="568"/>
      <c r="F67" s="554">
        <v>1935444</v>
      </c>
      <c r="G67" s="568"/>
      <c r="H67" s="554">
        <v>0</v>
      </c>
      <c r="I67" s="554">
        <v>1935444</v>
      </c>
      <c r="J67" s="551" t="s">
        <v>419</v>
      </c>
      <c r="K67" s="551" t="s">
        <v>210</v>
      </c>
    </row>
    <row r="68" spans="1:11" s="88" customFormat="1" ht="40.5">
      <c r="A68" s="551">
        <v>8</v>
      </c>
      <c r="B68" s="569" t="s">
        <v>504</v>
      </c>
      <c r="C68" s="568">
        <v>20000000</v>
      </c>
      <c r="D68" s="568"/>
      <c r="E68" s="568"/>
      <c r="F68" s="554">
        <v>20000000</v>
      </c>
      <c r="G68" s="568"/>
      <c r="H68" s="554">
        <v>0</v>
      </c>
      <c r="I68" s="554">
        <v>20000000</v>
      </c>
      <c r="J68" s="551"/>
      <c r="K68" s="551" t="s">
        <v>299</v>
      </c>
    </row>
    <row r="69" spans="1:11" s="88" customFormat="1" ht="27" customHeight="1">
      <c r="A69" s="551">
        <v>9</v>
      </c>
      <c r="B69" s="569" t="s">
        <v>521</v>
      </c>
      <c r="C69" s="568"/>
      <c r="D69" s="568"/>
      <c r="E69" s="568">
        <v>115077</v>
      </c>
      <c r="F69" s="554">
        <v>115077</v>
      </c>
      <c r="G69" s="568"/>
      <c r="H69" s="554">
        <v>0</v>
      </c>
      <c r="I69" s="554">
        <v>115077</v>
      </c>
      <c r="J69" s="551" t="s">
        <v>219</v>
      </c>
      <c r="K69" s="551" t="s">
        <v>264</v>
      </c>
    </row>
    <row r="70" spans="1:11" s="88" customFormat="1" ht="40.5">
      <c r="A70" s="551">
        <v>10</v>
      </c>
      <c r="B70" s="569" t="s">
        <v>534</v>
      </c>
      <c r="C70" s="568"/>
      <c r="D70" s="568"/>
      <c r="E70" s="568">
        <v>500000</v>
      </c>
      <c r="F70" s="568">
        <v>500000</v>
      </c>
      <c r="G70" s="568"/>
      <c r="H70" s="568">
        <v>0</v>
      </c>
      <c r="I70" s="554">
        <v>500000</v>
      </c>
      <c r="J70" s="551" t="s">
        <v>413</v>
      </c>
      <c r="K70" s="551" t="s">
        <v>533</v>
      </c>
    </row>
    <row r="71" spans="1:11" s="88" customFormat="1" ht="40.5">
      <c r="A71" s="551">
        <v>11</v>
      </c>
      <c r="B71" s="569" t="s">
        <v>535</v>
      </c>
      <c r="C71" s="568"/>
      <c r="D71" s="568"/>
      <c r="E71" s="568">
        <v>342400</v>
      </c>
      <c r="F71" s="568">
        <v>342400</v>
      </c>
      <c r="G71" s="568"/>
      <c r="H71" s="568">
        <v>0</v>
      </c>
      <c r="I71" s="554">
        <v>342400</v>
      </c>
      <c r="J71" s="551" t="s">
        <v>219</v>
      </c>
      <c r="K71" s="551" t="s">
        <v>536</v>
      </c>
    </row>
    <row r="72" spans="1:11" s="88" customFormat="1" ht="27" customHeight="1">
      <c r="A72" s="551">
        <v>12</v>
      </c>
      <c r="B72" s="569" t="s">
        <v>400</v>
      </c>
      <c r="C72" s="568"/>
      <c r="D72" s="568">
        <v>28710</v>
      </c>
      <c r="E72" s="568"/>
      <c r="F72" s="568">
        <v>28710</v>
      </c>
      <c r="G72" s="568"/>
      <c r="H72" s="568">
        <v>0</v>
      </c>
      <c r="I72" s="554">
        <v>28710</v>
      </c>
      <c r="J72" s="551" t="s">
        <v>219</v>
      </c>
      <c r="K72" s="551" t="s">
        <v>538</v>
      </c>
    </row>
    <row r="73" spans="1:11" s="88" customFormat="1" ht="27" customHeight="1">
      <c r="A73" s="551">
        <v>13</v>
      </c>
      <c r="B73" s="569" t="s">
        <v>549</v>
      </c>
      <c r="C73" s="568"/>
      <c r="D73" s="568"/>
      <c r="E73" s="568">
        <v>299000</v>
      </c>
      <c r="F73" s="568">
        <v>299000</v>
      </c>
      <c r="G73" s="568"/>
      <c r="H73" s="568">
        <v>0</v>
      </c>
      <c r="I73" s="554">
        <v>299000</v>
      </c>
      <c r="J73" s="551" t="s">
        <v>423</v>
      </c>
      <c r="K73" s="551" t="s">
        <v>548</v>
      </c>
    </row>
    <row r="74" spans="1:11" s="88" customFormat="1" ht="27" customHeight="1">
      <c r="A74" s="551">
        <v>14</v>
      </c>
      <c r="B74" s="569" t="s">
        <v>550</v>
      </c>
      <c r="C74" s="568"/>
      <c r="D74" s="568"/>
      <c r="E74" s="568">
        <v>493000</v>
      </c>
      <c r="F74" s="568">
        <v>493000</v>
      </c>
      <c r="G74" s="568"/>
      <c r="H74" s="568">
        <v>0</v>
      </c>
      <c r="I74" s="554">
        <v>493000</v>
      </c>
      <c r="J74" s="551" t="s">
        <v>219</v>
      </c>
      <c r="K74" s="551" t="s">
        <v>548</v>
      </c>
    </row>
    <row r="75" spans="1:11" s="88" customFormat="1" ht="27" customHeight="1">
      <c r="A75" s="551">
        <v>15</v>
      </c>
      <c r="B75" s="567" t="s">
        <v>553</v>
      </c>
      <c r="C75" s="568"/>
      <c r="D75" s="568"/>
      <c r="E75" s="568">
        <v>498000</v>
      </c>
      <c r="F75" s="568">
        <v>498000</v>
      </c>
      <c r="G75" s="568"/>
      <c r="H75" s="568">
        <v>0</v>
      </c>
      <c r="I75" s="554">
        <v>498000</v>
      </c>
      <c r="J75" s="551" t="s">
        <v>419</v>
      </c>
      <c r="K75" s="551" t="s">
        <v>554</v>
      </c>
    </row>
    <row r="76" spans="1:11" s="88" customFormat="1" ht="40.5">
      <c r="A76" s="551">
        <v>16</v>
      </c>
      <c r="B76" s="569" t="s">
        <v>558</v>
      </c>
      <c r="C76" s="568"/>
      <c r="D76" s="568"/>
      <c r="E76" s="568">
        <v>206000</v>
      </c>
      <c r="F76" s="568">
        <v>206000</v>
      </c>
      <c r="G76" s="568"/>
      <c r="H76" s="568">
        <v>0</v>
      </c>
      <c r="I76" s="554">
        <v>206000</v>
      </c>
      <c r="J76" s="551" t="s">
        <v>219</v>
      </c>
      <c r="K76" s="551" t="s">
        <v>556</v>
      </c>
    </row>
    <row r="77" spans="1:11" s="88" customFormat="1" ht="40.5">
      <c r="A77" s="551">
        <v>17</v>
      </c>
      <c r="B77" s="569" t="s">
        <v>559</v>
      </c>
      <c r="C77" s="568"/>
      <c r="D77" s="568"/>
      <c r="E77" s="568">
        <v>311000</v>
      </c>
      <c r="F77" s="568">
        <v>311000</v>
      </c>
      <c r="G77" s="568"/>
      <c r="H77" s="568">
        <v>0</v>
      </c>
      <c r="I77" s="554">
        <v>311000</v>
      </c>
      <c r="J77" s="551" t="s">
        <v>219</v>
      </c>
      <c r="K77" s="551" t="s">
        <v>556</v>
      </c>
    </row>
    <row r="78" spans="1:11" s="88" customFormat="1" ht="27" customHeight="1">
      <c r="A78" s="551">
        <v>18</v>
      </c>
      <c r="B78" s="569" t="s">
        <v>530</v>
      </c>
      <c r="C78" s="568"/>
      <c r="D78" s="568"/>
      <c r="E78" s="568">
        <v>491000</v>
      </c>
      <c r="F78" s="554">
        <v>491000</v>
      </c>
      <c r="G78" s="568">
        <v>220950</v>
      </c>
      <c r="H78" s="554">
        <v>45</v>
      </c>
      <c r="I78" s="554">
        <v>270050</v>
      </c>
      <c r="J78" s="551" t="s">
        <v>346</v>
      </c>
      <c r="K78" s="551" t="s">
        <v>527</v>
      </c>
    </row>
    <row r="79" spans="1:11" s="88" customFormat="1" ht="27" customHeight="1">
      <c r="A79" s="551">
        <v>19</v>
      </c>
      <c r="B79" s="569" t="s">
        <v>470</v>
      </c>
      <c r="C79" s="568"/>
      <c r="D79" s="568"/>
      <c r="E79" s="568">
        <v>500000</v>
      </c>
      <c r="F79" s="554">
        <v>500000</v>
      </c>
      <c r="G79" s="568">
        <v>325000</v>
      </c>
      <c r="H79" s="554">
        <v>65</v>
      </c>
      <c r="I79" s="554">
        <v>175000</v>
      </c>
      <c r="J79" s="551" t="s">
        <v>412</v>
      </c>
      <c r="K79" s="551" t="s">
        <v>471</v>
      </c>
    </row>
    <row r="80" spans="1:11" s="88" customFormat="1" ht="27" customHeight="1">
      <c r="A80" s="551">
        <v>20</v>
      </c>
      <c r="B80" s="569" t="s">
        <v>589</v>
      </c>
      <c r="C80" s="568">
        <v>13960</v>
      </c>
      <c r="D80" s="568"/>
      <c r="E80" s="568"/>
      <c r="F80" s="568">
        <v>13960</v>
      </c>
      <c r="G80" s="568"/>
      <c r="H80" s="568">
        <v>0</v>
      </c>
      <c r="I80" s="554">
        <v>13960</v>
      </c>
      <c r="J80" s="551" t="s">
        <v>532</v>
      </c>
      <c r="K80" s="551" t="s">
        <v>533</v>
      </c>
    </row>
    <row r="81" spans="1:11" s="88" customFormat="1" ht="27" customHeight="1">
      <c r="A81" s="551">
        <v>21</v>
      </c>
      <c r="B81" s="569" t="s">
        <v>483</v>
      </c>
      <c r="C81" s="568">
        <v>55335</v>
      </c>
      <c r="D81" s="568"/>
      <c r="E81" s="568">
        <v>486665</v>
      </c>
      <c r="F81" s="554">
        <v>542000</v>
      </c>
      <c r="G81" s="568">
        <v>486665</v>
      </c>
      <c r="H81" s="554">
        <v>89.790590405904055</v>
      </c>
      <c r="I81" s="554">
        <v>55335</v>
      </c>
      <c r="J81" s="551" t="s">
        <v>416</v>
      </c>
      <c r="K81" s="551" t="s">
        <v>482</v>
      </c>
    </row>
    <row r="82" spans="1:11" s="88" customFormat="1" ht="40.5">
      <c r="A82" s="551">
        <v>22</v>
      </c>
      <c r="B82" s="569" t="s">
        <v>459</v>
      </c>
      <c r="C82" s="568">
        <v>12995.79</v>
      </c>
      <c r="D82" s="568"/>
      <c r="E82" s="568">
        <v>267024.21000000002</v>
      </c>
      <c r="F82" s="554">
        <v>280020</v>
      </c>
      <c r="G82" s="568">
        <v>267024.21000000002</v>
      </c>
      <c r="H82" s="554">
        <v>95.358977930147859</v>
      </c>
      <c r="I82" s="554">
        <v>12995.789999999979</v>
      </c>
      <c r="J82" s="551" t="s">
        <v>409</v>
      </c>
      <c r="K82" s="551" t="s">
        <v>460</v>
      </c>
    </row>
    <row r="83" spans="1:11" s="88" customFormat="1" ht="81">
      <c r="A83" s="551">
        <v>23</v>
      </c>
      <c r="B83" s="569" t="s">
        <v>476</v>
      </c>
      <c r="C83" s="568">
        <v>34266.67</v>
      </c>
      <c r="D83" s="568">
        <v>2465733.33</v>
      </c>
      <c r="E83" s="568"/>
      <c r="F83" s="554">
        <v>2500000</v>
      </c>
      <c r="G83" s="568">
        <v>2465733.33</v>
      </c>
      <c r="H83" s="554">
        <v>98.629333200000005</v>
      </c>
      <c r="I83" s="554">
        <v>34266.669999999925</v>
      </c>
      <c r="J83" s="551" t="s">
        <v>414</v>
      </c>
      <c r="K83" s="551" t="s">
        <v>477</v>
      </c>
    </row>
    <row r="84" spans="1:11" s="88" customFormat="1" ht="27" customHeight="1">
      <c r="A84" s="551">
        <v>24</v>
      </c>
      <c r="B84" s="567" t="s">
        <v>454</v>
      </c>
      <c r="C84" s="568"/>
      <c r="D84" s="568">
        <v>3580000</v>
      </c>
      <c r="E84" s="568"/>
      <c r="F84" s="554">
        <v>3580000</v>
      </c>
      <c r="G84" s="568">
        <v>3580000</v>
      </c>
      <c r="H84" s="554">
        <v>100</v>
      </c>
      <c r="I84" s="554">
        <v>0</v>
      </c>
      <c r="J84" s="551" t="s">
        <v>395</v>
      </c>
      <c r="K84" s="551" t="s">
        <v>455</v>
      </c>
    </row>
    <row r="85" spans="1:11" s="88" customFormat="1" ht="27" customHeight="1">
      <c r="A85" s="551">
        <v>25</v>
      </c>
      <c r="B85" s="569" t="s">
        <v>456</v>
      </c>
      <c r="C85" s="568"/>
      <c r="D85" s="568">
        <v>2380000</v>
      </c>
      <c r="E85" s="568"/>
      <c r="F85" s="554">
        <v>2380000</v>
      </c>
      <c r="G85" s="568">
        <v>2380000</v>
      </c>
      <c r="H85" s="554">
        <v>100</v>
      </c>
      <c r="I85" s="554">
        <v>0</v>
      </c>
      <c r="J85" s="551" t="s">
        <v>395</v>
      </c>
      <c r="K85" s="551" t="s">
        <v>455</v>
      </c>
    </row>
    <row r="86" spans="1:11" s="88" customFormat="1" ht="27" customHeight="1">
      <c r="A86" s="551">
        <v>26</v>
      </c>
      <c r="B86" s="569" t="s">
        <v>457</v>
      </c>
      <c r="C86" s="568"/>
      <c r="D86" s="554">
        <v>375700</v>
      </c>
      <c r="E86" s="568"/>
      <c r="F86" s="554">
        <v>375700</v>
      </c>
      <c r="G86" s="568">
        <v>375700</v>
      </c>
      <c r="H86" s="554">
        <v>100</v>
      </c>
      <c r="I86" s="554">
        <v>0</v>
      </c>
      <c r="J86" s="551" t="s">
        <v>458</v>
      </c>
      <c r="K86" s="551" t="s">
        <v>455</v>
      </c>
    </row>
    <row r="87" spans="1:11" s="90" customFormat="1" ht="27" customHeight="1">
      <c r="A87" s="551">
        <v>27</v>
      </c>
      <c r="B87" s="570" t="s">
        <v>457</v>
      </c>
      <c r="C87" s="571"/>
      <c r="D87" s="571">
        <v>375700</v>
      </c>
      <c r="E87" s="571"/>
      <c r="F87" s="572">
        <v>375700</v>
      </c>
      <c r="G87" s="571">
        <v>375700</v>
      </c>
      <c r="H87" s="572">
        <v>100</v>
      </c>
      <c r="I87" s="572">
        <v>0</v>
      </c>
      <c r="J87" s="573" t="s">
        <v>463</v>
      </c>
      <c r="K87" s="573" t="s">
        <v>464</v>
      </c>
    </row>
    <row r="88" spans="1:11" s="88" customFormat="1" ht="27" customHeight="1">
      <c r="A88" s="551">
        <v>28</v>
      </c>
      <c r="B88" s="570" t="s">
        <v>457</v>
      </c>
      <c r="C88" s="568"/>
      <c r="D88" s="568">
        <v>375700</v>
      </c>
      <c r="E88" s="568"/>
      <c r="F88" s="554">
        <v>375700</v>
      </c>
      <c r="G88" s="568">
        <v>375700</v>
      </c>
      <c r="H88" s="554">
        <v>100</v>
      </c>
      <c r="I88" s="554">
        <v>0</v>
      </c>
      <c r="J88" s="551" t="s">
        <v>466</v>
      </c>
      <c r="K88" s="551" t="s">
        <v>467</v>
      </c>
    </row>
    <row r="89" spans="1:11" s="88" customFormat="1" ht="40.5">
      <c r="A89" s="551">
        <v>29</v>
      </c>
      <c r="B89" s="569" t="s">
        <v>468</v>
      </c>
      <c r="C89" s="568"/>
      <c r="D89" s="568"/>
      <c r="E89" s="568">
        <v>77800</v>
      </c>
      <c r="F89" s="554">
        <v>77800</v>
      </c>
      <c r="G89" s="568">
        <v>77800</v>
      </c>
      <c r="H89" s="554">
        <v>100</v>
      </c>
      <c r="I89" s="554">
        <v>0</v>
      </c>
      <c r="J89" s="551" t="s">
        <v>219</v>
      </c>
      <c r="K89" s="551" t="s">
        <v>467</v>
      </c>
    </row>
    <row r="90" spans="1:11" s="88" customFormat="1" ht="40.5">
      <c r="A90" s="551">
        <v>30</v>
      </c>
      <c r="B90" s="569" t="s">
        <v>469</v>
      </c>
      <c r="C90" s="568"/>
      <c r="D90" s="568"/>
      <c r="E90" s="568">
        <v>45500</v>
      </c>
      <c r="F90" s="554">
        <v>45500</v>
      </c>
      <c r="G90" s="568">
        <v>45500</v>
      </c>
      <c r="H90" s="554">
        <v>100</v>
      </c>
      <c r="I90" s="554">
        <v>0</v>
      </c>
      <c r="J90" s="551" t="s">
        <v>219</v>
      </c>
      <c r="K90" s="551" t="s">
        <v>467</v>
      </c>
    </row>
    <row r="91" spans="1:11" s="88" customFormat="1" ht="40.5">
      <c r="A91" s="551">
        <v>31</v>
      </c>
      <c r="B91" s="569" t="s">
        <v>474</v>
      </c>
      <c r="C91" s="568"/>
      <c r="D91" s="568"/>
      <c r="E91" s="568">
        <v>403100</v>
      </c>
      <c r="F91" s="554">
        <v>403100</v>
      </c>
      <c r="G91" s="568">
        <v>403100</v>
      </c>
      <c r="H91" s="554">
        <v>100</v>
      </c>
      <c r="I91" s="554">
        <v>0</v>
      </c>
      <c r="J91" s="551" t="s">
        <v>219</v>
      </c>
      <c r="K91" s="551" t="s">
        <v>475</v>
      </c>
    </row>
    <row r="92" spans="1:11" s="88" customFormat="1" ht="27" customHeight="1">
      <c r="A92" s="551">
        <v>32</v>
      </c>
      <c r="B92" s="569" t="s">
        <v>400</v>
      </c>
      <c r="C92" s="568"/>
      <c r="D92" s="568">
        <v>9900</v>
      </c>
      <c r="E92" s="568"/>
      <c r="F92" s="554">
        <v>9900</v>
      </c>
      <c r="G92" s="568">
        <v>9900</v>
      </c>
      <c r="H92" s="554">
        <v>100</v>
      </c>
      <c r="I92" s="554">
        <v>0</v>
      </c>
      <c r="J92" s="551" t="s">
        <v>219</v>
      </c>
      <c r="K92" s="551" t="s">
        <v>475</v>
      </c>
    </row>
    <row r="93" spans="1:11" s="88" customFormat="1" ht="60.75">
      <c r="A93" s="551">
        <v>33</v>
      </c>
      <c r="B93" s="569" t="s">
        <v>478</v>
      </c>
      <c r="C93" s="568"/>
      <c r="D93" s="568"/>
      <c r="E93" s="568">
        <v>100000</v>
      </c>
      <c r="F93" s="554">
        <v>100000</v>
      </c>
      <c r="G93" s="568">
        <v>100000</v>
      </c>
      <c r="H93" s="554">
        <v>100</v>
      </c>
      <c r="I93" s="554">
        <v>0</v>
      </c>
      <c r="J93" s="551" t="s">
        <v>479</v>
      </c>
      <c r="K93" s="551" t="s">
        <v>477</v>
      </c>
    </row>
    <row r="94" spans="1:11" s="88" customFormat="1" ht="27" customHeight="1">
      <c r="A94" s="551">
        <v>34</v>
      </c>
      <c r="B94" s="569" t="s">
        <v>400</v>
      </c>
      <c r="C94" s="568"/>
      <c r="D94" s="568">
        <v>3000</v>
      </c>
      <c r="E94" s="568"/>
      <c r="F94" s="554">
        <v>3000</v>
      </c>
      <c r="G94" s="568">
        <v>3000</v>
      </c>
      <c r="H94" s="554">
        <v>100</v>
      </c>
      <c r="I94" s="554">
        <v>0</v>
      </c>
      <c r="J94" s="551" t="s">
        <v>364</v>
      </c>
      <c r="K94" s="551" t="s">
        <v>271</v>
      </c>
    </row>
    <row r="95" spans="1:11" s="88" customFormat="1" ht="40.5">
      <c r="A95" s="551">
        <v>35</v>
      </c>
      <c r="B95" s="569" t="s">
        <v>481</v>
      </c>
      <c r="C95" s="568"/>
      <c r="D95" s="568"/>
      <c r="E95" s="568">
        <v>174000</v>
      </c>
      <c r="F95" s="554">
        <v>174000</v>
      </c>
      <c r="G95" s="568">
        <v>174000</v>
      </c>
      <c r="H95" s="554">
        <v>100</v>
      </c>
      <c r="I95" s="554">
        <v>0</v>
      </c>
      <c r="J95" s="551" t="s">
        <v>416</v>
      </c>
      <c r="K95" s="551" t="s">
        <v>482</v>
      </c>
    </row>
    <row r="96" spans="1:11" s="88" customFormat="1" ht="40.5">
      <c r="A96" s="551">
        <v>36</v>
      </c>
      <c r="B96" s="569" t="s">
        <v>484</v>
      </c>
      <c r="C96" s="568"/>
      <c r="D96" s="568"/>
      <c r="E96" s="568">
        <v>251700</v>
      </c>
      <c r="F96" s="554">
        <v>251700</v>
      </c>
      <c r="G96" s="568">
        <v>251700</v>
      </c>
      <c r="H96" s="554">
        <v>100</v>
      </c>
      <c r="I96" s="554">
        <v>0</v>
      </c>
      <c r="J96" s="551" t="s">
        <v>417</v>
      </c>
      <c r="K96" s="551" t="s">
        <v>202</v>
      </c>
    </row>
    <row r="97" spans="1:11" s="88" customFormat="1" ht="27" customHeight="1">
      <c r="A97" s="551">
        <v>37</v>
      </c>
      <c r="B97" s="569" t="s">
        <v>400</v>
      </c>
      <c r="C97" s="568"/>
      <c r="D97" s="568">
        <v>27100</v>
      </c>
      <c r="E97" s="568"/>
      <c r="F97" s="554">
        <v>27100</v>
      </c>
      <c r="G97" s="568">
        <v>27100</v>
      </c>
      <c r="H97" s="554">
        <v>100</v>
      </c>
      <c r="I97" s="554">
        <v>0</v>
      </c>
      <c r="J97" s="551" t="s">
        <v>458</v>
      </c>
      <c r="K97" s="551" t="s">
        <v>485</v>
      </c>
    </row>
    <row r="98" spans="1:11" s="88" customFormat="1" ht="27" customHeight="1">
      <c r="A98" s="551">
        <v>38</v>
      </c>
      <c r="B98" s="567" t="s">
        <v>486</v>
      </c>
      <c r="C98" s="568"/>
      <c r="D98" s="568"/>
      <c r="E98" s="568">
        <v>400700</v>
      </c>
      <c r="F98" s="554">
        <v>400700</v>
      </c>
      <c r="G98" s="568">
        <v>400700</v>
      </c>
      <c r="H98" s="554">
        <v>100</v>
      </c>
      <c r="I98" s="554">
        <v>0</v>
      </c>
      <c r="J98" s="551" t="s">
        <v>356</v>
      </c>
      <c r="K98" s="551" t="s">
        <v>485</v>
      </c>
    </row>
    <row r="99" spans="1:11" s="88" customFormat="1" ht="27" customHeight="1">
      <c r="A99" s="551">
        <v>39</v>
      </c>
      <c r="B99" s="569" t="s">
        <v>487</v>
      </c>
      <c r="C99" s="568"/>
      <c r="D99" s="568"/>
      <c r="E99" s="568">
        <v>123100</v>
      </c>
      <c r="F99" s="554">
        <v>123100</v>
      </c>
      <c r="G99" s="568">
        <v>123100</v>
      </c>
      <c r="H99" s="554">
        <v>100</v>
      </c>
      <c r="I99" s="554">
        <v>0</v>
      </c>
      <c r="J99" s="551" t="s">
        <v>409</v>
      </c>
      <c r="K99" s="551" t="s">
        <v>488</v>
      </c>
    </row>
    <row r="100" spans="1:11" s="88" customFormat="1" ht="40.5">
      <c r="A100" s="551">
        <v>40</v>
      </c>
      <c r="B100" s="569" t="s">
        <v>489</v>
      </c>
      <c r="C100" s="568"/>
      <c r="D100" s="568"/>
      <c r="E100" s="568">
        <v>85000</v>
      </c>
      <c r="F100" s="554">
        <v>85000</v>
      </c>
      <c r="G100" s="568">
        <v>85000</v>
      </c>
      <c r="H100" s="554">
        <v>100</v>
      </c>
      <c r="I100" s="554">
        <v>0</v>
      </c>
      <c r="J100" s="551" t="s">
        <v>387</v>
      </c>
      <c r="K100" s="551" t="s">
        <v>282</v>
      </c>
    </row>
    <row r="101" spans="1:11" s="88" customFormat="1" ht="27" customHeight="1">
      <c r="A101" s="551">
        <v>41</v>
      </c>
      <c r="B101" s="569" t="s">
        <v>400</v>
      </c>
      <c r="C101" s="568"/>
      <c r="D101" s="568">
        <v>115000</v>
      </c>
      <c r="E101" s="568"/>
      <c r="F101" s="554">
        <v>115000</v>
      </c>
      <c r="G101" s="568">
        <v>115000</v>
      </c>
      <c r="H101" s="554">
        <v>100</v>
      </c>
      <c r="I101" s="554">
        <v>0</v>
      </c>
      <c r="J101" s="551" t="s">
        <v>219</v>
      </c>
      <c r="K101" s="551" t="s">
        <v>282</v>
      </c>
    </row>
    <row r="102" spans="1:11" s="88" customFormat="1" ht="27" customHeight="1">
      <c r="A102" s="551">
        <v>42</v>
      </c>
      <c r="B102" s="574" t="s">
        <v>490</v>
      </c>
      <c r="C102" s="571"/>
      <c r="D102" s="571"/>
      <c r="E102" s="571">
        <v>173500</v>
      </c>
      <c r="F102" s="572">
        <v>173500</v>
      </c>
      <c r="G102" s="571">
        <v>173500</v>
      </c>
      <c r="H102" s="572">
        <v>100</v>
      </c>
      <c r="I102" s="572">
        <v>0</v>
      </c>
      <c r="J102" s="573" t="s">
        <v>219</v>
      </c>
      <c r="K102" s="573" t="s">
        <v>491</v>
      </c>
    </row>
    <row r="103" spans="1:11" s="88" customFormat="1" ht="27" customHeight="1">
      <c r="A103" s="551">
        <v>43</v>
      </c>
      <c r="B103" s="567" t="s">
        <v>494</v>
      </c>
      <c r="C103" s="568"/>
      <c r="D103" s="568"/>
      <c r="E103" s="568">
        <v>113700</v>
      </c>
      <c r="F103" s="554">
        <v>113700</v>
      </c>
      <c r="G103" s="568">
        <v>113700</v>
      </c>
      <c r="H103" s="554">
        <v>100</v>
      </c>
      <c r="I103" s="554">
        <v>0</v>
      </c>
      <c r="J103" s="551" t="s">
        <v>418</v>
      </c>
      <c r="K103" s="551" t="s">
        <v>495</v>
      </c>
    </row>
    <row r="104" spans="1:11" s="88" customFormat="1" ht="40.5">
      <c r="A104" s="551">
        <v>44</v>
      </c>
      <c r="B104" s="569" t="s">
        <v>496</v>
      </c>
      <c r="C104" s="568"/>
      <c r="D104" s="568"/>
      <c r="E104" s="568">
        <v>136500</v>
      </c>
      <c r="F104" s="554">
        <v>136500</v>
      </c>
      <c r="G104" s="568">
        <v>136500</v>
      </c>
      <c r="H104" s="554">
        <v>100</v>
      </c>
      <c r="I104" s="554">
        <v>0</v>
      </c>
      <c r="J104" s="551" t="s">
        <v>497</v>
      </c>
      <c r="K104" s="551" t="s">
        <v>495</v>
      </c>
    </row>
    <row r="105" spans="1:11" s="88" customFormat="1" ht="27" customHeight="1">
      <c r="A105" s="551">
        <v>45</v>
      </c>
      <c r="B105" s="569" t="s">
        <v>499</v>
      </c>
      <c r="C105" s="568"/>
      <c r="D105" s="568">
        <v>41712.35</v>
      </c>
      <c r="E105" s="568"/>
      <c r="F105" s="554">
        <v>41712.35</v>
      </c>
      <c r="G105" s="568">
        <v>41712.35</v>
      </c>
      <c r="H105" s="554">
        <v>100</v>
      </c>
      <c r="I105" s="554">
        <v>0</v>
      </c>
      <c r="J105" s="551" t="s">
        <v>373</v>
      </c>
      <c r="K105" s="551" t="s">
        <v>218</v>
      </c>
    </row>
    <row r="106" spans="1:11" s="88" customFormat="1" ht="40.5">
      <c r="A106" s="551">
        <v>46</v>
      </c>
      <c r="B106" s="569" t="s">
        <v>500</v>
      </c>
      <c r="C106" s="568"/>
      <c r="D106" s="568"/>
      <c r="E106" s="568">
        <v>11055</v>
      </c>
      <c r="F106" s="554">
        <v>11055</v>
      </c>
      <c r="G106" s="568">
        <v>11055</v>
      </c>
      <c r="H106" s="554">
        <v>100</v>
      </c>
      <c r="I106" s="554">
        <v>0</v>
      </c>
      <c r="J106" s="551" t="s">
        <v>438</v>
      </c>
      <c r="K106" s="551" t="s">
        <v>218</v>
      </c>
    </row>
    <row r="107" spans="1:11" s="88" customFormat="1" ht="40.5">
      <c r="A107" s="551">
        <v>47</v>
      </c>
      <c r="B107" s="569" t="s">
        <v>501</v>
      </c>
      <c r="C107" s="568"/>
      <c r="D107" s="568"/>
      <c r="E107" s="568">
        <v>9780</v>
      </c>
      <c r="F107" s="554">
        <v>9780</v>
      </c>
      <c r="G107" s="568">
        <v>9780</v>
      </c>
      <c r="H107" s="554">
        <v>100</v>
      </c>
      <c r="I107" s="554">
        <v>0</v>
      </c>
      <c r="J107" s="551" t="s">
        <v>219</v>
      </c>
      <c r="K107" s="551" t="s">
        <v>218</v>
      </c>
    </row>
    <row r="108" spans="1:11" s="88" customFormat="1" ht="40.5">
      <c r="A108" s="551">
        <v>48</v>
      </c>
      <c r="B108" s="569" t="s">
        <v>502</v>
      </c>
      <c r="C108" s="568"/>
      <c r="D108" s="568"/>
      <c r="E108" s="568">
        <v>95000</v>
      </c>
      <c r="F108" s="554">
        <v>95000</v>
      </c>
      <c r="G108" s="568">
        <v>95000</v>
      </c>
      <c r="H108" s="554">
        <v>100</v>
      </c>
      <c r="I108" s="554">
        <v>0</v>
      </c>
      <c r="J108" s="551" t="s">
        <v>437</v>
      </c>
      <c r="K108" s="551" t="s">
        <v>218</v>
      </c>
    </row>
    <row r="109" spans="1:11" s="88" customFormat="1" ht="27" customHeight="1">
      <c r="A109" s="551">
        <v>49</v>
      </c>
      <c r="B109" s="569" t="s">
        <v>505</v>
      </c>
      <c r="C109" s="568"/>
      <c r="D109" s="568">
        <v>4057000</v>
      </c>
      <c r="E109" s="568"/>
      <c r="F109" s="554">
        <v>4057000</v>
      </c>
      <c r="G109" s="568">
        <v>4057000</v>
      </c>
      <c r="H109" s="554">
        <v>100</v>
      </c>
      <c r="I109" s="554">
        <v>0</v>
      </c>
      <c r="J109" s="551" t="s">
        <v>506</v>
      </c>
      <c r="K109" s="551" t="s">
        <v>299</v>
      </c>
    </row>
    <row r="110" spans="1:11" s="88" customFormat="1" ht="27" customHeight="1">
      <c r="A110" s="551">
        <v>50</v>
      </c>
      <c r="B110" s="569" t="s">
        <v>507</v>
      </c>
      <c r="C110" s="568"/>
      <c r="D110" s="568">
        <v>8919000</v>
      </c>
      <c r="E110" s="568"/>
      <c r="F110" s="554">
        <v>8919000</v>
      </c>
      <c r="G110" s="568">
        <v>8919000</v>
      </c>
      <c r="H110" s="554">
        <v>100</v>
      </c>
      <c r="I110" s="554">
        <v>0</v>
      </c>
      <c r="J110" s="551" t="s">
        <v>508</v>
      </c>
      <c r="K110" s="551" t="s">
        <v>299</v>
      </c>
    </row>
    <row r="111" spans="1:11" s="88" customFormat="1" ht="27" customHeight="1">
      <c r="A111" s="551">
        <v>51</v>
      </c>
      <c r="B111" s="569" t="s">
        <v>509</v>
      </c>
      <c r="C111" s="568"/>
      <c r="D111" s="568">
        <v>8000</v>
      </c>
      <c r="E111" s="568"/>
      <c r="F111" s="554">
        <v>8000</v>
      </c>
      <c r="G111" s="568">
        <v>8000</v>
      </c>
      <c r="H111" s="554">
        <v>100</v>
      </c>
      <c r="I111" s="554">
        <v>0</v>
      </c>
      <c r="J111" s="551" t="s">
        <v>219</v>
      </c>
      <c r="K111" s="551" t="s">
        <v>299</v>
      </c>
    </row>
    <row r="112" spans="1:11" s="88" customFormat="1" ht="27" customHeight="1">
      <c r="A112" s="551">
        <v>52</v>
      </c>
      <c r="B112" s="569" t="s">
        <v>510</v>
      </c>
      <c r="C112" s="568"/>
      <c r="D112" s="568">
        <v>18810</v>
      </c>
      <c r="E112" s="568"/>
      <c r="F112" s="554">
        <v>18810</v>
      </c>
      <c r="G112" s="568">
        <v>18810</v>
      </c>
      <c r="H112" s="554">
        <v>100</v>
      </c>
      <c r="I112" s="554">
        <v>0</v>
      </c>
      <c r="J112" s="551" t="s">
        <v>219</v>
      </c>
      <c r="K112" s="551" t="s">
        <v>511</v>
      </c>
    </row>
    <row r="113" spans="1:11" s="88" customFormat="1" ht="27" customHeight="1">
      <c r="A113" s="551">
        <v>53</v>
      </c>
      <c r="B113" s="569" t="s">
        <v>512</v>
      </c>
      <c r="C113" s="568"/>
      <c r="D113" s="568">
        <v>19800</v>
      </c>
      <c r="E113" s="568"/>
      <c r="F113" s="554">
        <v>19800</v>
      </c>
      <c r="G113" s="568">
        <v>19800</v>
      </c>
      <c r="H113" s="554">
        <v>100</v>
      </c>
      <c r="I113" s="554">
        <v>0</v>
      </c>
      <c r="J113" s="551" t="s">
        <v>219</v>
      </c>
      <c r="K113" s="551" t="s">
        <v>511</v>
      </c>
    </row>
    <row r="114" spans="1:11" s="88" customFormat="1" ht="40.5">
      <c r="A114" s="551">
        <v>54</v>
      </c>
      <c r="B114" s="569" t="s">
        <v>513</v>
      </c>
      <c r="C114" s="568"/>
      <c r="D114" s="568"/>
      <c r="E114" s="568">
        <v>55800</v>
      </c>
      <c r="F114" s="554">
        <v>55800</v>
      </c>
      <c r="G114" s="568">
        <v>55800</v>
      </c>
      <c r="H114" s="554">
        <v>100</v>
      </c>
      <c r="I114" s="554">
        <v>0</v>
      </c>
      <c r="J114" s="551" t="s">
        <v>219</v>
      </c>
      <c r="K114" s="551" t="s">
        <v>511</v>
      </c>
    </row>
    <row r="115" spans="1:11" s="88" customFormat="1" ht="27" customHeight="1">
      <c r="A115" s="551">
        <v>55</v>
      </c>
      <c r="B115" s="569" t="s">
        <v>400</v>
      </c>
      <c r="C115" s="568"/>
      <c r="D115" s="568">
        <v>167020</v>
      </c>
      <c r="E115" s="568"/>
      <c r="F115" s="554">
        <v>167020</v>
      </c>
      <c r="G115" s="568">
        <v>167020</v>
      </c>
      <c r="H115" s="554">
        <v>100</v>
      </c>
      <c r="I115" s="554">
        <v>0</v>
      </c>
      <c r="J115" s="551" t="s">
        <v>215</v>
      </c>
      <c r="K115" s="551" t="s">
        <v>514</v>
      </c>
    </row>
    <row r="116" spans="1:11" s="88" customFormat="1" ht="27" customHeight="1">
      <c r="A116" s="551">
        <v>56</v>
      </c>
      <c r="B116" s="567" t="s">
        <v>515</v>
      </c>
      <c r="C116" s="568"/>
      <c r="D116" s="568"/>
      <c r="E116" s="568">
        <v>63900</v>
      </c>
      <c r="F116" s="554">
        <v>63900</v>
      </c>
      <c r="G116" s="568">
        <v>63900</v>
      </c>
      <c r="H116" s="554">
        <v>100</v>
      </c>
      <c r="I116" s="554">
        <v>0</v>
      </c>
      <c r="J116" s="551" t="s">
        <v>420</v>
      </c>
      <c r="K116" s="551" t="s">
        <v>516</v>
      </c>
    </row>
    <row r="117" spans="1:11" s="88" customFormat="1" ht="40.5">
      <c r="A117" s="551">
        <v>57</v>
      </c>
      <c r="B117" s="569" t="s">
        <v>517</v>
      </c>
      <c r="C117" s="568"/>
      <c r="D117" s="568"/>
      <c r="E117" s="568">
        <v>180600</v>
      </c>
      <c r="F117" s="554">
        <v>180600</v>
      </c>
      <c r="G117" s="568">
        <v>180600</v>
      </c>
      <c r="H117" s="554">
        <v>100</v>
      </c>
      <c r="I117" s="554">
        <v>0</v>
      </c>
      <c r="J117" s="551" t="s">
        <v>427</v>
      </c>
      <c r="K117" s="551" t="s">
        <v>516</v>
      </c>
    </row>
    <row r="118" spans="1:11" s="88" customFormat="1" ht="27" customHeight="1">
      <c r="A118" s="551">
        <v>58</v>
      </c>
      <c r="B118" s="569" t="s">
        <v>400</v>
      </c>
      <c r="C118" s="568"/>
      <c r="D118" s="568">
        <v>18000</v>
      </c>
      <c r="E118" s="568"/>
      <c r="F118" s="554">
        <v>18000</v>
      </c>
      <c r="G118" s="568">
        <v>18000</v>
      </c>
      <c r="H118" s="554">
        <v>100</v>
      </c>
      <c r="I118" s="554">
        <v>0</v>
      </c>
      <c r="J118" s="551" t="s">
        <v>219</v>
      </c>
      <c r="K118" s="551" t="s">
        <v>516</v>
      </c>
    </row>
    <row r="119" spans="1:11" s="88" customFormat="1" ht="27" customHeight="1">
      <c r="A119" s="551">
        <v>59</v>
      </c>
      <c r="B119" s="569" t="s">
        <v>518</v>
      </c>
      <c r="C119" s="568"/>
      <c r="D119" s="568">
        <v>3600000</v>
      </c>
      <c r="E119" s="568"/>
      <c r="F119" s="554">
        <v>3600000</v>
      </c>
      <c r="G119" s="568">
        <v>3600000</v>
      </c>
      <c r="H119" s="554">
        <v>100</v>
      </c>
      <c r="I119" s="554">
        <v>0</v>
      </c>
      <c r="J119" s="551" t="s">
        <v>418</v>
      </c>
      <c r="K119" s="551" t="s">
        <v>519</v>
      </c>
    </row>
    <row r="120" spans="1:11" s="88" customFormat="1" ht="40.5">
      <c r="A120" s="551">
        <v>60</v>
      </c>
      <c r="B120" s="569" t="s">
        <v>520</v>
      </c>
      <c r="C120" s="568"/>
      <c r="D120" s="568"/>
      <c r="E120" s="568">
        <v>32200</v>
      </c>
      <c r="F120" s="554">
        <v>32200</v>
      </c>
      <c r="G120" s="568">
        <v>32200</v>
      </c>
      <c r="H120" s="554">
        <v>100</v>
      </c>
      <c r="I120" s="554">
        <v>0</v>
      </c>
      <c r="J120" s="551" t="s">
        <v>219</v>
      </c>
      <c r="K120" s="551" t="s">
        <v>264</v>
      </c>
    </row>
    <row r="121" spans="1:11" s="88" customFormat="1" ht="40.5">
      <c r="A121" s="551">
        <v>61</v>
      </c>
      <c r="B121" s="569" t="s">
        <v>522</v>
      </c>
      <c r="C121" s="568"/>
      <c r="D121" s="568">
        <v>196300</v>
      </c>
      <c r="E121" s="568"/>
      <c r="F121" s="554">
        <v>196300</v>
      </c>
      <c r="G121" s="568">
        <v>196300</v>
      </c>
      <c r="H121" s="554">
        <v>100</v>
      </c>
      <c r="I121" s="554">
        <v>0</v>
      </c>
      <c r="J121" s="551" t="s">
        <v>458</v>
      </c>
      <c r="K121" s="551" t="s">
        <v>523</v>
      </c>
    </row>
    <row r="122" spans="1:11" s="88" customFormat="1" ht="27" customHeight="1">
      <c r="A122" s="551">
        <v>62</v>
      </c>
      <c r="B122" s="569" t="s">
        <v>524</v>
      </c>
      <c r="C122" s="568"/>
      <c r="D122" s="568">
        <v>69000</v>
      </c>
      <c r="E122" s="568"/>
      <c r="F122" s="554">
        <v>69000</v>
      </c>
      <c r="G122" s="568">
        <v>69000</v>
      </c>
      <c r="H122" s="554">
        <v>100</v>
      </c>
      <c r="I122" s="554">
        <v>0</v>
      </c>
      <c r="J122" s="551" t="s">
        <v>458</v>
      </c>
      <c r="K122" s="551" t="s">
        <v>523</v>
      </c>
    </row>
    <row r="123" spans="1:11" s="88" customFormat="1" ht="27" customHeight="1">
      <c r="A123" s="551">
        <v>63</v>
      </c>
      <c r="B123" s="569" t="s">
        <v>457</v>
      </c>
      <c r="C123" s="568"/>
      <c r="D123" s="568">
        <v>375700</v>
      </c>
      <c r="E123" s="568"/>
      <c r="F123" s="554">
        <v>375700</v>
      </c>
      <c r="G123" s="568">
        <v>375700</v>
      </c>
      <c r="H123" s="554">
        <v>100</v>
      </c>
      <c r="I123" s="554">
        <v>0</v>
      </c>
      <c r="J123" s="551" t="s">
        <v>421</v>
      </c>
      <c r="K123" s="551" t="s">
        <v>523</v>
      </c>
    </row>
    <row r="124" spans="1:11" s="88" customFormat="1" ht="27" customHeight="1">
      <c r="A124" s="551">
        <v>64</v>
      </c>
      <c r="B124" s="569" t="s">
        <v>525</v>
      </c>
      <c r="C124" s="568"/>
      <c r="D124" s="568">
        <v>51000</v>
      </c>
      <c r="E124" s="568"/>
      <c r="F124" s="554">
        <v>51000</v>
      </c>
      <c r="G124" s="568">
        <v>51000</v>
      </c>
      <c r="H124" s="554">
        <v>100</v>
      </c>
      <c r="I124" s="554">
        <v>0</v>
      </c>
      <c r="J124" s="551" t="s">
        <v>391</v>
      </c>
      <c r="K124" s="551" t="s">
        <v>526</v>
      </c>
    </row>
    <row r="125" spans="1:11" s="88" customFormat="1" ht="27" customHeight="1">
      <c r="A125" s="551">
        <v>65</v>
      </c>
      <c r="B125" s="569" t="s">
        <v>400</v>
      </c>
      <c r="C125" s="568"/>
      <c r="D125" s="568">
        <v>39374.93</v>
      </c>
      <c r="E125" s="568"/>
      <c r="F125" s="554">
        <v>39374.93</v>
      </c>
      <c r="G125" s="568">
        <v>39374.93</v>
      </c>
      <c r="H125" s="554">
        <v>100</v>
      </c>
      <c r="I125" s="554">
        <v>0</v>
      </c>
      <c r="J125" s="551" t="s">
        <v>219</v>
      </c>
      <c r="K125" s="551" t="s">
        <v>527</v>
      </c>
    </row>
    <row r="126" spans="1:11" s="88" customFormat="1" ht="27" customHeight="1">
      <c r="A126" s="551">
        <v>66</v>
      </c>
      <c r="B126" s="569" t="s">
        <v>510</v>
      </c>
      <c r="C126" s="568"/>
      <c r="D126" s="568">
        <v>18780</v>
      </c>
      <c r="E126" s="568"/>
      <c r="F126" s="554">
        <v>18780</v>
      </c>
      <c r="G126" s="568">
        <v>18780</v>
      </c>
      <c r="H126" s="554">
        <v>100</v>
      </c>
      <c r="I126" s="554">
        <v>0</v>
      </c>
      <c r="J126" s="551" t="s">
        <v>528</v>
      </c>
      <c r="K126" s="551" t="s">
        <v>527</v>
      </c>
    </row>
    <row r="127" spans="1:11" s="88" customFormat="1" ht="27" customHeight="1">
      <c r="A127" s="551">
        <v>67</v>
      </c>
      <c r="B127" s="569" t="s">
        <v>400</v>
      </c>
      <c r="C127" s="568"/>
      <c r="D127" s="568">
        <v>14700</v>
      </c>
      <c r="E127" s="568"/>
      <c r="F127" s="554">
        <v>14700</v>
      </c>
      <c r="G127" s="568">
        <v>14700</v>
      </c>
      <c r="H127" s="554">
        <v>100</v>
      </c>
      <c r="I127" s="554">
        <v>0</v>
      </c>
      <c r="J127" s="551" t="s">
        <v>529</v>
      </c>
      <c r="K127" s="551" t="s">
        <v>527</v>
      </c>
    </row>
    <row r="128" spans="1:11" s="88" customFormat="1" ht="27" customHeight="1">
      <c r="A128" s="551">
        <v>68</v>
      </c>
      <c r="B128" s="569" t="s">
        <v>400</v>
      </c>
      <c r="C128" s="568"/>
      <c r="D128" s="568">
        <v>57095.07</v>
      </c>
      <c r="E128" s="568"/>
      <c r="F128" s="554">
        <v>57095.07</v>
      </c>
      <c r="G128" s="568">
        <v>57095.07</v>
      </c>
      <c r="H128" s="554">
        <v>100</v>
      </c>
      <c r="I128" s="554">
        <v>0</v>
      </c>
      <c r="J128" s="551" t="s">
        <v>393</v>
      </c>
      <c r="K128" s="551" t="s">
        <v>527</v>
      </c>
    </row>
    <row r="129" spans="1:11" s="88" customFormat="1" ht="27" customHeight="1">
      <c r="A129" s="551">
        <v>69</v>
      </c>
      <c r="B129" s="569" t="s">
        <v>400</v>
      </c>
      <c r="C129" s="568"/>
      <c r="D129" s="568">
        <v>31980</v>
      </c>
      <c r="E129" s="568"/>
      <c r="F129" s="554">
        <v>31980</v>
      </c>
      <c r="G129" s="568">
        <v>31980</v>
      </c>
      <c r="H129" s="554">
        <v>100</v>
      </c>
      <c r="I129" s="554">
        <v>0</v>
      </c>
      <c r="J129" s="551" t="s">
        <v>219</v>
      </c>
      <c r="K129" s="551" t="s">
        <v>527</v>
      </c>
    </row>
    <row r="130" spans="1:11" s="88" customFormat="1" ht="40.5">
      <c r="A130" s="551">
        <v>70</v>
      </c>
      <c r="B130" s="569" t="s">
        <v>531</v>
      </c>
      <c r="C130" s="568"/>
      <c r="D130" s="568"/>
      <c r="E130" s="568">
        <v>193700</v>
      </c>
      <c r="F130" s="554">
        <v>193700</v>
      </c>
      <c r="G130" s="568">
        <v>193700</v>
      </c>
      <c r="H130" s="554">
        <v>100</v>
      </c>
      <c r="I130" s="554">
        <v>0</v>
      </c>
      <c r="J130" s="551" t="s">
        <v>426</v>
      </c>
      <c r="K130" s="551" t="s">
        <v>527</v>
      </c>
    </row>
    <row r="131" spans="1:11" s="88" customFormat="1" ht="27" customHeight="1">
      <c r="A131" s="551">
        <v>71</v>
      </c>
      <c r="B131" s="569" t="s">
        <v>400</v>
      </c>
      <c r="C131" s="568"/>
      <c r="D131" s="568">
        <v>21200</v>
      </c>
      <c r="E131" s="568"/>
      <c r="F131" s="554">
        <v>21200</v>
      </c>
      <c r="G131" s="568">
        <v>21200</v>
      </c>
      <c r="H131" s="554">
        <v>100</v>
      </c>
      <c r="I131" s="554">
        <v>0</v>
      </c>
      <c r="J131" s="551" t="s">
        <v>215</v>
      </c>
      <c r="K131" s="551" t="s">
        <v>142</v>
      </c>
    </row>
    <row r="132" spans="1:11" s="88" customFormat="1" ht="40.5">
      <c r="A132" s="551">
        <v>72</v>
      </c>
      <c r="B132" s="569" t="s">
        <v>537</v>
      </c>
      <c r="C132" s="568"/>
      <c r="D132" s="568">
        <v>14050</v>
      </c>
      <c r="E132" s="568"/>
      <c r="F132" s="568">
        <v>14050</v>
      </c>
      <c r="G132" s="568">
        <v>14050</v>
      </c>
      <c r="H132" s="568">
        <v>100</v>
      </c>
      <c r="I132" s="554">
        <v>0</v>
      </c>
      <c r="J132" s="551" t="s">
        <v>427</v>
      </c>
      <c r="K132" s="551" t="s">
        <v>538</v>
      </c>
    </row>
    <row r="133" spans="1:11" s="88" customFormat="1" ht="27" customHeight="1">
      <c r="A133" s="551">
        <v>73</v>
      </c>
      <c r="B133" s="569" t="s">
        <v>539</v>
      </c>
      <c r="C133" s="568"/>
      <c r="D133" s="568">
        <v>15000</v>
      </c>
      <c r="E133" s="568"/>
      <c r="F133" s="568">
        <v>15000</v>
      </c>
      <c r="G133" s="568">
        <v>15000</v>
      </c>
      <c r="H133" s="568">
        <v>100</v>
      </c>
      <c r="I133" s="554">
        <v>0</v>
      </c>
      <c r="J133" s="551" t="s">
        <v>497</v>
      </c>
      <c r="K133" s="551" t="s">
        <v>538</v>
      </c>
    </row>
    <row r="134" spans="1:11" s="88" customFormat="1" ht="40.5">
      <c r="A134" s="551">
        <v>74</v>
      </c>
      <c r="B134" s="569" t="s">
        <v>540</v>
      </c>
      <c r="C134" s="568"/>
      <c r="D134" s="568">
        <v>15000</v>
      </c>
      <c r="E134" s="568"/>
      <c r="F134" s="568">
        <v>15000</v>
      </c>
      <c r="G134" s="568">
        <v>15000</v>
      </c>
      <c r="H134" s="568">
        <v>100</v>
      </c>
      <c r="I134" s="554">
        <v>0</v>
      </c>
      <c r="J134" s="551" t="s">
        <v>421</v>
      </c>
      <c r="K134" s="551" t="s">
        <v>538</v>
      </c>
    </row>
    <row r="135" spans="1:11" s="88" customFormat="1" ht="40.5">
      <c r="A135" s="551">
        <v>75</v>
      </c>
      <c r="B135" s="569" t="s">
        <v>541</v>
      </c>
      <c r="C135" s="568"/>
      <c r="D135" s="568">
        <v>9780</v>
      </c>
      <c r="E135" s="568"/>
      <c r="F135" s="568">
        <v>9780</v>
      </c>
      <c r="G135" s="568">
        <v>9780</v>
      </c>
      <c r="H135" s="568">
        <v>100</v>
      </c>
      <c r="I135" s="554">
        <v>0</v>
      </c>
      <c r="J135" s="551" t="s">
        <v>497</v>
      </c>
      <c r="K135" s="551" t="s">
        <v>538</v>
      </c>
    </row>
    <row r="136" spans="1:11" s="88" customFormat="1" ht="40.5">
      <c r="A136" s="551">
        <v>76</v>
      </c>
      <c r="B136" s="569" t="s">
        <v>542</v>
      </c>
      <c r="C136" s="568"/>
      <c r="D136" s="568">
        <v>12250</v>
      </c>
      <c r="E136" s="568"/>
      <c r="F136" s="568">
        <v>12250</v>
      </c>
      <c r="G136" s="568">
        <v>12250</v>
      </c>
      <c r="H136" s="568">
        <v>100</v>
      </c>
      <c r="I136" s="554">
        <v>0</v>
      </c>
      <c r="J136" s="551" t="s">
        <v>497</v>
      </c>
      <c r="K136" s="551" t="s">
        <v>538</v>
      </c>
    </row>
    <row r="137" spans="1:11" s="88" customFormat="1" ht="40.5">
      <c r="A137" s="551">
        <v>77</v>
      </c>
      <c r="B137" s="569" t="s">
        <v>543</v>
      </c>
      <c r="C137" s="568"/>
      <c r="D137" s="568">
        <v>79239.67</v>
      </c>
      <c r="E137" s="568"/>
      <c r="F137" s="568">
        <v>79239.67</v>
      </c>
      <c r="G137" s="568">
        <v>79239.67</v>
      </c>
      <c r="H137" s="568">
        <v>100</v>
      </c>
      <c r="I137" s="554">
        <v>0</v>
      </c>
      <c r="J137" s="551" t="s">
        <v>497</v>
      </c>
      <c r="K137" s="551" t="s">
        <v>538</v>
      </c>
    </row>
    <row r="138" spans="1:11" s="88" customFormat="1" ht="40.5">
      <c r="A138" s="551">
        <v>78</v>
      </c>
      <c r="B138" s="569" t="s">
        <v>544</v>
      </c>
      <c r="C138" s="568"/>
      <c r="D138" s="568"/>
      <c r="E138" s="568">
        <v>55800</v>
      </c>
      <c r="F138" s="568">
        <v>55800</v>
      </c>
      <c r="G138" s="568">
        <v>55800</v>
      </c>
      <c r="H138" s="568">
        <v>100</v>
      </c>
      <c r="I138" s="554">
        <v>0</v>
      </c>
      <c r="J138" s="551" t="s">
        <v>427</v>
      </c>
      <c r="K138" s="551" t="s">
        <v>538</v>
      </c>
    </row>
    <row r="139" spans="1:11" s="88" customFormat="1" ht="40.5">
      <c r="A139" s="551">
        <v>79</v>
      </c>
      <c r="B139" s="569" t="s">
        <v>545</v>
      </c>
      <c r="C139" s="568"/>
      <c r="D139" s="568">
        <v>53600</v>
      </c>
      <c r="E139" s="568"/>
      <c r="F139" s="568">
        <v>53600</v>
      </c>
      <c r="G139" s="568">
        <v>53600</v>
      </c>
      <c r="H139" s="568">
        <v>100</v>
      </c>
      <c r="I139" s="554">
        <v>0</v>
      </c>
      <c r="J139" s="551" t="s">
        <v>215</v>
      </c>
      <c r="K139" s="551" t="s">
        <v>538</v>
      </c>
    </row>
    <row r="140" spans="1:11" s="88" customFormat="1" ht="27" customHeight="1">
      <c r="A140" s="551">
        <v>80</v>
      </c>
      <c r="B140" s="569" t="s">
        <v>400</v>
      </c>
      <c r="C140" s="568"/>
      <c r="D140" s="568">
        <v>60000</v>
      </c>
      <c r="E140" s="568"/>
      <c r="F140" s="568">
        <v>60000</v>
      </c>
      <c r="G140" s="568">
        <v>60000</v>
      </c>
      <c r="H140" s="568">
        <v>100</v>
      </c>
      <c r="I140" s="554">
        <v>0</v>
      </c>
      <c r="J140" s="551" t="s">
        <v>401</v>
      </c>
      <c r="K140" s="551" t="s">
        <v>538</v>
      </c>
    </row>
    <row r="141" spans="1:11" s="88" customFormat="1" ht="27" customHeight="1">
      <c r="A141" s="551">
        <v>81</v>
      </c>
      <c r="B141" s="569" t="s">
        <v>400</v>
      </c>
      <c r="C141" s="568"/>
      <c r="D141" s="568">
        <v>14000</v>
      </c>
      <c r="E141" s="568"/>
      <c r="F141" s="568">
        <v>14000</v>
      </c>
      <c r="G141" s="568">
        <v>14000</v>
      </c>
      <c r="H141" s="568">
        <v>100</v>
      </c>
      <c r="I141" s="554">
        <v>0</v>
      </c>
      <c r="J141" s="551" t="s">
        <v>399</v>
      </c>
      <c r="K141" s="551" t="s">
        <v>538</v>
      </c>
    </row>
    <row r="142" spans="1:11" s="88" customFormat="1" ht="27" customHeight="1">
      <c r="A142" s="551">
        <v>82</v>
      </c>
      <c r="B142" s="569" t="s">
        <v>400</v>
      </c>
      <c r="C142" s="568"/>
      <c r="D142" s="568">
        <v>16790</v>
      </c>
      <c r="E142" s="568"/>
      <c r="F142" s="568">
        <v>16790</v>
      </c>
      <c r="G142" s="568">
        <v>16790</v>
      </c>
      <c r="H142" s="568">
        <v>100</v>
      </c>
      <c r="I142" s="554">
        <v>0</v>
      </c>
      <c r="J142" s="551" t="s">
        <v>458</v>
      </c>
      <c r="K142" s="551" t="s">
        <v>538</v>
      </c>
    </row>
    <row r="143" spans="1:11" s="88" customFormat="1" ht="40.5">
      <c r="A143" s="551">
        <v>83</v>
      </c>
      <c r="B143" s="569" t="s">
        <v>546</v>
      </c>
      <c r="C143" s="568"/>
      <c r="D143" s="568"/>
      <c r="E143" s="568">
        <v>267000</v>
      </c>
      <c r="F143" s="568">
        <v>267000</v>
      </c>
      <c r="G143" s="568">
        <v>267000</v>
      </c>
      <c r="H143" s="568">
        <v>100</v>
      </c>
      <c r="I143" s="554">
        <v>0</v>
      </c>
      <c r="J143" s="551" t="s">
        <v>422</v>
      </c>
      <c r="K143" s="551" t="s">
        <v>538</v>
      </c>
    </row>
    <row r="144" spans="1:11" s="88" customFormat="1" ht="27" customHeight="1">
      <c r="A144" s="551">
        <v>84</v>
      </c>
      <c r="B144" s="569" t="s">
        <v>400</v>
      </c>
      <c r="C144" s="568"/>
      <c r="D144" s="568">
        <v>2510</v>
      </c>
      <c r="E144" s="568"/>
      <c r="F144" s="568">
        <v>2510</v>
      </c>
      <c r="G144" s="568">
        <v>2510</v>
      </c>
      <c r="H144" s="568">
        <v>100</v>
      </c>
      <c r="I144" s="554">
        <v>0</v>
      </c>
      <c r="J144" s="551" t="s">
        <v>219</v>
      </c>
      <c r="K144" s="551" t="s">
        <v>538</v>
      </c>
    </row>
    <row r="145" spans="1:11" s="88" customFormat="1" ht="27" customHeight="1">
      <c r="A145" s="551">
        <v>85</v>
      </c>
      <c r="B145" s="569" t="s">
        <v>400</v>
      </c>
      <c r="C145" s="568"/>
      <c r="D145" s="568">
        <v>14400</v>
      </c>
      <c r="E145" s="568"/>
      <c r="F145" s="568">
        <v>14400</v>
      </c>
      <c r="G145" s="568">
        <v>14400</v>
      </c>
      <c r="H145" s="568">
        <v>100</v>
      </c>
      <c r="I145" s="554">
        <v>0</v>
      </c>
      <c r="J145" s="551" t="s">
        <v>219</v>
      </c>
      <c r="K145" s="551" t="s">
        <v>538</v>
      </c>
    </row>
    <row r="146" spans="1:11" s="88" customFormat="1" ht="27" customHeight="1">
      <c r="A146" s="551">
        <v>86</v>
      </c>
      <c r="B146" s="569" t="s">
        <v>400</v>
      </c>
      <c r="C146" s="568"/>
      <c r="D146" s="568">
        <v>18819.990000000002</v>
      </c>
      <c r="E146" s="568"/>
      <c r="F146" s="568">
        <v>18819.990000000002</v>
      </c>
      <c r="G146" s="568">
        <v>18819.990000000002</v>
      </c>
      <c r="H146" s="568">
        <v>100</v>
      </c>
      <c r="I146" s="554">
        <v>0</v>
      </c>
      <c r="J146" s="551" t="s">
        <v>219</v>
      </c>
      <c r="K146" s="551" t="s">
        <v>538</v>
      </c>
    </row>
    <row r="147" spans="1:11" s="90" customFormat="1" ht="40.5">
      <c r="A147" s="551">
        <v>87</v>
      </c>
      <c r="B147" s="569" t="s">
        <v>547</v>
      </c>
      <c r="C147" s="568"/>
      <c r="D147" s="568"/>
      <c r="E147" s="568">
        <v>45000</v>
      </c>
      <c r="F147" s="568">
        <v>45000</v>
      </c>
      <c r="G147" s="568">
        <v>45000</v>
      </c>
      <c r="H147" s="568">
        <v>100</v>
      </c>
      <c r="I147" s="554">
        <v>0</v>
      </c>
      <c r="J147" s="551" t="s">
        <v>421</v>
      </c>
      <c r="K147" s="551" t="s">
        <v>548</v>
      </c>
    </row>
    <row r="148" spans="1:11" s="88" customFormat="1" ht="27" customHeight="1">
      <c r="A148" s="551">
        <v>88</v>
      </c>
      <c r="B148" s="569" t="s">
        <v>400</v>
      </c>
      <c r="C148" s="568"/>
      <c r="D148" s="568">
        <v>30710</v>
      </c>
      <c r="E148" s="568"/>
      <c r="F148" s="568">
        <v>30710</v>
      </c>
      <c r="G148" s="568">
        <v>30710</v>
      </c>
      <c r="H148" s="568">
        <v>100</v>
      </c>
      <c r="I148" s="554">
        <v>0</v>
      </c>
      <c r="J148" s="551" t="s">
        <v>219</v>
      </c>
      <c r="K148" s="551" t="s">
        <v>548</v>
      </c>
    </row>
    <row r="149" spans="1:11" s="88" customFormat="1" ht="40.5">
      <c r="A149" s="551">
        <v>89</v>
      </c>
      <c r="B149" s="569" t="s">
        <v>551</v>
      </c>
      <c r="C149" s="568"/>
      <c r="D149" s="568"/>
      <c r="E149" s="568">
        <v>49800</v>
      </c>
      <c r="F149" s="568">
        <v>49800</v>
      </c>
      <c r="G149" s="568">
        <v>49800</v>
      </c>
      <c r="H149" s="568">
        <v>100</v>
      </c>
      <c r="I149" s="554">
        <v>0</v>
      </c>
      <c r="J149" s="551" t="s">
        <v>219</v>
      </c>
      <c r="K149" s="551" t="s">
        <v>548</v>
      </c>
    </row>
    <row r="150" spans="1:11" s="88" customFormat="1" ht="27" customHeight="1">
      <c r="A150" s="551">
        <v>90</v>
      </c>
      <c r="B150" s="574" t="s">
        <v>552</v>
      </c>
      <c r="C150" s="571"/>
      <c r="D150" s="571"/>
      <c r="E150" s="571">
        <v>199700</v>
      </c>
      <c r="F150" s="571">
        <v>199700</v>
      </c>
      <c r="G150" s="571">
        <v>199700</v>
      </c>
      <c r="H150" s="571">
        <v>100</v>
      </c>
      <c r="I150" s="572">
        <v>0</v>
      </c>
      <c r="J150" s="573" t="s">
        <v>219</v>
      </c>
      <c r="K150" s="573" t="s">
        <v>301</v>
      </c>
    </row>
    <row r="151" spans="1:11" s="88" customFormat="1" ht="27" customHeight="1">
      <c r="A151" s="551">
        <v>91</v>
      </c>
      <c r="B151" s="569" t="s">
        <v>509</v>
      </c>
      <c r="C151" s="568"/>
      <c r="D151" s="568">
        <v>12000</v>
      </c>
      <c r="E151" s="568"/>
      <c r="F151" s="568">
        <v>12000</v>
      </c>
      <c r="G151" s="568">
        <v>12000</v>
      </c>
      <c r="H151" s="568">
        <v>100</v>
      </c>
      <c r="I151" s="554">
        <v>0</v>
      </c>
      <c r="J151" s="551" t="s">
        <v>555</v>
      </c>
      <c r="K151" s="551" t="s">
        <v>556</v>
      </c>
    </row>
    <row r="152" spans="1:11" s="88" customFormat="1" ht="27" customHeight="1">
      <c r="A152" s="551">
        <v>92</v>
      </c>
      <c r="B152" s="569" t="s">
        <v>557</v>
      </c>
      <c r="C152" s="568"/>
      <c r="D152" s="568">
        <v>22000</v>
      </c>
      <c r="E152" s="568"/>
      <c r="F152" s="568">
        <v>22000</v>
      </c>
      <c r="G152" s="568">
        <v>22000</v>
      </c>
      <c r="H152" s="568">
        <v>100</v>
      </c>
      <c r="I152" s="554">
        <v>0</v>
      </c>
      <c r="J152" s="551" t="s">
        <v>219</v>
      </c>
      <c r="K152" s="551" t="s">
        <v>556</v>
      </c>
    </row>
    <row r="153" spans="1:11" s="88" customFormat="1" ht="27" customHeight="1">
      <c r="A153" s="551">
        <v>93</v>
      </c>
      <c r="B153" s="569" t="s">
        <v>400</v>
      </c>
      <c r="C153" s="568"/>
      <c r="D153" s="568">
        <v>3450</v>
      </c>
      <c r="E153" s="568"/>
      <c r="F153" s="568">
        <v>3450</v>
      </c>
      <c r="G153" s="568">
        <v>3450</v>
      </c>
      <c r="H153" s="568">
        <v>100</v>
      </c>
      <c r="I153" s="554">
        <v>0</v>
      </c>
      <c r="J153" s="551" t="s">
        <v>219</v>
      </c>
      <c r="K153" s="551" t="s">
        <v>556</v>
      </c>
    </row>
    <row r="154" spans="1:11" s="88" customFormat="1" ht="27" customHeight="1">
      <c r="A154" s="551">
        <v>94</v>
      </c>
      <c r="B154" s="569" t="s">
        <v>512</v>
      </c>
      <c r="C154" s="568"/>
      <c r="D154" s="568">
        <v>7000</v>
      </c>
      <c r="E154" s="568"/>
      <c r="F154" s="568">
        <v>7000</v>
      </c>
      <c r="G154" s="568">
        <v>7000</v>
      </c>
      <c r="H154" s="568">
        <v>100</v>
      </c>
      <c r="I154" s="554">
        <v>0</v>
      </c>
      <c r="J154" s="551" t="s">
        <v>219</v>
      </c>
      <c r="K154" s="551" t="s">
        <v>556</v>
      </c>
    </row>
    <row r="155" spans="1:11" s="88" customFormat="1" ht="27" customHeight="1">
      <c r="A155" s="551">
        <v>95</v>
      </c>
      <c r="B155" s="569" t="s">
        <v>400</v>
      </c>
      <c r="C155" s="568"/>
      <c r="D155" s="568">
        <v>13500</v>
      </c>
      <c r="E155" s="568"/>
      <c r="F155" s="568">
        <v>13500</v>
      </c>
      <c r="G155" s="568">
        <v>13500</v>
      </c>
      <c r="H155" s="568">
        <v>100</v>
      </c>
      <c r="I155" s="554">
        <v>0</v>
      </c>
      <c r="J155" s="551" t="s">
        <v>393</v>
      </c>
      <c r="K155" s="551" t="s">
        <v>556</v>
      </c>
    </row>
    <row r="156" spans="1:11" s="88" customFormat="1" ht="27" customHeight="1">
      <c r="A156" s="551">
        <v>96</v>
      </c>
      <c r="B156" s="569" t="s">
        <v>400</v>
      </c>
      <c r="C156" s="568"/>
      <c r="D156" s="568">
        <v>56560</v>
      </c>
      <c r="E156" s="568"/>
      <c r="F156" s="568">
        <v>56560</v>
      </c>
      <c r="G156" s="568">
        <v>56560</v>
      </c>
      <c r="H156" s="568">
        <v>100</v>
      </c>
      <c r="I156" s="554">
        <v>0</v>
      </c>
      <c r="J156" s="551" t="s">
        <v>401</v>
      </c>
      <c r="K156" s="551" t="s">
        <v>556</v>
      </c>
    </row>
    <row r="157" spans="1:11" s="88" customFormat="1" ht="40.5">
      <c r="A157" s="551">
        <v>97</v>
      </c>
      <c r="B157" s="569" t="s">
        <v>560</v>
      </c>
      <c r="C157" s="568"/>
      <c r="D157" s="568"/>
      <c r="E157" s="568">
        <v>13910</v>
      </c>
      <c r="F157" s="568">
        <v>13910</v>
      </c>
      <c r="G157" s="568">
        <v>13910</v>
      </c>
      <c r="H157" s="568">
        <v>100</v>
      </c>
      <c r="I157" s="554">
        <v>0</v>
      </c>
      <c r="J157" s="551" t="s">
        <v>438</v>
      </c>
      <c r="K157" s="551" t="s">
        <v>561</v>
      </c>
    </row>
    <row r="158" spans="1:11" s="88" customFormat="1" ht="27" customHeight="1">
      <c r="A158" s="551">
        <v>98</v>
      </c>
      <c r="B158" s="569" t="s">
        <v>562</v>
      </c>
      <c r="C158" s="568"/>
      <c r="D158" s="568"/>
      <c r="E158" s="568">
        <v>197090</v>
      </c>
      <c r="F158" s="568">
        <v>197090</v>
      </c>
      <c r="G158" s="568">
        <v>197090</v>
      </c>
      <c r="H158" s="568">
        <v>100</v>
      </c>
      <c r="I158" s="554">
        <v>0</v>
      </c>
      <c r="J158" s="551" t="s">
        <v>438</v>
      </c>
      <c r="K158" s="551" t="s">
        <v>561</v>
      </c>
    </row>
    <row r="159" spans="1:11" s="88" customFormat="1" ht="40.5">
      <c r="A159" s="551">
        <v>99</v>
      </c>
      <c r="B159" s="569" t="s">
        <v>563</v>
      </c>
      <c r="C159" s="568"/>
      <c r="D159" s="568"/>
      <c r="E159" s="568">
        <v>286600</v>
      </c>
      <c r="F159" s="568">
        <v>286600</v>
      </c>
      <c r="G159" s="568">
        <v>286600</v>
      </c>
      <c r="H159" s="568">
        <v>100</v>
      </c>
      <c r="I159" s="554">
        <v>0</v>
      </c>
      <c r="J159" s="551" t="s">
        <v>564</v>
      </c>
      <c r="K159" s="551" t="s">
        <v>561</v>
      </c>
    </row>
    <row r="160" spans="1:11" s="90" customFormat="1" ht="27" customHeight="1">
      <c r="A160" s="551">
        <v>100</v>
      </c>
      <c r="B160" s="574" t="s">
        <v>400</v>
      </c>
      <c r="C160" s="571"/>
      <c r="D160" s="571">
        <v>130995.78</v>
      </c>
      <c r="E160" s="571"/>
      <c r="F160" s="571">
        <v>130995.78</v>
      </c>
      <c r="G160" s="571">
        <v>130995.78</v>
      </c>
      <c r="H160" s="571">
        <v>100</v>
      </c>
      <c r="I160" s="572">
        <v>0</v>
      </c>
      <c r="J160" s="575" t="s">
        <v>565</v>
      </c>
      <c r="K160" s="573" t="s">
        <v>566</v>
      </c>
    </row>
    <row r="161" spans="1:11" s="90" customFormat="1" ht="27" customHeight="1">
      <c r="A161" s="551">
        <v>101</v>
      </c>
      <c r="B161" s="574" t="s">
        <v>400</v>
      </c>
      <c r="C161" s="571"/>
      <c r="D161" s="571">
        <v>13800</v>
      </c>
      <c r="E161" s="571"/>
      <c r="F161" s="571">
        <v>13800</v>
      </c>
      <c r="G161" s="571">
        <v>13800</v>
      </c>
      <c r="H161" s="571">
        <v>100</v>
      </c>
      <c r="I161" s="572">
        <v>0</v>
      </c>
      <c r="J161" s="575" t="s">
        <v>567</v>
      </c>
      <c r="K161" s="573" t="s">
        <v>566</v>
      </c>
    </row>
    <row r="162" spans="1:11" s="90" customFormat="1" ht="27" customHeight="1">
      <c r="A162" s="551">
        <v>102</v>
      </c>
      <c r="B162" s="574" t="s">
        <v>400</v>
      </c>
      <c r="C162" s="571"/>
      <c r="D162" s="571">
        <v>29877.37</v>
      </c>
      <c r="E162" s="571"/>
      <c r="F162" s="571">
        <v>29877.37</v>
      </c>
      <c r="G162" s="571">
        <v>29877.37</v>
      </c>
      <c r="H162" s="571">
        <v>100</v>
      </c>
      <c r="I162" s="572">
        <v>0</v>
      </c>
      <c r="J162" s="575" t="s">
        <v>424</v>
      </c>
      <c r="K162" s="573" t="s">
        <v>566</v>
      </c>
    </row>
    <row r="163" spans="1:11" s="90" customFormat="1">
      <c r="A163" s="576"/>
      <c r="B163" s="577"/>
      <c r="C163" s="578"/>
      <c r="D163" s="578"/>
      <c r="E163" s="578"/>
      <c r="F163" s="578"/>
      <c r="G163" s="578"/>
      <c r="H163" s="578"/>
      <c r="I163" s="578"/>
      <c r="J163" s="576"/>
      <c r="K163" s="576"/>
    </row>
    <row r="164" spans="1:11" s="80" customFormat="1" ht="35.1" customHeight="1">
      <c r="A164" s="579"/>
      <c r="B164" s="580" t="s">
        <v>568</v>
      </c>
      <c r="C164" s="581">
        <v>205900</v>
      </c>
      <c r="D164" s="581">
        <v>132250</v>
      </c>
      <c r="E164" s="581">
        <v>11075989</v>
      </c>
      <c r="F164" s="581">
        <v>11414139</v>
      </c>
      <c r="G164" s="581">
        <v>1208550</v>
      </c>
      <c r="H164" s="581">
        <v>10.588183655376897</v>
      </c>
      <c r="I164" s="581">
        <v>10205589</v>
      </c>
      <c r="J164" s="582"/>
      <c r="K164" s="579"/>
    </row>
    <row r="165" spans="1:11" s="88" customFormat="1" ht="60.75">
      <c r="A165" s="551">
        <v>1</v>
      </c>
      <c r="B165" s="569" t="s">
        <v>573</v>
      </c>
      <c r="C165" s="568">
        <v>205900</v>
      </c>
      <c r="D165" s="568"/>
      <c r="E165" s="568">
        <v>5189800</v>
      </c>
      <c r="F165" s="568">
        <v>5395700</v>
      </c>
      <c r="G165" s="568"/>
      <c r="H165" s="568">
        <v>0</v>
      </c>
      <c r="I165" s="554">
        <v>5395700</v>
      </c>
      <c r="J165" s="551" t="s">
        <v>439</v>
      </c>
      <c r="K165" s="551" t="s">
        <v>77</v>
      </c>
    </row>
    <row r="166" spans="1:11" s="88" customFormat="1" ht="40.5">
      <c r="A166" s="551">
        <v>2</v>
      </c>
      <c r="B166" s="569" t="s">
        <v>574</v>
      </c>
      <c r="C166" s="568"/>
      <c r="D166" s="568"/>
      <c r="E166" s="568">
        <v>27441</v>
      </c>
      <c r="F166" s="568">
        <v>27441</v>
      </c>
      <c r="G166" s="568"/>
      <c r="H166" s="568">
        <v>0</v>
      </c>
      <c r="I166" s="554">
        <v>27441</v>
      </c>
      <c r="J166" s="551" t="s">
        <v>575</v>
      </c>
      <c r="K166" s="551" t="s">
        <v>77</v>
      </c>
    </row>
    <row r="167" spans="1:11" s="88" customFormat="1" ht="40.5" customHeight="1">
      <c r="A167" s="551">
        <v>3</v>
      </c>
      <c r="B167" s="569" t="s">
        <v>576</v>
      </c>
      <c r="C167" s="568"/>
      <c r="D167" s="568"/>
      <c r="E167" s="568">
        <v>416898</v>
      </c>
      <c r="F167" s="568">
        <v>416898</v>
      </c>
      <c r="G167" s="568"/>
      <c r="H167" s="568">
        <v>0</v>
      </c>
      <c r="I167" s="554">
        <v>416898</v>
      </c>
      <c r="J167" s="551" t="s">
        <v>575</v>
      </c>
      <c r="K167" s="551" t="s">
        <v>77</v>
      </c>
    </row>
    <row r="168" spans="1:11" s="88" customFormat="1" ht="40.5">
      <c r="A168" s="551">
        <v>4</v>
      </c>
      <c r="B168" s="569" t="s">
        <v>578</v>
      </c>
      <c r="C168" s="568"/>
      <c r="D168" s="568"/>
      <c r="E168" s="568">
        <v>498000</v>
      </c>
      <c r="F168" s="568">
        <v>498000</v>
      </c>
      <c r="G168" s="568"/>
      <c r="H168" s="568">
        <v>0</v>
      </c>
      <c r="I168" s="554">
        <v>498000</v>
      </c>
      <c r="J168" s="551" t="s">
        <v>579</v>
      </c>
      <c r="K168" s="551" t="s">
        <v>79</v>
      </c>
    </row>
    <row r="169" spans="1:11" s="88" customFormat="1" ht="40.5">
      <c r="A169" s="551">
        <v>5</v>
      </c>
      <c r="B169" s="569" t="s">
        <v>580</v>
      </c>
      <c r="C169" s="568"/>
      <c r="D169" s="568"/>
      <c r="E169" s="568">
        <v>249800</v>
      </c>
      <c r="F169" s="568">
        <v>249800</v>
      </c>
      <c r="G169" s="568"/>
      <c r="H169" s="568">
        <v>0</v>
      </c>
      <c r="I169" s="554">
        <v>249800</v>
      </c>
      <c r="J169" s="551" t="s">
        <v>412</v>
      </c>
      <c r="K169" s="551" t="s">
        <v>79</v>
      </c>
    </row>
    <row r="170" spans="1:11" s="88" customFormat="1" ht="40.5">
      <c r="A170" s="551">
        <v>6</v>
      </c>
      <c r="B170" s="569" t="s">
        <v>582</v>
      </c>
      <c r="C170" s="568"/>
      <c r="D170" s="568"/>
      <c r="E170" s="568">
        <v>455000</v>
      </c>
      <c r="F170" s="568">
        <v>455000</v>
      </c>
      <c r="G170" s="568"/>
      <c r="H170" s="568">
        <v>0</v>
      </c>
      <c r="I170" s="554">
        <v>455000</v>
      </c>
      <c r="J170" s="551" t="s">
        <v>346</v>
      </c>
      <c r="K170" s="551" t="s">
        <v>82</v>
      </c>
    </row>
    <row r="171" spans="1:11" s="88" customFormat="1" ht="40.5" customHeight="1">
      <c r="A171" s="551">
        <v>7</v>
      </c>
      <c r="B171" s="569" t="s">
        <v>583</v>
      </c>
      <c r="C171" s="568"/>
      <c r="D171" s="568"/>
      <c r="E171" s="568">
        <v>634000</v>
      </c>
      <c r="F171" s="568">
        <v>634000</v>
      </c>
      <c r="G171" s="568"/>
      <c r="H171" s="568">
        <v>0</v>
      </c>
      <c r="I171" s="554">
        <v>634000</v>
      </c>
      <c r="J171" s="551" t="s">
        <v>428</v>
      </c>
      <c r="K171" s="551" t="s">
        <v>82</v>
      </c>
    </row>
    <row r="172" spans="1:11" s="88" customFormat="1" ht="40.5">
      <c r="A172" s="551">
        <v>8</v>
      </c>
      <c r="B172" s="569" t="s">
        <v>584</v>
      </c>
      <c r="C172" s="568"/>
      <c r="D172" s="568"/>
      <c r="E172" s="568">
        <v>2528750</v>
      </c>
      <c r="F172" s="568">
        <v>2528750</v>
      </c>
      <c r="G172" s="568"/>
      <c r="H172" s="568">
        <v>0</v>
      </c>
      <c r="I172" s="554">
        <v>2528750</v>
      </c>
      <c r="J172" s="551" t="s">
        <v>346</v>
      </c>
      <c r="K172" s="551" t="s">
        <v>82</v>
      </c>
    </row>
    <row r="173" spans="1:11" s="88" customFormat="1" ht="40.5">
      <c r="A173" s="551">
        <v>9</v>
      </c>
      <c r="B173" s="569" t="s">
        <v>569</v>
      </c>
      <c r="C173" s="568"/>
      <c r="D173" s="568"/>
      <c r="E173" s="568">
        <v>326400</v>
      </c>
      <c r="F173" s="568">
        <v>326400</v>
      </c>
      <c r="G173" s="568">
        <v>326400</v>
      </c>
      <c r="H173" s="568">
        <v>100</v>
      </c>
      <c r="I173" s="554">
        <v>0</v>
      </c>
      <c r="J173" s="551" t="s">
        <v>425</v>
      </c>
      <c r="K173" s="551" t="s">
        <v>73</v>
      </c>
    </row>
    <row r="174" spans="1:11" s="88" customFormat="1" ht="27" customHeight="1">
      <c r="A174" s="551">
        <v>10</v>
      </c>
      <c r="B174" s="569" t="s">
        <v>570</v>
      </c>
      <c r="C174" s="568"/>
      <c r="D174" s="568">
        <v>37450</v>
      </c>
      <c r="E174" s="568"/>
      <c r="F174" s="568">
        <v>37450</v>
      </c>
      <c r="G174" s="568">
        <v>37450</v>
      </c>
      <c r="H174" s="568">
        <v>100</v>
      </c>
      <c r="I174" s="554">
        <v>0</v>
      </c>
      <c r="J174" s="551" t="s">
        <v>219</v>
      </c>
      <c r="K174" s="551" t="s">
        <v>75</v>
      </c>
    </row>
    <row r="175" spans="1:11" s="88" customFormat="1" ht="40.5">
      <c r="A175" s="551">
        <v>11</v>
      </c>
      <c r="B175" s="569" t="s">
        <v>571</v>
      </c>
      <c r="C175" s="568"/>
      <c r="D175" s="568"/>
      <c r="E175" s="568">
        <v>167900</v>
      </c>
      <c r="F175" s="568">
        <v>167900</v>
      </c>
      <c r="G175" s="568">
        <v>167900</v>
      </c>
      <c r="H175" s="568">
        <v>100</v>
      </c>
      <c r="I175" s="554">
        <v>0</v>
      </c>
      <c r="J175" s="551" t="s">
        <v>426</v>
      </c>
      <c r="K175" s="551" t="s">
        <v>75</v>
      </c>
    </row>
    <row r="176" spans="1:11" s="88" customFormat="1" ht="40.5">
      <c r="A176" s="551">
        <v>12</v>
      </c>
      <c r="B176" s="569" t="s">
        <v>572</v>
      </c>
      <c r="C176" s="568"/>
      <c r="D176" s="568"/>
      <c r="E176" s="568">
        <v>69000</v>
      </c>
      <c r="F176" s="568">
        <v>69000</v>
      </c>
      <c r="G176" s="568">
        <v>69000</v>
      </c>
      <c r="H176" s="568">
        <v>100</v>
      </c>
      <c r="I176" s="554">
        <v>0</v>
      </c>
      <c r="J176" s="551" t="s">
        <v>426</v>
      </c>
      <c r="K176" s="551" t="s">
        <v>75</v>
      </c>
    </row>
    <row r="177" spans="1:11" s="88" customFormat="1" ht="40.5">
      <c r="A177" s="551">
        <v>13</v>
      </c>
      <c r="B177" s="569" t="s">
        <v>577</v>
      </c>
      <c r="C177" s="568"/>
      <c r="D177" s="568"/>
      <c r="E177" s="568">
        <v>430000</v>
      </c>
      <c r="F177" s="568">
        <v>430000</v>
      </c>
      <c r="G177" s="568">
        <v>430000</v>
      </c>
      <c r="H177" s="568">
        <v>100</v>
      </c>
      <c r="I177" s="554">
        <v>0</v>
      </c>
      <c r="J177" s="551" t="s">
        <v>425</v>
      </c>
      <c r="K177" s="551" t="s">
        <v>77</v>
      </c>
    </row>
    <row r="178" spans="1:11" s="88" customFormat="1" ht="27" customHeight="1">
      <c r="A178" s="551">
        <v>14</v>
      </c>
      <c r="B178" s="569" t="s">
        <v>400</v>
      </c>
      <c r="C178" s="568"/>
      <c r="D178" s="568">
        <v>29000</v>
      </c>
      <c r="E178" s="568"/>
      <c r="F178" s="568">
        <v>29000</v>
      </c>
      <c r="G178" s="568">
        <v>29000</v>
      </c>
      <c r="H178" s="568">
        <v>100</v>
      </c>
      <c r="I178" s="554">
        <v>0</v>
      </c>
      <c r="J178" s="551" t="s">
        <v>427</v>
      </c>
      <c r="K178" s="551" t="s">
        <v>78</v>
      </c>
    </row>
    <row r="179" spans="1:11" s="88" customFormat="1" ht="27" customHeight="1">
      <c r="A179" s="551">
        <v>15</v>
      </c>
      <c r="B179" s="569" t="s">
        <v>400</v>
      </c>
      <c r="C179" s="568"/>
      <c r="D179" s="568">
        <v>7800</v>
      </c>
      <c r="E179" s="568"/>
      <c r="F179" s="568">
        <v>7800</v>
      </c>
      <c r="G179" s="568">
        <v>7800</v>
      </c>
      <c r="H179" s="568">
        <v>100</v>
      </c>
      <c r="I179" s="554">
        <v>0</v>
      </c>
      <c r="J179" s="551" t="s">
        <v>373</v>
      </c>
      <c r="K179" s="551" t="s">
        <v>78</v>
      </c>
    </row>
    <row r="180" spans="1:11" s="88" customFormat="1" ht="27" customHeight="1">
      <c r="A180" s="551">
        <v>16</v>
      </c>
      <c r="B180" s="569" t="s">
        <v>400</v>
      </c>
      <c r="C180" s="568"/>
      <c r="D180" s="568">
        <v>58000</v>
      </c>
      <c r="E180" s="568"/>
      <c r="F180" s="568">
        <v>58000</v>
      </c>
      <c r="G180" s="568">
        <v>58000</v>
      </c>
      <c r="H180" s="568">
        <v>100</v>
      </c>
      <c r="I180" s="554">
        <v>0</v>
      </c>
      <c r="J180" s="551" t="s">
        <v>497</v>
      </c>
      <c r="K180" s="551" t="s">
        <v>79</v>
      </c>
    </row>
    <row r="181" spans="1:11" s="88" customFormat="1" ht="27" customHeight="1">
      <c r="A181" s="551">
        <v>17</v>
      </c>
      <c r="B181" s="569" t="s">
        <v>581</v>
      </c>
      <c r="C181" s="568"/>
      <c r="D181" s="568"/>
      <c r="E181" s="568">
        <v>83000</v>
      </c>
      <c r="F181" s="568">
        <v>83000</v>
      </c>
      <c r="G181" s="568">
        <v>83000</v>
      </c>
      <c r="H181" s="568">
        <v>100</v>
      </c>
      <c r="I181" s="554">
        <v>0</v>
      </c>
      <c r="J181" s="551" t="s">
        <v>497</v>
      </c>
      <c r="K181" s="551" t="s">
        <v>79</v>
      </c>
    </row>
    <row r="182" spans="1:11" s="88" customFormat="1" ht="27.95" customHeight="1">
      <c r="A182" s="559"/>
      <c r="B182" s="583"/>
      <c r="C182" s="562"/>
      <c r="D182" s="562"/>
      <c r="E182" s="562"/>
      <c r="F182" s="562"/>
      <c r="G182" s="562"/>
      <c r="H182" s="562"/>
      <c r="I182" s="563"/>
      <c r="J182" s="559"/>
      <c r="K182" s="559"/>
    </row>
    <row r="183" spans="1:11" s="80" customFormat="1" ht="35.1" customHeight="1">
      <c r="A183" s="579"/>
      <c r="B183" s="579" t="s">
        <v>334</v>
      </c>
      <c r="C183" s="584">
        <v>0</v>
      </c>
      <c r="D183" s="584">
        <v>155470000</v>
      </c>
      <c r="E183" s="584">
        <v>0</v>
      </c>
      <c r="F183" s="584">
        <v>155470000</v>
      </c>
      <c r="G183" s="584">
        <v>14350000</v>
      </c>
      <c r="H183" s="584">
        <v>9.2300765420981534</v>
      </c>
      <c r="I183" s="584">
        <v>141120000</v>
      </c>
      <c r="J183" s="579"/>
      <c r="K183" s="579"/>
    </row>
    <row r="184" spans="1:11" s="88" customFormat="1" ht="40.5">
      <c r="A184" s="551">
        <v>1</v>
      </c>
      <c r="B184" s="552" t="s">
        <v>585</v>
      </c>
      <c r="C184" s="558"/>
      <c r="D184" s="585">
        <v>15000000</v>
      </c>
      <c r="E184" s="554"/>
      <c r="F184" s="554">
        <v>15000000</v>
      </c>
      <c r="G184" s="554"/>
      <c r="H184" s="554">
        <v>0</v>
      </c>
      <c r="I184" s="554">
        <v>15000000</v>
      </c>
      <c r="J184" s="555" t="s">
        <v>429</v>
      </c>
      <c r="K184" s="551" t="s">
        <v>156</v>
      </c>
    </row>
    <row r="185" spans="1:11" s="88" customFormat="1" ht="60.75">
      <c r="A185" s="551">
        <v>2</v>
      </c>
      <c r="B185" s="552" t="s">
        <v>214</v>
      </c>
      <c r="C185" s="558"/>
      <c r="D185" s="554">
        <v>94900000</v>
      </c>
      <c r="E185" s="554"/>
      <c r="F185" s="554">
        <v>94900000</v>
      </c>
      <c r="G185" s="554"/>
      <c r="H185" s="554">
        <v>0</v>
      </c>
      <c r="I185" s="554">
        <v>94900000</v>
      </c>
      <c r="J185" s="555" t="s">
        <v>430</v>
      </c>
      <c r="K185" s="551" t="s">
        <v>156</v>
      </c>
    </row>
    <row r="186" spans="1:11" s="88" customFormat="1" ht="60.75">
      <c r="A186" s="551">
        <v>3</v>
      </c>
      <c r="B186" s="552" t="s">
        <v>586</v>
      </c>
      <c r="C186" s="558"/>
      <c r="D186" s="554">
        <v>44600000</v>
      </c>
      <c r="E186" s="554"/>
      <c r="F186" s="554">
        <v>44600000</v>
      </c>
      <c r="G186" s="554">
        <v>13380000</v>
      </c>
      <c r="H186" s="554">
        <v>30</v>
      </c>
      <c r="I186" s="554">
        <v>31220000</v>
      </c>
      <c r="J186" s="555" t="s">
        <v>341</v>
      </c>
      <c r="K186" s="551" t="s">
        <v>156</v>
      </c>
    </row>
    <row r="187" spans="1:11" s="90" customFormat="1" ht="101.25">
      <c r="A187" s="551">
        <v>4</v>
      </c>
      <c r="B187" s="570" t="s">
        <v>440</v>
      </c>
      <c r="C187" s="571"/>
      <c r="D187" s="571">
        <v>970000</v>
      </c>
      <c r="E187" s="571"/>
      <c r="F187" s="571">
        <v>970000</v>
      </c>
      <c r="G187" s="571">
        <v>970000</v>
      </c>
      <c r="H187" s="571">
        <v>100</v>
      </c>
      <c r="I187" s="572">
        <v>0</v>
      </c>
      <c r="J187" s="573" t="s">
        <v>431</v>
      </c>
      <c r="K187" s="573" t="s">
        <v>514</v>
      </c>
    </row>
    <row r="188" spans="1:11" s="90" customFormat="1">
      <c r="A188" s="576"/>
      <c r="B188" s="586"/>
      <c r="C188" s="578"/>
      <c r="D188" s="578"/>
      <c r="E188" s="578"/>
      <c r="F188" s="578"/>
      <c r="G188" s="578"/>
      <c r="H188" s="578"/>
      <c r="I188" s="578"/>
      <c r="J188" s="576"/>
      <c r="K188" s="576"/>
    </row>
    <row r="197" spans="1:11" s="44" customFormat="1">
      <c r="A197" s="592"/>
      <c r="B197" s="88"/>
      <c r="C197" s="593"/>
      <c r="D197" s="594"/>
      <c r="E197" s="595"/>
      <c r="F197" s="595"/>
      <c r="G197" s="596"/>
      <c r="H197" s="595"/>
      <c r="I197" s="595"/>
      <c r="J197" s="597"/>
      <c r="K197" s="597"/>
    </row>
    <row r="198" spans="1:11" s="44" customFormat="1">
      <c r="A198" s="592"/>
      <c r="B198" s="88"/>
      <c r="C198" s="593"/>
      <c r="D198" s="594"/>
      <c r="E198" s="595"/>
      <c r="F198" s="595"/>
      <c r="G198" s="596"/>
      <c r="H198" s="595"/>
      <c r="I198" s="595"/>
      <c r="J198" s="597"/>
      <c r="K198" s="597"/>
    </row>
    <row r="199" spans="1:11" s="44" customFormat="1">
      <c r="A199" s="592"/>
      <c r="B199" s="88"/>
      <c r="C199" s="593"/>
      <c r="D199" s="594"/>
      <c r="E199" s="595"/>
      <c r="F199" s="595"/>
      <c r="G199" s="596"/>
      <c r="H199" s="595"/>
      <c r="I199" s="595"/>
      <c r="J199" s="597"/>
      <c r="K199" s="597"/>
    </row>
    <row r="200" spans="1:11" s="44" customFormat="1">
      <c r="A200" s="592"/>
      <c r="B200" s="88"/>
      <c r="C200" s="593"/>
      <c r="D200" s="594"/>
      <c r="E200" s="595"/>
      <c r="F200" s="595"/>
      <c r="G200" s="596"/>
      <c r="H200" s="595"/>
      <c r="I200" s="595"/>
      <c r="J200" s="597"/>
      <c r="K200" s="597"/>
    </row>
    <row r="201" spans="1:11" s="44" customFormat="1">
      <c r="A201" s="592"/>
      <c r="B201" s="88"/>
      <c r="C201" s="593"/>
      <c r="D201" s="594"/>
      <c r="E201" s="595"/>
      <c r="F201" s="595"/>
      <c r="G201" s="596"/>
      <c r="H201" s="595"/>
      <c r="I201" s="595"/>
      <c r="J201" s="597"/>
      <c r="K201" s="597"/>
    </row>
    <row r="202" spans="1:11" s="44" customFormat="1">
      <c r="A202" s="592"/>
      <c r="B202" s="88"/>
      <c r="C202" s="593"/>
      <c r="D202" s="594"/>
      <c r="E202" s="595"/>
      <c r="F202" s="595"/>
      <c r="G202" s="596"/>
      <c r="H202" s="595"/>
      <c r="I202" s="595"/>
      <c r="J202" s="597"/>
      <c r="K202" s="597"/>
    </row>
    <row r="203" spans="1:11" s="44" customFormat="1">
      <c r="A203" s="592"/>
      <c r="B203" s="88"/>
      <c r="C203" s="593"/>
      <c r="D203" s="594"/>
      <c r="E203" s="595"/>
      <c r="F203" s="595"/>
      <c r="G203" s="596"/>
      <c r="H203" s="595"/>
      <c r="I203" s="595"/>
      <c r="J203" s="597"/>
      <c r="K203" s="597"/>
    </row>
    <row r="204" spans="1:11" s="44" customFormat="1">
      <c r="A204" s="592"/>
      <c r="B204" s="88"/>
      <c r="C204" s="593"/>
      <c r="D204" s="594"/>
      <c r="E204" s="595"/>
      <c r="F204" s="595"/>
      <c r="G204" s="596"/>
      <c r="H204" s="595"/>
      <c r="I204" s="595"/>
      <c r="J204" s="597"/>
      <c r="K204" s="597"/>
    </row>
    <row r="205" spans="1:11" s="44" customFormat="1">
      <c r="A205" s="592"/>
      <c r="B205" s="88"/>
      <c r="C205" s="593"/>
      <c r="D205" s="594"/>
      <c r="E205" s="595"/>
      <c r="F205" s="595"/>
      <c r="G205" s="596"/>
      <c r="H205" s="595"/>
      <c r="I205" s="595"/>
      <c r="J205" s="597"/>
      <c r="K205" s="597"/>
    </row>
    <row r="206" spans="1:11" s="44" customFormat="1">
      <c r="A206" s="592"/>
      <c r="B206" s="88"/>
      <c r="C206" s="593"/>
      <c r="D206" s="594"/>
      <c r="E206" s="595"/>
      <c r="F206" s="595"/>
      <c r="G206" s="596"/>
      <c r="H206" s="595"/>
      <c r="I206" s="595"/>
      <c r="J206" s="597"/>
      <c r="K206" s="597"/>
    </row>
    <row r="207" spans="1:11" s="44" customFormat="1">
      <c r="A207" s="592"/>
      <c r="B207" s="88"/>
      <c r="C207" s="593"/>
      <c r="D207" s="594"/>
      <c r="E207" s="595"/>
      <c r="F207" s="595"/>
      <c r="G207" s="596"/>
      <c r="H207" s="595"/>
      <c r="I207" s="595"/>
      <c r="J207" s="597"/>
      <c r="K207" s="597"/>
    </row>
    <row r="208" spans="1:11" s="44" customFormat="1">
      <c r="A208" s="592"/>
      <c r="B208" s="88"/>
      <c r="C208" s="593"/>
      <c r="D208" s="594"/>
      <c r="E208" s="595"/>
      <c r="F208" s="595"/>
      <c r="G208" s="596"/>
      <c r="H208" s="595"/>
      <c r="I208" s="595"/>
      <c r="J208" s="597"/>
      <c r="K208" s="597"/>
    </row>
    <row r="209" spans="1:11" s="44" customFormat="1">
      <c r="A209" s="592"/>
      <c r="B209" s="88"/>
      <c r="C209" s="593"/>
      <c r="D209" s="594"/>
      <c r="E209" s="595"/>
      <c r="F209" s="595"/>
      <c r="G209" s="596"/>
      <c r="H209" s="595"/>
      <c r="I209" s="595"/>
      <c r="J209" s="597"/>
      <c r="K209" s="597"/>
    </row>
    <row r="210" spans="1:11" s="44" customFormat="1">
      <c r="A210" s="592"/>
      <c r="B210" s="88"/>
      <c r="C210" s="593"/>
      <c r="D210" s="594"/>
      <c r="E210" s="595"/>
      <c r="F210" s="595"/>
      <c r="G210" s="596"/>
      <c r="H210" s="595"/>
      <c r="I210" s="595"/>
      <c r="J210" s="597"/>
      <c r="K210" s="597"/>
    </row>
    <row r="211" spans="1:11" s="44" customFormat="1">
      <c r="A211" s="592"/>
      <c r="B211" s="88"/>
      <c r="C211" s="593"/>
      <c r="D211" s="594"/>
      <c r="E211" s="595"/>
      <c r="F211" s="595"/>
      <c r="G211" s="596"/>
      <c r="H211" s="595"/>
      <c r="I211" s="595"/>
      <c r="J211" s="597"/>
      <c r="K211" s="597"/>
    </row>
    <row r="212" spans="1:11" s="44" customFormat="1">
      <c r="A212" s="592"/>
      <c r="B212" s="88"/>
      <c r="C212" s="593"/>
      <c r="D212" s="594"/>
      <c r="E212" s="595"/>
      <c r="F212" s="595"/>
      <c r="G212" s="596"/>
      <c r="H212" s="595"/>
      <c r="I212" s="595"/>
      <c r="J212" s="597"/>
      <c r="K212" s="597"/>
    </row>
    <row r="213" spans="1:11" s="44" customFormat="1">
      <c r="A213" s="592"/>
      <c r="B213" s="88"/>
      <c r="C213" s="593"/>
      <c r="D213" s="594"/>
      <c r="E213" s="595"/>
      <c r="F213" s="595"/>
      <c r="G213" s="596"/>
      <c r="H213" s="595"/>
      <c r="I213" s="595"/>
      <c r="J213" s="597"/>
      <c r="K213" s="597"/>
    </row>
    <row r="214" spans="1:11" s="44" customFormat="1">
      <c r="A214" s="592"/>
      <c r="B214" s="88"/>
      <c r="C214" s="593"/>
      <c r="D214" s="594"/>
      <c r="E214" s="595"/>
      <c r="F214" s="595"/>
      <c r="G214" s="596"/>
      <c r="H214" s="595"/>
      <c r="I214" s="595"/>
      <c r="J214" s="597"/>
      <c r="K214" s="597"/>
    </row>
    <row r="215" spans="1:11" s="44" customFormat="1">
      <c r="A215" s="592"/>
      <c r="B215" s="88"/>
      <c r="C215" s="593"/>
      <c r="D215" s="594"/>
      <c r="E215" s="595"/>
      <c r="F215" s="595"/>
      <c r="G215" s="596"/>
      <c r="H215" s="595"/>
      <c r="I215" s="595"/>
      <c r="J215" s="597"/>
      <c r="K215" s="597"/>
    </row>
    <row r="216" spans="1:11" s="44" customFormat="1">
      <c r="A216" s="592"/>
      <c r="B216" s="88"/>
      <c r="C216" s="593"/>
      <c r="D216" s="594"/>
      <c r="E216" s="595"/>
      <c r="F216" s="595"/>
      <c r="G216" s="596"/>
      <c r="H216" s="595"/>
      <c r="I216" s="595"/>
      <c r="J216" s="597"/>
      <c r="K216" s="597"/>
    </row>
    <row r="217" spans="1:11" s="44" customFormat="1">
      <c r="A217" s="592"/>
      <c r="B217" s="88"/>
      <c r="C217" s="593"/>
      <c r="D217" s="594"/>
      <c r="E217" s="595"/>
      <c r="F217" s="595"/>
      <c r="G217" s="596"/>
      <c r="H217" s="595"/>
      <c r="I217" s="595"/>
      <c r="J217" s="597"/>
      <c r="K217" s="597"/>
    </row>
    <row r="218" spans="1:11" s="44" customFormat="1">
      <c r="A218" s="592"/>
      <c r="B218" s="88"/>
      <c r="C218" s="593"/>
      <c r="D218" s="594"/>
      <c r="E218" s="595"/>
      <c r="F218" s="595"/>
      <c r="G218" s="596"/>
      <c r="H218" s="595"/>
      <c r="I218" s="595"/>
      <c r="J218" s="597"/>
      <c r="K218" s="597"/>
    </row>
    <row r="219" spans="1:11" s="44" customFormat="1">
      <c r="A219" s="592"/>
      <c r="B219" s="88"/>
      <c r="C219" s="593"/>
      <c r="D219" s="594"/>
      <c r="E219" s="595"/>
      <c r="F219" s="595"/>
      <c r="G219" s="596"/>
      <c r="H219" s="595"/>
      <c r="I219" s="595"/>
      <c r="J219" s="597"/>
      <c r="K219" s="597"/>
    </row>
    <row r="220" spans="1:11" s="44" customFormat="1">
      <c r="A220" s="592"/>
      <c r="B220" s="88"/>
      <c r="C220" s="593"/>
      <c r="D220" s="594"/>
      <c r="E220" s="595"/>
      <c r="F220" s="595"/>
      <c r="G220" s="596"/>
      <c r="H220" s="595"/>
      <c r="I220" s="595"/>
      <c r="J220" s="597"/>
      <c r="K220" s="597"/>
    </row>
    <row r="221" spans="1:11" s="44" customFormat="1">
      <c r="A221" s="592"/>
      <c r="B221" s="88"/>
      <c r="C221" s="593"/>
      <c r="D221" s="594"/>
      <c r="E221" s="595"/>
      <c r="F221" s="595"/>
      <c r="G221" s="596"/>
      <c r="H221" s="595"/>
      <c r="I221" s="595"/>
      <c r="J221" s="597"/>
      <c r="K221" s="597"/>
    </row>
    <row r="222" spans="1:11" s="44" customFormat="1">
      <c r="A222" s="592"/>
      <c r="B222" s="88"/>
      <c r="C222" s="593"/>
      <c r="D222" s="594"/>
      <c r="E222" s="595"/>
      <c r="F222" s="595"/>
      <c r="G222" s="596"/>
      <c r="H222" s="595"/>
      <c r="I222" s="595"/>
      <c r="J222" s="597"/>
      <c r="K222" s="597"/>
    </row>
    <row r="223" spans="1:11" s="44" customFormat="1">
      <c r="A223" s="592"/>
      <c r="B223" s="88"/>
      <c r="C223" s="593"/>
      <c r="D223" s="594"/>
      <c r="E223" s="595"/>
      <c r="F223" s="595"/>
      <c r="G223" s="596"/>
      <c r="H223" s="595"/>
      <c r="I223" s="595"/>
      <c r="J223" s="597"/>
      <c r="K223" s="597"/>
    </row>
    <row r="224" spans="1:11" s="44" customFormat="1">
      <c r="A224" s="592"/>
      <c r="B224" s="88"/>
      <c r="C224" s="593"/>
      <c r="D224" s="594"/>
      <c r="E224" s="595"/>
      <c r="F224" s="595"/>
      <c r="G224" s="596"/>
      <c r="H224" s="595"/>
      <c r="I224" s="595"/>
      <c r="J224" s="597"/>
      <c r="K224" s="597"/>
    </row>
    <row r="225" spans="1:11" s="44" customFormat="1">
      <c r="A225" s="592"/>
      <c r="B225" s="88"/>
      <c r="C225" s="593"/>
      <c r="D225" s="594"/>
      <c r="E225" s="595"/>
      <c r="F225" s="595"/>
      <c r="G225" s="596"/>
      <c r="H225" s="595"/>
      <c r="I225" s="595"/>
      <c r="J225" s="597"/>
      <c r="K225" s="597"/>
    </row>
    <row r="226" spans="1:11" s="44" customFormat="1">
      <c r="A226" s="592"/>
      <c r="B226" s="88"/>
      <c r="C226" s="593"/>
      <c r="D226" s="594"/>
      <c r="E226" s="595"/>
      <c r="F226" s="595"/>
      <c r="G226" s="596"/>
      <c r="H226" s="595"/>
      <c r="I226" s="595"/>
      <c r="J226" s="597"/>
      <c r="K226" s="597"/>
    </row>
    <row r="227" spans="1:11" s="44" customFormat="1">
      <c r="A227" s="592"/>
      <c r="B227" s="88"/>
      <c r="C227" s="593"/>
      <c r="D227" s="594"/>
      <c r="E227" s="595"/>
      <c r="F227" s="595"/>
      <c r="G227" s="596"/>
      <c r="H227" s="595"/>
      <c r="I227" s="595"/>
      <c r="J227" s="597"/>
      <c r="K227" s="597"/>
    </row>
    <row r="228" spans="1:11" s="44" customFormat="1">
      <c r="A228" s="592"/>
      <c r="B228" s="88"/>
      <c r="C228" s="593"/>
      <c r="D228" s="594"/>
      <c r="E228" s="595"/>
      <c r="F228" s="595"/>
      <c r="G228" s="596"/>
      <c r="H228" s="595"/>
      <c r="I228" s="595"/>
      <c r="J228" s="597"/>
      <c r="K228" s="597"/>
    </row>
    <row r="229" spans="1:11" s="44" customFormat="1">
      <c r="A229" s="592"/>
      <c r="B229" s="88"/>
      <c r="C229" s="593"/>
      <c r="D229" s="594"/>
      <c r="E229" s="595"/>
      <c r="F229" s="595"/>
      <c r="G229" s="596"/>
      <c r="H229" s="595"/>
      <c r="I229" s="595"/>
      <c r="J229" s="597"/>
      <c r="K229" s="597"/>
    </row>
    <row r="230" spans="1:11" s="44" customFormat="1">
      <c r="A230" s="592"/>
      <c r="B230" s="88"/>
      <c r="C230" s="593"/>
      <c r="D230" s="594"/>
      <c r="E230" s="595"/>
      <c r="F230" s="595"/>
      <c r="G230" s="596"/>
      <c r="H230" s="595"/>
      <c r="I230" s="595"/>
      <c r="J230" s="597"/>
      <c r="K230" s="597"/>
    </row>
    <row r="231" spans="1:11" s="44" customFormat="1">
      <c r="A231" s="592"/>
      <c r="B231" s="88"/>
      <c r="C231" s="593"/>
      <c r="D231" s="594"/>
      <c r="E231" s="595"/>
      <c r="F231" s="595"/>
      <c r="G231" s="596"/>
      <c r="H231" s="595"/>
      <c r="I231" s="595"/>
      <c r="J231" s="597"/>
      <c r="K231" s="597"/>
    </row>
    <row r="232" spans="1:11" s="44" customFormat="1">
      <c r="A232" s="592"/>
      <c r="B232" s="88"/>
      <c r="C232" s="593"/>
      <c r="D232" s="594"/>
      <c r="E232" s="595"/>
      <c r="F232" s="595"/>
      <c r="G232" s="596"/>
      <c r="H232" s="595"/>
      <c r="I232" s="595"/>
      <c r="J232" s="597"/>
      <c r="K232" s="597"/>
    </row>
    <row r="233" spans="1:11" s="44" customFormat="1">
      <c r="A233" s="592"/>
      <c r="B233" s="88"/>
      <c r="C233" s="593"/>
      <c r="D233" s="594"/>
      <c r="E233" s="595"/>
      <c r="F233" s="595"/>
      <c r="G233" s="596"/>
      <c r="H233" s="595"/>
      <c r="I233" s="595"/>
      <c r="J233" s="597"/>
      <c r="K233" s="597"/>
    </row>
    <row r="234" spans="1:11" s="44" customFormat="1">
      <c r="A234" s="592"/>
      <c r="B234" s="88"/>
      <c r="C234" s="593"/>
      <c r="D234" s="594"/>
      <c r="E234" s="595"/>
      <c r="F234" s="595"/>
      <c r="G234" s="596"/>
      <c r="H234" s="595"/>
      <c r="I234" s="595"/>
      <c r="J234" s="597"/>
      <c r="K234" s="597"/>
    </row>
    <row r="235" spans="1:11" s="44" customFormat="1">
      <c r="A235" s="592"/>
      <c r="B235" s="88"/>
      <c r="C235" s="593"/>
      <c r="D235" s="594"/>
      <c r="E235" s="595"/>
      <c r="F235" s="595"/>
      <c r="G235" s="596"/>
      <c r="H235" s="595"/>
      <c r="I235" s="595"/>
      <c r="J235" s="597"/>
      <c r="K235" s="597"/>
    </row>
    <row r="236" spans="1:11" s="44" customFormat="1">
      <c r="A236" s="592"/>
      <c r="B236" s="88"/>
      <c r="C236" s="593"/>
      <c r="D236" s="594"/>
      <c r="E236" s="595"/>
      <c r="F236" s="595"/>
      <c r="G236" s="596"/>
      <c r="H236" s="595"/>
      <c r="I236" s="595"/>
      <c r="J236" s="597"/>
      <c r="K236" s="597"/>
    </row>
    <row r="237" spans="1:11" s="44" customFormat="1">
      <c r="A237" s="592"/>
      <c r="B237" s="88"/>
      <c r="C237" s="593"/>
      <c r="D237" s="594"/>
      <c r="E237" s="595"/>
      <c r="F237" s="595"/>
      <c r="G237" s="596"/>
      <c r="H237" s="595"/>
      <c r="I237" s="595"/>
      <c r="J237" s="597"/>
      <c r="K237" s="597"/>
    </row>
    <row r="238" spans="1:11" s="44" customFormat="1">
      <c r="A238" s="592"/>
      <c r="B238" s="88"/>
      <c r="C238" s="593"/>
      <c r="D238" s="594"/>
      <c r="E238" s="595"/>
      <c r="F238" s="595"/>
      <c r="G238" s="596"/>
      <c r="H238" s="595"/>
      <c r="I238" s="595"/>
      <c r="J238" s="597"/>
      <c r="K238" s="597"/>
    </row>
    <row r="239" spans="1:11" s="44" customFormat="1">
      <c r="A239" s="592"/>
      <c r="B239" s="88"/>
      <c r="C239" s="593"/>
      <c r="D239" s="594"/>
      <c r="E239" s="595"/>
      <c r="F239" s="595"/>
      <c r="G239" s="596"/>
      <c r="H239" s="595"/>
      <c r="I239" s="595"/>
      <c r="J239" s="597"/>
      <c r="K239" s="597"/>
    </row>
    <row r="240" spans="1:11" s="44" customFormat="1">
      <c r="A240" s="592"/>
      <c r="B240" s="88"/>
      <c r="C240" s="593"/>
      <c r="D240" s="594"/>
      <c r="E240" s="595"/>
      <c r="F240" s="595"/>
      <c r="G240" s="596"/>
      <c r="H240" s="595"/>
      <c r="I240" s="595"/>
      <c r="J240" s="597"/>
      <c r="K240" s="597"/>
    </row>
    <row r="241" spans="1:11" s="44" customFormat="1">
      <c r="A241" s="592"/>
      <c r="B241" s="88"/>
      <c r="C241" s="593"/>
      <c r="D241" s="594"/>
      <c r="E241" s="595"/>
      <c r="F241" s="595"/>
      <c r="G241" s="596"/>
      <c r="H241" s="595"/>
      <c r="I241" s="595"/>
      <c r="J241" s="597"/>
      <c r="K241" s="597"/>
    </row>
    <row r="242" spans="1:11" s="44" customFormat="1">
      <c r="A242" s="592"/>
      <c r="B242" s="88"/>
      <c r="C242" s="593"/>
      <c r="D242" s="594"/>
      <c r="E242" s="595"/>
      <c r="F242" s="595"/>
      <c r="G242" s="596"/>
      <c r="H242" s="595"/>
      <c r="I242" s="595"/>
      <c r="J242" s="597"/>
      <c r="K242" s="597"/>
    </row>
    <row r="243" spans="1:11" s="44" customFormat="1">
      <c r="A243" s="592"/>
      <c r="B243" s="88"/>
      <c r="C243" s="593"/>
      <c r="D243" s="594"/>
      <c r="E243" s="595"/>
      <c r="F243" s="595"/>
      <c r="G243" s="596"/>
      <c r="H243" s="595"/>
      <c r="I243" s="595"/>
      <c r="J243" s="597"/>
      <c r="K243" s="597"/>
    </row>
    <row r="244" spans="1:11" s="44" customFormat="1">
      <c r="A244" s="592"/>
      <c r="B244" s="88"/>
      <c r="C244" s="593"/>
      <c r="D244" s="594"/>
      <c r="E244" s="595"/>
      <c r="F244" s="595"/>
      <c r="G244" s="596"/>
      <c r="H244" s="595"/>
      <c r="I244" s="595"/>
      <c r="J244" s="597"/>
      <c r="K244" s="597"/>
    </row>
    <row r="245" spans="1:11" s="44" customFormat="1">
      <c r="A245" s="592"/>
      <c r="B245" s="88"/>
      <c r="C245" s="593"/>
      <c r="D245" s="594"/>
      <c r="E245" s="595"/>
      <c r="F245" s="595"/>
      <c r="G245" s="596"/>
      <c r="H245" s="595"/>
      <c r="I245" s="595"/>
      <c r="J245" s="597"/>
      <c r="K245" s="597"/>
    </row>
    <row r="246" spans="1:11" s="44" customFormat="1">
      <c r="A246" s="592"/>
      <c r="B246" s="88"/>
      <c r="C246" s="593"/>
      <c r="D246" s="594"/>
      <c r="E246" s="595"/>
      <c r="F246" s="595"/>
      <c r="G246" s="596"/>
      <c r="H246" s="595"/>
      <c r="I246" s="595"/>
      <c r="J246" s="597"/>
      <c r="K246" s="597"/>
    </row>
    <row r="247" spans="1:11" s="44" customFormat="1">
      <c r="A247" s="592"/>
      <c r="B247" s="88"/>
      <c r="C247" s="593"/>
      <c r="D247" s="594"/>
      <c r="E247" s="595"/>
      <c r="F247" s="595"/>
      <c r="G247" s="596"/>
      <c r="H247" s="595"/>
      <c r="I247" s="595"/>
      <c r="J247" s="597"/>
      <c r="K247" s="597"/>
    </row>
    <row r="248" spans="1:11" s="44" customFormat="1">
      <c r="A248" s="592"/>
      <c r="B248" s="88"/>
      <c r="C248" s="593"/>
      <c r="D248" s="594"/>
      <c r="E248" s="595"/>
      <c r="F248" s="595"/>
      <c r="G248" s="596"/>
      <c r="H248" s="595"/>
      <c r="I248" s="595"/>
      <c r="J248" s="597"/>
      <c r="K248" s="597"/>
    </row>
  </sheetData>
  <sortState xmlns:xlrd2="http://schemas.microsoft.com/office/spreadsheetml/2017/richdata2" ref="A8:K16">
    <sortCondition ref="H8:H16"/>
  </sortState>
  <mergeCells count="13">
    <mergeCell ref="A1:K1"/>
    <mergeCell ref="A2:K2"/>
    <mergeCell ref="A3:K3"/>
    <mergeCell ref="A5:A6"/>
    <mergeCell ref="B5:B6"/>
    <mergeCell ref="C5:C6"/>
    <mergeCell ref="J5:J6"/>
    <mergeCell ref="K5:K6"/>
    <mergeCell ref="D5:E5"/>
    <mergeCell ref="F5:F6"/>
    <mergeCell ref="G5:G6"/>
    <mergeCell ref="H5:H6"/>
    <mergeCell ref="I5:I6"/>
  </mergeCells>
  <pageMargins left="0.19685039370078741" right="0.11811023622047245" top="0.62992125984251968" bottom="0.43307086614173229" header="0.31496062992125984" footer="0.31496062992125984"/>
  <pageSetup paperSize="9" scale="69" orientation="landscape" horizontalDpi="0" verticalDpi="0" r:id="rId1"/>
  <headerFooter>
    <oddHeader>&amp;R&amp;P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B64E83-1B45-4877-816A-5B972FB5E952}">
  <sheetPr>
    <tabColor rgb="FFFFFF00"/>
  </sheetPr>
  <dimension ref="A1:R51"/>
  <sheetViews>
    <sheetView zoomScaleNormal="100" workbookViewId="0">
      <selection activeCell="E18" sqref="E18"/>
    </sheetView>
  </sheetViews>
  <sheetFormatPr defaultRowHeight="12.75"/>
  <cols>
    <col min="1" max="1" width="5.7109375" customWidth="1"/>
    <col min="2" max="2" width="28.42578125" customWidth="1"/>
    <col min="3" max="5" width="12.7109375" customWidth="1"/>
    <col min="6" max="11" width="13.28515625" customWidth="1"/>
    <col min="12" max="12" width="13.42578125" hidden="1" customWidth="1"/>
    <col min="13" max="14" width="8" customWidth="1"/>
  </cols>
  <sheetData>
    <row r="1" spans="1:18" ht="29.25" customHeight="1">
      <c r="A1" s="615" t="s">
        <v>238</v>
      </c>
      <c r="B1" s="615"/>
      <c r="C1" s="615"/>
      <c r="D1" s="615"/>
      <c r="E1" s="615"/>
      <c r="F1" s="615"/>
      <c r="G1" s="615"/>
      <c r="H1" s="615"/>
      <c r="I1" s="615"/>
      <c r="J1" s="615"/>
      <c r="K1" s="615"/>
      <c r="L1" s="615"/>
      <c r="M1" s="615"/>
      <c r="N1" s="615"/>
    </row>
    <row r="2" spans="1:18" ht="26.25" customHeight="1">
      <c r="A2" s="615" t="s">
        <v>177</v>
      </c>
      <c r="B2" s="615"/>
      <c r="C2" s="615"/>
      <c r="D2" s="615"/>
      <c r="E2" s="615"/>
      <c r="F2" s="615"/>
      <c r="G2" s="615"/>
      <c r="H2" s="615"/>
      <c r="I2" s="615"/>
      <c r="J2" s="615"/>
      <c r="K2" s="615"/>
      <c r="L2" s="615"/>
      <c r="M2" s="615"/>
      <c r="N2" s="615"/>
    </row>
    <row r="3" spans="1:18" ht="26.25" customHeight="1">
      <c r="A3" s="615" t="s">
        <v>441</v>
      </c>
      <c r="B3" s="615"/>
      <c r="C3" s="615"/>
      <c r="D3" s="615"/>
      <c r="E3" s="615"/>
      <c r="F3" s="615"/>
      <c r="G3" s="615"/>
      <c r="H3" s="615"/>
      <c r="I3" s="615"/>
      <c r="J3" s="615"/>
      <c r="K3" s="615"/>
      <c r="L3" s="615"/>
      <c r="M3" s="615"/>
      <c r="N3" s="615"/>
    </row>
    <row r="4" spans="1:18" ht="19.5" customHeight="1"/>
    <row r="5" spans="1:18" ht="32.25" customHeight="1">
      <c r="A5" s="610" t="s">
        <v>178</v>
      </c>
      <c r="B5" s="610" t="s">
        <v>179</v>
      </c>
      <c r="C5" s="612" t="s">
        <v>180</v>
      </c>
      <c r="D5" s="613"/>
      <c r="E5" s="614"/>
      <c r="F5" s="616" t="s">
        <v>181</v>
      </c>
      <c r="G5" s="617"/>
      <c r="H5" s="618"/>
      <c r="I5" s="619" t="s">
        <v>182</v>
      </c>
      <c r="J5" s="620"/>
      <c r="K5" s="620"/>
      <c r="L5" s="620"/>
      <c r="M5" s="620"/>
      <c r="N5" s="621"/>
    </row>
    <row r="6" spans="1:18" ht="39.75" customHeight="1">
      <c r="A6" s="611"/>
      <c r="B6" s="610"/>
      <c r="C6" s="145" t="s">
        <v>183</v>
      </c>
      <c r="D6" s="145" t="s">
        <v>185</v>
      </c>
      <c r="E6" s="145" t="s">
        <v>184</v>
      </c>
      <c r="F6" s="146" t="s">
        <v>183</v>
      </c>
      <c r="G6" s="146" t="s">
        <v>185</v>
      </c>
      <c r="H6" s="146" t="s">
        <v>184</v>
      </c>
      <c r="I6" s="147" t="s">
        <v>183</v>
      </c>
      <c r="J6" s="147" t="s">
        <v>185</v>
      </c>
      <c r="K6" s="147" t="s">
        <v>184</v>
      </c>
      <c r="L6" s="147" t="s">
        <v>2</v>
      </c>
      <c r="M6" s="147" t="s">
        <v>186</v>
      </c>
      <c r="N6" s="147" t="s">
        <v>187</v>
      </c>
    </row>
    <row r="7" spans="1:18" ht="30" customHeight="1">
      <c r="A7" s="148" t="s">
        <v>188</v>
      </c>
      <c r="B7" s="149" t="s">
        <v>189</v>
      </c>
      <c r="C7" s="150">
        <v>1543.0531000000001</v>
      </c>
      <c r="D7" s="151">
        <v>11.5735805</v>
      </c>
      <c r="E7" s="151">
        <v>252.99784439999999</v>
      </c>
      <c r="F7" s="151">
        <v>40580.960899999998</v>
      </c>
      <c r="G7" s="153">
        <v>10165.2198919</v>
      </c>
      <c r="H7" s="153">
        <v>2543.5057545700001</v>
      </c>
      <c r="I7" s="151">
        <v>42124.014000000003</v>
      </c>
      <c r="J7" s="151">
        <v>10176.793472400001</v>
      </c>
      <c r="K7" s="151">
        <v>2796.50359897</v>
      </c>
      <c r="L7" s="151">
        <v>12973.297071370002</v>
      </c>
      <c r="M7" s="152">
        <v>6.6387396010503652</v>
      </c>
      <c r="N7" s="154">
        <v>30.797865254175445</v>
      </c>
    </row>
    <row r="8" spans="1:18" ht="30" customHeight="1">
      <c r="A8" s="148" t="s">
        <v>209</v>
      </c>
      <c r="B8" s="149" t="s">
        <v>195</v>
      </c>
      <c r="C8" s="150">
        <v>3088.2292235300001</v>
      </c>
      <c r="D8" s="151">
        <v>100.85835406</v>
      </c>
      <c r="E8" s="151">
        <v>385.21263388</v>
      </c>
      <c r="F8" s="151">
        <v>3170.6963764699999</v>
      </c>
      <c r="G8" s="151">
        <v>1267.1105357599999</v>
      </c>
      <c r="H8" s="151">
        <v>31.028376000000002</v>
      </c>
      <c r="I8" s="151">
        <v>6258.9255999999996</v>
      </c>
      <c r="J8" s="151">
        <v>1367.96888982</v>
      </c>
      <c r="K8" s="151">
        <v>416.24100987999998</v>
      </c>
      <c r="L8" s="151">
        <v>1784.2098996999998</v>
      </c>
      <c r="M8" s="152">
        <v>6.6503588072687752</v>
      </c>
      <c r="N8" s="154">
        <v>28.506648164982181</v>
      </c>
    </row>
    <row r="9" spans="1:18" ht="30" customHeight="1">
      <c r="A9" s="148" t="s">
        <v>191</v>
      </c>
      <c r="B9" s="149" t="s">
        <v>190</v>
      </c>
      <c r="C9" s="150">
        <v>126416.91989999999</v>
      </c>
      <c r="D9" s="151">
        <v>17.72434999</v>
      </c>
      <c r="E9" s="151">
        <v>29780.542616679999</v>
      </c>
      <c r="F9" s="151">
        <v>51493.009400000003</v>
      </c>
      <c r="G9" s="153">
        <v>76.491383299999995</v>
      </c>
      <c r="H9" s="153">
        <v>18242.000318999999</v>
      </c>
      <c r="I9" s="151">
        <v>177909.92929999999</v>
      </c>
      <c r="J9" s="151">
        <v>94.215733290000003</v>
      </c>
      <c r="K9" s="151">
        <v>48022.542935680001</v>
      </c>
      <c r="L9" s="151">
        <v>48116.758668970004</v>
      </c>
      <c r="M9" s="152">
        <v>26.992615378258151</v>
      </c>
      <c r="N9" s="154">
        <v>27.045572362537047</v>
      </c>
    </row>
    <row r="10" spans="1:18" s="199" customFormat="1" ht="30" customHeight="1">
      <c r="A10" s="148" t="s">
        <v>193</v>
      </c>
      <c r="B10" s="149" t="s">
        <v>192</v>
      </c>
      <c r="C10" s="150">
        <v>47235.761509999997</v>
      </c>
      <c r="D10" s="151">
        <v>106.67807752</v>
      </c>
      <c r="E10" s="151">
        <v>7328.9358368900002</v>
      </c>
      <c r="F10" s="151">
        <v>5150.1042900000002</v>
      </c>
      <c r="G10" s="151">
        <v>703.61043267000002</v>
      </c>
      <c r="H10" s="151">
        <v>40.357505869999997</v>
      </c>
      <c r="I10" s="151">
        <v>52385.8658</v>
      </c>
      <c r="J10" s="151">
        <v>810.28851019000001</v>
      </c>
      <c r="K10" s="151">
        <v>7369.2933427600001</v>
      </c>
      <c r="L10" s="151">
        <v>8179.5818529500002</v>
      </c>
      <c r="M10" s="152">
        <v>14.067331388383774</v>
      </c>
      <c r="N10" s="154">
        <v>15.614100727433238</v>
      </c>
      <c r="O10"/>
      <c r="P10"/>
      <c r="Q10"/>
      <c r="R10"/>
    </row>
    <row r="11" spans="1:18" s="199" customFormat="1" ht="30" customHeight="1">
      <c r="A11" s="155" t="s">
        <v>194</v>
      </c>
      <c r="B11" s="156" t="s">
        <v>13</v>
      </c>
      <c r="C11" s="157">
        <v>5025.0075999999999</v>
      </c>
      <c r="D11" s="158">
        <v>145.41061442</v>
      </c>
      <c r="E11" s="158">
        <v>579.41899506000004</v>
      </c>
      <c r="F11" s="158">
        <v>677.58730000000003</v>
      </c>
      <c r="G11" s="158">
        <v>3.1156450000000002</v>
      </c>
      <c r="H11" s="158">
        <v>71.642118440000004</v>
      </c>
      <c r="I11" s="158">
        <v>5702.5949000000001</v>
      </c>
      <c r="J11" s="158">
        <v>148.52625942</v>
      </c>
      <c r="K11" s="158">
        <v>651.06111350000003</v>
      </c>
      <c r="L11" s="278">
        <v>799.58737292000001</v>
      </c>
      <c r="M11" s="159">
        <v>11.416927292170097</v>
      </c>
      <c r="N11" s="160">
        <v>14.021465437076726</v>
      </c>
    </row>
    <row r="12" spans="1:18" ht="30" customHeight="1">
      <c r="A12" s="148" t="s">
        <v>196</v>
      </c>
      <c r="B12" s="149" t="s">
        <v>197</v>
      </c>
      <c r="C12" s="150">
        <v>5208.6008000000002</v>
      </c>
      <c r="D12" s="151">
        <v>16.858314310000001</v>
      </c>
      <c r="E12" s="151">
        <v>824.75537749</v>
      </c>
      <c r="F12" s="151">
        <v>2586.0306999999998</v>
      </c>
      <c r="G12" s="151">
        <v>36.394243549999999</v>
      </c>
      <c r="H12" s="151">
        <v>24.140715570000001</v>
      </c>
      <c r="I12" s="151">
        <v>7794.6315000000004</v>
      </c>
      <c r="J12" s="151">
        <v>53.252557860000003</v>
      </c>
      <c r="K12" s="151">
        <v>848.89609306</v>
      </c>
      <c r="L12" s="151">
        <v>902.14865092000002</v>
      </c>
      <c r="M12" s="152">
        <v>10.890779032466126</v>
      </c>
      <c r="N12" s="154">
        <v>11.573974355554846</v>
      </c>
    </row>
    <row r="13" spans="1:18" ht="30" customHeight="1">
      <c r="A13" s="148" t="s">
        <v>198</v>
      </c>
      <c r="B13" s="149" t="s">
        <v>199</v>
      </c>
      <c r="C13" s="150">
        <v>1767.7438</v>
      </c>
      <c r="D13" s="151">
        <v>27.406152980000002</v>
      </c>
      <c r="E13" s="151">
        <v>242.97369691</v>
      </c>
      <c r="F13" s="151">
        <v>4998.0483999999997</v>
      </c>
      <c r="G13" s="151">
        <v>379.50991413999998</v>
      </c>
      <c r="H13" s="151">
        <v>5.0869877499999996</v>
      </c>
      <c r="I13" s="151">
        <v>6765.7921999999999</v>
      </c>
      <c r="J13" s="151">
        <v>406.91606711999998</v>
      </c>
      <c r="K13" s="151">
        <v>248.06068465999999</v>
      </c>
      <c r="L13" s="151">
        <v>654.97675177999997</v>
      </c>
      <c r="M13" s="152">
        <v>3.6663952620359819</v>
      </c>
      <c r="N13" s="154">
        <v>9.6807104389047005</v>
      </c>
    </row>
    <row r="14" spans="1:18" ht="21" customHeight="1"/>
    <row r="15" spans="1:18" ht="29.25" customHeight="1">
      <c r="A15" s="200" t="s">
        <v>200</v>
      </c>
      <c r="B15" s="201"/>
      <c r="C15" s="201"/>
      <c r="D15" s="201"/>
      <c r="E15" s="201"/>
      <c r="F15" s="201"/>
      <c r="G15" s="201"/>
      <c r="H15" s="201"/>
      <c r="I15" s="201"/>
      <c r="J15" s="201"/>
      <c r="K15" s="201"/>
      <c r="L15" s="201"/>
      <c r="M15" s="201"/>
      <c r="N15" s="201"/>
      <c r="O15" s="201"/>
    </row>
    <row r="16" spans="1:18" ht="14.25">
      <c r="A16" s="165"/>
      <c r="B16" s="165"/>
      <c r="C16" s="165"/>
      <c r="D16" s="165"/>
      <c r="E16" s="165"/>
      <c r="F16" s="165"/>
      <c r="G16" s="165"/>
      <c r="H16" s="165"/>
      <c r="I16" s="165"/>
      <c r="J16" s="165"/>
      <c r="K16" s="165"/>
      <c r="L16" s="165"/>
      <c r="M16" s="165"/>
      <c r="N16" s="166"/>
      <c r="O16" s="165"/>
    </row>
    <row r="17" spans="1:15" ht="14.25">
      <c r="A17" s="165"/>
      <c r="B17" s="165"/>
      <c r="C17" s="165"/>
      <c r="D17" s="165"/>
      <c r="E17" s="165"/>
      <c r="F17" s="165"/>
      <c r="G17" s="165"/>
      <c r="H17" s="165"/>
      <c r="I17" s="165"/>
      <c r="J17" s="165"/>
      <c r="K17" s="165"/>
      <c r="L17" s="165"/>
      <c r="M17" s="165"/>
      <c r="N17" s="166"/>
      <c r="O17" s="165"/>
    </row>
    <row r="18" spans="1:15" ht="14.25">
      <c r="A18" s="165"/>
      <c r="B18" s="165"/>
      <c r="C18" s="165"/>
      <c r="D18" s="165"/>
      <c r="E18" s="165"/>
      <c r="F18" s="165"/>
      <c r="G18" s="165"/>
      <c r="H18" s="165"/>
      <c r="I18" s="165"/>
      <c r="J18" s="165"/>
      <c r="K18" s="165"/>
      <c r="L18" s="165"/>
      <c r="M18" s="165"/>
      <c r="N18" s="166"/>
      <c r="O18" s="165"/>
    </row>
    <row r="19" spans="1:15" ht="14.25">
      <c r="A19" s="165"/>
      <c r="B19" s="165"/>
      <c r="C19" s="165"/>
      <c r="D19" s="165"/>
      <c r="E19" s="165"/>
      <c r="F19" s="165"/>
      <c r="G19" s="165"/>
      <c r="H19" s="165"/>
      <c r="I19" s="165"/>
      <c r="J19" s="165"/>
      <c r="K19" s="165"/>
      <c r="L19" s="165"/>
      <c r="M19" s="165"/>
      <c r="N19" s="166"/>
      <c r="O19" s="165"/>
    </row>
    <row r="20" spans="1:15" ht="14.25">
      <c r="A20" s="165"/>
      <c r="B20" s="165"/>
      <c r="C20" s="165"/>
      <c r="D20" s="165"/>
      <c r="E20" s="165"/>
      <c r="F20" s="165"/>
      <c r="G20" s="165"/>
      <c r="H20" s="165"/>
      <c r="I20" s="165"/>
      <c r="J20" s="165"/>
      <c r="K20" s="165"/>
      <c r="L20" s="165"/>
      <c r="M20" s="165"/>
      <c r="N20" s="166"/>
      <c r="O20" s="165"/>
    </row>
    <row r="21" spans="1:15" ht="14.25">
      <c r="A21" s="165"/>
      <c r="B21" s="165"/>
      <c r="C21" s="165"/>
      <c r="D21" s="165"/>
      <c r="E21" s="165"/>
      <c r="F21" s="165"/>
      <c r="G21" s="165"/>
      <c r="H21" s="165"/>
      <c r="I21" s="165"/>
      <c r="J21" s="165"/>
      <c r="K21" s="165"/>
      <c r="L21" s="165"/>
      <c r="M21" s="165"/>
      <c r="N21" s="166"/>
      <c r="O21" s="165"/>
    </row>
    <row r="22" spans="1:15" ht="14.25">
      <c r="A22" s="165"/>
      <c r="B22" s="165"/>
      <c r="C22" s="165"/>
      <c r="D22" s="165"/>
      <c r="E22" s="165"/>
      <c r="F22" s="165"/>
      <c r="G22" s="165"/>
      <c r="H22" s="165"/>
      <c r="I22" s="165"/>
      <c r="J22" s="165"/>
      <c r="K22" s="165"/>
      <c r="L22" s="165"/>
      <c r="M22" s="165"/>
      <c r="N22" s="166"/>
      <c r="O22" s="165"/>
    </row>
    <row r="23" spans="1:15" ht="14.25">
      <c r="A23" s="165"/>
      <c r="B23" s="165"/>
      <c r="C23" s="165"/>
      <c r="D23" s="165"/>
      <c r="E23" s="165"/>
      <c r="F23" s="165"/>
      <c r="G23" s="165"/>
      <c r="H23" s="165"/>
      <c r="I23" s="165"/>
      <c r="J23" s="165"/>
      <c r="K23" s="165"/>
      <c r="L23" s="165"/>
      <c r="M23" s="165"/>
      <c r="N23" s="166"/>
      <c r="O23" s="165"/>
    </row>
    <row r="24" spans="1:15" ht="14.25">
      <c r="A24" s="165"/>
      <c r="B24" s="165"/>
      <c r="C24" s="165"/>
      <c r="D24" s="165"/>
      <c r="E24" s="165"/>
      <c r="F24" s="165"/>
      <c r="G24" s="165"/>
      <c r="H24" s="165"/>
      <c r="I24" s="165"/>
      <c r="J24" s="165"/>
      <c r="K24" s="165"/>
      <c r="L24" s="165"/>
      <c r="M24" s="165"/>
      <c r="N24" s="166"/>
      <c r="O24" s="165"/>
    </row>
    <row r="25" spans="1:15" ht="15">
      <c r="A25" s="161"/>
      <c r="B25" s="161"/>
      <c r="C25" s="161"/>
      <c r="D25" s="161"/>
      <c r="E25" s="161"/>
      <c r="F25" s="161"/>
      <c r="G25" s="167">
        <f>G7+H7</f>
        <v>12708.72564647</v>
      </c>
      <c r="H25" s="161"/>
      <c r="I25" s="161"/>
      <c r="J25" s="167">
        <f>J7+K7</f>
        <v>12973.297071370002</v>
      </c>
      <c r="K25" s="161"/>
      <c r="L25" s="167"/>
      <c r="M25" s="167"/>
      <c r="N25" s="168">
        <f>J25/I7*100</f>
        <v>30.797865254175445</v>
      </c>
      <c r="O25" s="161"/>
    </row>
    <row r="26" spans="1:15" ht="15">
      <c r="A26" s="161"/>
      <c r="B26" s="161"/>
      <c r="C26" s="161"/>
      <c r="D26" s="169">
        <f>D7+E7</f>
        <v>264.57142490000001</v>
      </c>
      <c r="E26" s="161"/>
      <c r="F26" s="161"/>
      <c r="G26" s="169">
        <f>G7+H7</f>
        <v>12708.72564647</v>
      </c>
      <c r="H26" s="161"/>
      <c r="I26" s="161"/>
      <c r="J26" s="167">
        <f>J7+K7</f>
        <v>12973.297071370002</v>
      </c>
      <c r="K26" s="161"/>
      <c r="L26" s="167"/>
      <c r="M26" s="167"/>
      <c r="N26" s="168">
        <f>J26/I7*100</f>
        <v>30.797865254175445</v>
      </c>
      <c r="O26" s="161"/>
    </row>
    <row r="27" spans="1:15" ht="15">
      <c r="A27" s="161"/>
      <c r="B27" s="161"/>
      <c r="C27" s="161"/>
      <c r="D27" s="169">
        <f>D8+E8</f>
        <v>486.07098794000001</v>
      </c>
      <c r="E27" s="161"/>
      <c r="F27" s="161"/>
      <c r="G27" s="169">
        <f>G8+H8</f>
        <v>1298.1389117599999</v>
      </c>
      <c r="H27" s="161"/>
      <c r="I27" s="161"/>
      <c r="J27" s="167">
        <f>J8+K8</f>
        <v>1784.2098996999998</v>
      </c>
      <c r="K27" s="161"/>
      <c r="L27" s="167"/>
      <c r="M27" s="167"/>
      <c r="N27" s="168">
        <f>J27/I8*100</f>
        <v>28.506648164982177</v>
      </c>
      <c r="O27" s="161"/>
    </row>
    <row r="28" spans="1:15" ht="15">
      <c r="A28" s="161"/>
      <c r="B28" s="162"/>
      <c r="C28" s="162"/>
      <c r="D28" s="163">
        <f>D7+E7</f>
        <v>264.57142490000001</v>
      </c>
      <c r="E28" s="162"/>
      <c r="F28" s="162"/>
      <c r="G28" s="163">
        <f>G7+H7</f>
        <v>12708.72564647</v>
      </c>
      <c r="H28" s="162"/>
      <c r="I28" s="162"/>
      <c r="J28" s="171">
        <f>J7+K7</f>
        <v>12973.297071370002</v>
      </c>
      <c r="K28" s="162"/>
      <c r="L28" s="171"/>
      <c r="M28" s="171"/>
      <c r="N28" s="170">
        <f>J28/I7*100</f>
        <v>30.797865254175445</v>
      </c>
      <c r="O28" s="162"/>
    </row>
    <row r="29" spans="1:15" ht="15">
      <c r="A29" s="161"/>
      <c r="B29" s="162"/>
      <c r="C29" s="162"/>
      <c r="D29" s="163">
        <f>D8+E8</f>
        <v>486.07098794000001</v>
      </c>
      <c r="E29" s="162"/>
      <c r="F29" s="162"/>
      <c r="G29" s="163">
        <f>G8+H8</f>
        <v>1298.1389117599999</v>
      </c>
      <c r="H29" s="162"/>
      <c r="I29" s="162"/>
      <c r="J29" s="171">
        <f>J8+K8</f>
        <v>1784.2098996999998</v>
      </c>
      <c r="K29" s="162"/>
      <c r="L29" s="171"/>
      <c r="M29" s="171"/>
      <c r="N29" s="170">
        <f>J29/I8*100</f>
        <v>28.506648164982177</v>
      </c>
      <c r="O29" s="162"/>
    </row>
    <row r="30" spans="1:15" ht="15">
      <c r="A30" s="161"/>
      <c r="B30" s="162"/>
      <c r="C30" s="162"/>
      <c r="D30" s="163">
        <f>D11+E11</f>
        <v>724.82960948000004</v>
      </c>
      <c r="E30" s="162"/>
      <c r="F30" s="162"/>
      <c r="G30" s="163">
        <f>G11+H11</f>
        <v>74.757763440000005</v>
      </c>
      <c r="H30" s="162"/>
      <c r="I30" s="162"/>
      <c r="J30" s="171">
        <f>J11+K11</f>
        <v>799.58737292000001</v>
      </c>
      <c r="K30" s="162"/>
      <c r="L30" s="171"/>
      <c r="M30" s="171"/>
      <c r="N30" s="170">
        <f>J30/I11*100</f>
        <v>14.021465437076724</v>
      </c>
      <c r="O30" s="162"/>
    </row>
    <row r="31" spans="1:15" ht="15">
      <c r="A31" s="161"/>
      <c r="B31" s="162"/>
      <c r="C31" s="162"/>
      <c r="D31" s="163">
        <f>D9+E9</f>
        <v>29798.266966669999</v>
      </c>
      <c r="E31" s="162"/>
      <c r="F31" s="162"/>
      <c r="G31" s="163">
        <f>G9+H9</f>
        <v>18318.491702299998</v>
      </c>
      <c r="H31" s="162"/>
      <c r="I31" s="162"/>
      <c r="J31" s="171">
        <f>J9+K9</f>
        <v>48116.758668970004</v>
      </c>
      <c r="K31" s="162"/>
      <c r="L31" s="171"/>
      <c r="M31" s="171"/>
      <c r="N31" s="170">
        <f>J31/I9*100</f>
        <v>27.045572362537051</v>
      </c>
      <c r="O31" s="162"/>
    </row>
    <row r="32" spans="1:15" ht="15">
      <c r="A32" s="161"/>
      <c r="B32" s="162"/>
      <c r="C32" s="162"/>
      <c r="D32" s="163">
        <f>D10+E10</f>
        <v>7435.6139144100007</v>
      </c>
      <c r="E32" s="162"/>
      <c r="F32" s="162"/>
      <c r="G32" s="163">
        <f>G10+H10</f>
        <v>743.96793853999998</v>
      </c>
      <c r="H32" s="162"/>
      <c r="I32" s="162"/>
      <c r="J32" s="171">
        <f>J10+K10</f>
        <v>8179.5818529500002</v>
      </c>
      <c r="K32" s="162"/>
      <c r="L32" s="171"/>
      <c r="M32" s="171"/>
      <c r="N32" s="170">
        <f>J32/I10*100</f>
        <v>15.61410072743324</v>
      </c>
      <c r="O32" s="162"/>
    </row>
    <row r="33" spans="1:15" ht="15">
      <c r="A33" s="161"/>
      <c r="B33" s="162"/>
      <c r="C33" s="162"/>
      <c r="D33" s="163">
        <f>D12+E12</f>
        <v>841.61369179999997</v>
      </c>
      <c r="E33" s="162"/>
      <c r="F33" s="162"/>
      <c r="G33" s="163">
        <f>G12+H12</f>
        <v>60.534959119999996</v>
      </c>
      <c r="H33" s="162"/>
      <c r="I33" s="162"/>
      <c r="J33" s="171">
        <f>J12+K12</f>
        <v>902.14865092000002</v>
      </c>
      <c r="K33" s="162"/>
      <c r="L33" s="171"/>
      <c r="M33" s="171"/>
      <c r="N33" s="170">
        <f>J33/I12*100</f>
        <v>11.573974355554844</v>
      </c>
      <c r="O33" s="162"/>
    </row>
    <row r="34" spans="1:15" ht="15">
      <c r="A34" s="161"/>
      <c r="B34" s="162"/>
      <c r="C34" s="162"/>
      <c r="D34" s="163">
        <f>D13+E13</f>
        <v>270.37984989</v>
      </c>
      <c r="E34" s="162"/>
      <c r="F34" s="162"/>
      <c r="G34" s="163">
        <f>G13+H13</f>
        <v>384.59690188999997</v>
      </c>
      <c r="H34" s="162"/>
      <c r="I34" s="162"/>
      <c r="J34" s="171">
        <f>J13+K13</f>
        <v>654.97675177999997</v>
      </c>
      <c r="K34" s="162"/>
      <c r="L34" s="171"/>
      <c r="M34" s="171"/>
      <c r="N34" s="170">
        <f>J34/I13*100</f>
        <v>9.6807104389047005</v>
      </c>
      <c r="O34" s="162"/>
    </row>
    <row r="35" spans="1:15" ht="15">
      <c r="A35" s="161"/>
      <c r="B35" s="162"/>
      <c r="C35" s="162"/>
      <c r="D35" s="163">
        <f>D14+E14</f>
        <v>0</v>
      </c>
      <c r="E35" s="162"/>
      <c r="F35" s="162"/>
      <c r="G35" s="163">
        <f>G14+H14</f>
        <v>0</v>
      </c>
      <c r="H35" s="162"/>
      <c r="I35" s="162"/>
      <c r="J35" s="162"/>
      <c r="K35" s="162"/>
      <c r="L35" s="162"/>
      <c r="M35" s="162"/>
      <c r="N35" s="162"/>
      <c r="O35" s="162"/>
    </row>
    <row r="36" spans="1:15" ht="15">
      <c r="A36" s="161"/>
      <c r="B36" s="162"/>
      <c r="C36" s="162"/>
      <c r="D36" s="162"/>
      <c r="E36" s="162"/>
      <c r="F36" s="162"/>
      <c r="G36" s="163"/>
      <c r="H36" s="162"/>
      <c r="I36" s="162"/>
      <c r="J36" s="162"/>
      <c r="K36" s="162"/>
      <c r="L36" s="162"/>
      <c r="M36" s="162"/>
      <c r="N36" s="162"/>
      <c r="O36" s="162"/>
    </row>
    <row r="37" spans="1:15" ht="15">
      <c r="A37" s="161"/>
      <c r="B37" s="162"/>
      <c r="C37" s="162"/>
      <c r="D37" s="162"/>
      <c r="E37" s="162"/>
      <c r="F37" s="162"/>
      <c r="G37" s="162"/>
      <c r="H37" s="162"/>
      <c r="I37" s="162"/>
      <c r="J37" s="162"/>
      <c r="K37" s="162"/>
      <c r="L37" s="162"/>
      <c r="M37" s="162"/>
      <c r="N37" s="162"/>
      <c r="O37" s="162"/>
    </row>
    <row r="38" spans="1:15" ht="15">
      <c r="A38" s="161"/>
      <c r="B38" s="162"/>
      <c r="C38" s="162"/>
      <c r="D38" s="162"/>
      <c r="E38" s="162"/>
      <c r="F38" s="162"/>
      <c r="G38" s="162"/>
      <c r="H38" s="162"/>
      <c r="I38" s="162"/>
      <c r="J38" s="162"/>
      <c r="K38" s="162"/>
      <c r="L38" s="162"/>
      <c r="M38" s="162"/>
      <c r="N38" s="162"/>
      <c r="O38" s="162"/>
    </row>
    <row r="39" spans="1:15" ht="15">
      <c r="A39" s="161"/>
      <c r="B39" s="162"/>
      <c r="C39" s="162"/>
      <c r="D39" s="162"/>
      <c r="E39" s="162"/>
      <c r="F39" s="162"/>
      <c r="G39" s="162"/>
      <c r="H39" s="162"/>
      <c r="I39" s="162"/>
      <c r="J39" s="162"/>
      <c r="K39" s="162"/>
      <c r="L39" s="162"/>
      <c r="M39" s="162"/>
      <c r="N39" s="162"/>
      <c r="O39" s="162"/>
    </row>
    <row r="40" spans="1:15" ht="15">
      <c r="B40" s="162"/>
      <c r="C40" s="162"/>
      <c r="D40" s="162"/>
      <c r="E40" s="162"/>
      <c r="F40" s="162"/>
      <c r="G40" s="162"/>
      <c r="H40" s="162"/>
      <c r="I40" s="162"/>
      <c r="J40" s="162"/>
      <c r="K40" s="162"/>
      <c r="L40" s="162"/>
      <c r="M40" s="162"/>
      <c r="N40" s="162"/>
      <c r="O40" s="162"/>
    </row>
    <row r="41" spans="1:15" ht="15">
      <c r="B41" s="162"/>
      <c r="C41" s="162"/>
      <c r="D41" s="162"/>
      <c r="E41" s="162"/>
      <c r="F41" s="162"/>
      <c r="G41" s="162"/>
      <c r="H41" s="162"/>
      <c r="I41" s="162"/>
      <c r="J41" s="162"/>
      <c r="K41" s="162"/>
      <c r="L41" s="162"/>
      <c r="M41" s="162"/>
      <c r="N41" s="162"/>
      <c r="O41" s="162"/>
    </row>
    <row r="42" spans="1:15" ht="15">
      <c r="B42" s="162"/>
      <c r="C42" s="162"/>
      <c r="D42" s="162"/>
      <c r="E42" s="162"/>
      <c r="F42" s="162"/>
      <c r="G42" s="162"/>
      <c r="H42" s="162"/>
      <c r="I42" s="162"/>
      <c r="J42" s="162"/>
      <c r="K42" s="162"/>
      <c r="L42" s="162"/>
      <c r="M42" s="162"/>
      <c r="N42" s="162"/>
      <c r="O42" s="162"/>
    </row>
    <row r="43" spans="1:15" ht="15">
      <c r="B43" s="162"/>
      <c r="C43" s="162"/>
      <c r="D43" s="162"/>
      <c r="E43" s="162"/>
      <c r="F43" s="162"/>
      <c r="G43" s="162"/>
      <c r="H43" s="162"/>
      <c r="I43" s="162"/>
      <c r="J43" s="162"/>
      <c r="K43" s="162"/>
      <c r="L43" s="162"/>
      <c r="M43" s="162"/>
      <c r="N43" s="162"/>
      <c r="O43" s="162"/>
    </row>
    <row r="44" spans="1:15" ht="15">
      <c r="B44" s="162"/>
      <c r="C44" s="162"/>
      <c r="D44" s="162"/>
      <c r="E44" s="162"/>
      <c r="F44" s="162"/>
      <c r="G44" s="162"/>
      <c r="H44" s="162"/>
      <c r="I44" s="162"/>
      <c r="J44" s="162"/>
      <c r="K44" s="162"/>
      <c r="L44" s="162"/>
      <c r="M44" s="162"/>
      <c r="N44" s="162"/>
      <c r="O44" s="162"/>
    </row>
    <row r="45" spans="1:15" ht="15">
      <c r="B45" s="162"/>
      <c r="C45" s="162"/>
      <c r="D45" s="162"/>
      <c r="E45" s="162"/>
      <c r="F45" s="162"/>
      <c r="G45" s="162"/>
      <c r="H45" s="162"/>
      <c r="I45" s="162"/>
      <c r="J45" s="162"/>
      <c r="K45" s="162"/>
      <c r="L45" s="162"/>
      <c r="M45" s="162"/>
      <c r="N45" s="162"/>
      <c r="O45" s="162"/>
    </row>
    <row r="46" spans="1:15" ht="15">
      <c r="B46" s="164"/>
      <c r="C46" s="164"/>
      <c r="D46" s="164"/>
      <c r="E46" s="164"/>
      <c r="F46" s="164"/>
      <c r="G46" s="164"/>
      <c r="H46" s="164"/>
      <c r="I46" s="164"/>
      <c r="J46" s="164"/>
      <c r="K46" s="164"/>
      <c r="L46" s="164"/>
      <c r="M46" s="164"/>
      <c r="N46" s="164"/>
    </row>
    <row r="47" spans="1:15" ht="15">
      <c r="B47" s="164"/>
      <c r="C47" s="164"/>
      <c r="D47" s="164"/>
      <c r="E47" s="164"/>
      <c r="F47" s="164"/>
      <c r="G47" s="164"/>
      <c r="H47" s="164"/>
      <c r="I47" s="164"/>
      <c r="J47" s="164"/>
      <c r="K47" s="164"/>
      <c r="L47" s="164"/>
      <c r="M47" s="164"/>
      <c r="N47" s="164"/>
    </row>
    <row r="48" spans="1:15" ht="15">
      <c r="B48" s="164"/>
      <c r="C48" s="164"/>
      <c r="D48" s="164"/>
      <c r="E48" s="164"/>
      <c r="F48" s="164"/>
      <c r="G48" s="164"/>
      <c r="H48" s="164"/>
      <c r="I48" s="164"/>
      <c r="J48" s="164"/>
      <c r="K48" s="164"/>
      <c r="L48" s="164"/>
      <c r="M48" s="164"/>
      <c r="N48" s="164"/>
    </row>
    <row r="49" spans="2:14" ht="15">
      <c r="B49" s="164"/>
      <c r="C49" s="164"/>
      <c r="D49" s="164"/>
      <c r="E49" s="164"/>
      <c r="F49" s="164"/>
      <c r="G49" s="164"/>
      <c r="H49" s="164"/>
      <c r="I49" s="164"/>
      <c r="J49" s="164"/>
      <c r="K49" s="164"/>
      <c r="L49" s="164"/>
      <c r="M49" s="164"/>
      <c r="N49" s="164"/>
    </row>
    <row r="50" spans="2:14" ht="15">
      <c r="B50" s="164"/>
      <c r="C50" s="164"/>
      <c r="D50" s="164"/>
      <c r="E50" s="164"/>
      <c r="F50" s="164"/>
      <c r="G50" s="164"/>
      <c r="H50" s="164"/>
      <c r="I50" s="164"/>
      <c r="J50" s="164"/>
      <c r="K50" s="164"/>
      <c r="L50" s="164"/>
      <c r="M50" s="164"/>
      <c r="N50" s="164"/>
    </row>
    <row r="51" spans="2:14" ht="15">
      <c r="B51" s="164"/>
      <c r="C51" s="164"/>
      <c r="D51" s="164"/>
      <c r="E51" s="164"/>
      <c r="F51" s="164"/>
      <c r="G51" s="164"/>
      <c r="H51" s="164"/>
      <c r="I51" s="164"/>
      <c r="J51" s="164"/>
      <c r="K51" s="164"/>
      <c r="L51" s="164"/>
      <c r="M51" s="164"/>
      <c r="N51" s="164"/>
    </row>
  </sheetData>
  <mergeCells count="8">
    <mergeCell ref="A5:A6"/>
    <mergeCell ref="B5:B6"/>
    <mergeCell ref="C5:E5"/>
    <mergeCell ref="A1:N1"/>
    <mergeCell ref="A2:N2"/>
    <mergeCell ref="A3:N3"/>
    <mergeCell ref="F5:H5"/>
    <mergeCell ref="I5:N5"/>
  </mergeCells>
  <pageMargins left="0.39370078740157483" right="0.11811023622047245" top="0.55118110236220474" bottom="0.74803149606299213" header="0.31496062992125984" footer="0.31496062992125984"/>
  <pageSetup paperSize="9" scale="85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C5FBC1-BAE2-451D-8C63-E45E76CB15A9}">
  <sheetPr>
    <tabColor rgb="FF0070C0"/>
  </sheetPr>
  <dimension ref="A1:K81"/>
  <sheetViews>
    <sheetView zoomScale="80" zoomScaleNormal="80" workbookViewId="0">
      <pane xSplit="3" ySplit="8" topLeftCell="D9" activePane="bottomRight" state="frozen"/>
      <selection pane="topRight" activeCell="D1" sqref="D1"/>
      <selection pane="bottomLeft" activeCell="A9" sqref="A9"/>
      <selection pane="bottomRight" activeCell="D26" sqref="D26"/>
    </sheetView>
  </sheetViews>
  <sheetFormatPr defaultColWidth="9.140625" defaultRowHeight="22.5"/>
  <cols>
    <col min="1" max="1" width="7.28515625" style="44" customWidth="1"/>
    <col min="2" max="2" width="18.42578125" style="44" customWidth="1"/>
    <col min="3" max="3" width="40.5703125" style="44" customWidth="1"/>
    <col min="4" max="4" width="20.7109375" style="334" customWidth="1"/>
    <col min="5" max="5" width="20.140625" style="333" customWidth="1"/>
    <col min="6" max="6" width="10.7109375" style="333" customWidth="1"/>
    <col min="7" max="7" width="20.7109375" style="333" bestFit="1" customWidth="1"/>
    <col min="8" max="8" width="10.7109375" style="333" customWidth="1"/>
    <col min="9" max="9" width="20.140625" style="329" bestFit="1" customWidth="1"/>
    <col min="10" max="10" width="10.7109375" style="333" customWidth="1"/>
    <col min="11" max="11" width="20.7109375" style="45" bestFit="1" customWidth="1"/>
    <col min="12" max="16384" width="9.140625" style="46"/>
  </cols>
  <sheetData>
    <row r="1" spans="1:11" s="177" customFormat="1" ht="30" customHeight="1">
      <c r="A1" s="629" t="s">
        <v>220</v>
      </c>
      <c r="B1" s="629"/>
      <c r="C1" s="629"/>
      <c r="D1" s="629"/>
      <c r="E1" s="629"/>
      <c r="F1" s="629"/>
      <c r="G1" s="629"/>
      <c r="H1" s="629"/>
      <c r="I1" s="629"/>
      <c r="J1" s="629"/>
      <c r="K1" s="629"/>
    </row>
    <row r="2" spans="1:11" s="177" customFormat="1" ht="30" customHeight="1">
      <c r="A2" s="629" t="s">
        <v>129</v>
      </c>
      <c r="B2" s="629"/>
      <c r="C2" s="629"/>
      <c r="D2" s="629"/>
      <c r="E2" s="629"/>
      <c r="F2" s="629"/>
      <c r="G2" s="629"/>
      <c r="H2" s="629"/>
      <c r="I2" s="629"/>
      <c r="J2" s="629"/>
      <c r="K2" s="629"/>
    </row>
    <row r="3" spans="1:11" s="177" customFormat="1" ht="30" customHeight="1">
      <c r="A3" s="607" t="s">
        <v>443</v>
      </c>
      <c r="B3" s="607"/>
      <c r="C3" s="607"/>
      <c r="D3" s="607"/>
      <c r="E3" s="607"/>
      <c r="F3" s="607"/>
      <c r="G3" s="607"/>
      <c r="H3" s="607"/>
      <c r="I3" s="607"/>
      <c r="J3" s="607"/>
      <c r="K3" s="607"/>
    </row>
    <row r="4" spans="1:11" s="177" customFormat="1" ht="30" customHeight="1">
      <c r="A4" s="630" t="s">
        <v>108</v>
      </c>
      <c r="B4" s="630"/>
      <c r="C4" s="630"/>
      <c r="D4" s="630"/>
      <c r="E4" s="630"/>
      <c r="F4" s="630"/>
      <c r="G4" s="630"/>
      <c r="H4" s="630"/>
      <c r="I4" s="630"/>
      <c r="J4" s="630"/>
      <c r="K4" s="630"/>
    </row>
    <row r="5" spans="1:11" s="178" customFormat="1" ht="27.95" customHeight="1">
      <c r="A5" s="637" t="s">
        <v>109</v>
      </c>
      <c r="B5" s="603" t="s">
        <v>71</v>
      </c>
      <c r="C5" s="641" t="s">
        <v>72</v>
      </c>
      <c r="D5" s="631" t="s">
        <v>155</v>
      </c>
      <c r="E5" s="622" t="s">
        <v>147</v>
      </c>
      <c r="F5" s="623"/>
      <c r="G5" s="623"/>
      <c r="H5" s="623"/>
      <c r="I5" s="623"/>
      <c r="J5" s="624"/>
      <c r="K5" s="631" t="s">
        <v>4</v>
      </c>
    </row>
    <row r="6" spans="1:11" s="178" customFormat="1" ht="27.95" customHeight="1">
      <c r="A6" s="638"/>
      <c r="B6" s="640"/>
      <c r="C6" s="642"/>
      <c r="D6" s="632"/>
      <c r="E6" s="625" t="s">
        <v>110</v>
      </c>
      <c r="F6" s="626"/>
      <c r="G6" s="627" t="s">
        <v>84</v>
      </c>
      <c r="H6" s="628"/>
      <c r="I6" s="625" t="s">
        <v>239</v>
      </c>
      <c r="J6" s="626"/>
      <c r="K6" s="632"/>
    </row>
    <row r="7" spans="1:11" s="178" customFormat="1" ht="27.95" customHeight="1">
      <c r="A7" s="639"/>
      <c r="B7" s="604"/>
      <c r="C7" s="643"/>
      <c r="D7" s="633"/>
      <c r="E7" s="301" t="s">
        <v>107</v>
      </c>
      <c r="F7" s="301" t="s">
        <v>7</v>
      </c>
      <c r="G7" s="301" t="s">
        <v>107</v>
      </c>
      <c r="H7" s="302" t="s">
        <v>7</v>
      </c>
      <c r="I7" s="301" t="s">
        <v>107</v>
      </c>
      <c r="J7" s="302" t="s">
        <v>7</v>
      </c>
      <c r="K7" s="633"/>
    </row>
    <row r="8" spans="1:11" s="179" customFormat="1" ht="27.95" customHeight="1" thickBot="1">
      <c r="A8" s="634" t="s">
        <v>11</v>
      </c>
      <c r="B8" s="635"/>
      <c r="C8" s="636"/>
      <c r="D8" s="303">
        <v>487050280</v>
      </c>
      <c r="E8" s="303">
        <v>8460645.3599999994</v>
      </c>
      <c r="F8" s="304">
        <v>1.7371194941105466</v>
      </c>
      <c r="G8" s="303">
        <v>110532800</v>
      </c>
      <c r="H8" s="305">
        <v>22.694330449825426</v>
      </c>
      <c r="I8" s="303">
        <v>118993445.36</v>
      </c>
      <c r="J8" s="304">
        <v>24.431449943935974</v>
      </c>
      <c r="K8" s="303">
        <v>368056834.63999999</v>
      </c>
    </row>
    <row r="9" spans="1:11" s="178" customFormat="1" ht="27.95" customHeight="1" thickTop="1">
      <c r="A9" s="180">
        <v>1</v>
      </c>
      <c r="B9" s="180">
        <f>[3]ส่วนกลาง!B12</f>
        <v>1500400004</v>
      </c>
      <c r="C9" s="511" t="s">
        <v>112</v>
      </c>
      <c r="D9" s="306">
        <v>3194900</v>
      </c>
      <c r="E9" s="307">
        <v>1332967.3</v>
      </c>
      <c r="F9" s="308">
        <v>41.721722119628154</v>
      </c>
      <c r="G9" s="308">
        <v>0</v>
      </c>
      <c r="H9" s="308">
        <v>0</v>
      </c>
      <c r="I9" s="309">
        <v>1332967.3</v>
      </c>
      <c r="J9" s="308">
        <v>41.721722119628154</v>
      </c>
      <c r="K9" s="310">
        <v>1861932.7</v>
      </c>
    </row>
    <row r="10" spans="1:11" s="178" customFormat="1" ht="27.95" customHeight="1">
      <c r="A10" s="181">
        <v>2</v>
      </c>
      <c r="B10" s="181">
        <f>[3]ส่วนกลาง!B19</f>
        <v>1500400011</v>
      </c>
      <c r="C10" s="184" t="s">
        <v>119</v>
      </c>
      <c r="D10" s="311">
        <v>4482700</v>
      </c>
      <c r="E10" s="312">
        <v>1579828</v>
      </c>
      <c r="F10" s="313">
        <v>35.242777790171104</v>
      </c>
      <c r="G10" s="314">
        <v>0</v>
      </c>
      <c r="H10" s="314">
        <v>0</v>
      </c>
      <c r="I10" s="315">
        <v>1579828</v>
      </c>
      <c r="J10" s="313">
        <v>35.242777790171104</v>
      </c>
      <c r="K10" s="316">
        <v>2902872</v>
      </c>
    </row>
    <row r="11" spans="1:11" s="178" customFormat="1" ht="27.95" customHeight="1">
      <c r="A11" s="183">
        <v>3</v>
      </c>
      <c r="B11" s="183">
        <f>[3]ส่วนกลาง!B20</f>
        <v>1500400111</v>
      </c>
      <c r="C11" s="317" t="s">
        <v>116</v>
      </c>
      <c r="D11" s="311">
        <v>11282200</v>
      </c>
      <c r="E11" s="312">
        <v>3163717</v>
      </c>
      <c r="F11" s="313">
        <v>28.041667405293293</v>
      </c>
      <c r="G11" s="314">
        <v>0</v>
      </c>
      <c r="H11" s="314">
        <v>0</v>
      </c>
      <c r="I11" s="315">
        <v>3163717</v>
      </c>
      <c r="J11" s="313">
        <v>28.041667405293293</v>
      </c>
      <c r="K11" s="316">
        <v>8118483</v>
      </c>
    </row>
    <row r="12" spans="1:11" s="178" customFormat="1" ht="27.95" customHeight="1">
      <c r="A12" s="181">
        <v>4</v>
      </c>
      <c r="B12" s="181">
        <f>[3]ส่วนกลาง!B18</f>
        <v>1500400010</v>
      </c>
      <c r="C12" s="182" t="s">
        <v>117</v>
      </c>
      <c r="D12" s="311">
        <v>421500700</v>
      </c>
      <c r="E12" s="312">
        <v>440460</v>
      </c>
      <c r="F12" s="314">
        <v>0.10449804709695619</v>
      </c>
      <c r="G12" s="314">
        <v>110532800</v>
      </c>
      <c r="H12" s="314">
        <v>26.223633792304497</v>
      </c>
      <c r="I12" s="315">
        <v>110973260</v>
      </c>
      <c r="J12" s="313">
        <v>26.328131839401454</v>
      </c>
      <c r="K12" s="316">
        <v>310527440</v>
      </c>
    </row>
    <row r="13" spans="1:11" s="178" customFormat="1" ht="27.95" customHeight="1">
      <c r="A13" s="183">
        <v>5</v>
      </c>
      <c r="B13" s="181">
        <f>[3]ส่วนกลาง!B9</f>
        <v>1500400001</v>
      </c>
      <c r="C13" s="184" t="s">
        <v>115</v>
      </c>
      <c r="D13" s="311">
        <v>297600</v>
      </c>
      <c r="E13" s="319">
        <v>37300</v>
      </c>
      <c r="F13" s="314">
        <v>12.533602150537634</v>
      </c>
      <c r="G13" s="314">
        <v>0</v>
      </c>
      <c r="H13" s="314">
        <v>0</v>
      </c>
      <c r="I13" s="315">
        <v>37300</v>
      </c>
      <c r="J13" s="313">
        <v>12.533602150537634</v>
      </c>
      <c r="K13" s="316">
        <v>260300</v>
      </c>
    </row>
    <row r="14" spans="1:11" s="178" customFormat="1" ht="27.95" customHeight="1">
      <c r="A14" s="181">
        <v>6</v>
      </c>
      <c r="B14" s="181">
        <f>[3]ส่วนกลาง!B17</f>
        <v>1500400009</v>
      </c>
      <c r="C14" s="182" t="s">
        <v>162</v>
      </c>
      <c r="D14" s="311">
        <v>9867380</v>
      </c>
      <c r="E14" s="312">
        <v>1143652.67</v>
      </c>
      <c r="F14" s="314">
        <v>11.590236415340243</v>
      </c>
      <c r="G14" s="314">
        <v>0</v>
      </c>
      <c r="H14" s="314">
        <v>0</v>
      </c>
      <c r="I14" s="315">
        <v>1143652.67</v>
      </c>
      <c r="J14" s="313">
        <v>11.590236415340243</v>
      </c>
      <c r="K14" s="316">
        <v>8723727.3300000001</v>
      </c>
    </row>
    <row r="15" spans="1:11" s="178" customFormat="1" ht="27.95" customHeight="1">
      <c r="A15" s="183">
        <v>7</v>
      </c>
      <c r="B15" s="181">
        <f>[3]ส่วนกลาง!B11</f>
        <v>1500400003</v>
      </c>
      <c r="C15" s="184" t="s">
        <v>113</v>
      </c>
      <c r="D15" s="311">
        <v>4717600</v>
      </c>
      <c r="E15" s="312">
        <v>456550</v>
      </c>
      <c r="F15" s="314">
        <v>9.6775903001526196</v>
      </c>
      <c r="G15" s="314">
        <v>0</v>
      </c>
      <c r="H15" s="314">
        <v>0</v>
      </c>
      <c r="I15" s="315">
        <v>456550</v>
      </c>
      <c r="J15" s="313">
        <v>9.6775903001526196</v>
      </c>
      <c r="K15" s="316">
        <v>4261050</v>
      </c>
    </row>
    <row r="16" spans="1:11" s="178" customFormat="1" ht="27.95" customHeight="1">
      <c r="A16" s="181">
        <v>8</v>
      </c>
      <c r="B16" s="181">
        <f>[3]ส่วนกลาง!B22</f>
        <v>1500400125</v>
      </c>
      <c r="C16" s="182" t="s">
        <v>134</v>
      </c>
      <c r="D16" s="311">
        <v>1914400</v>
      </c>
      <c r="E16" s="312">
        <v>72698.39</v>
      </c>
      <c r="F16" s="314">
        <v>3.7974503760969496</v>
      </c>
      <c r="G16" s="314">
        <v>0</v>
      </c>
      <c r="H16" s="314">
        <v>0</v>
      </c>
      <c r="I16" s="315">
        <v>72698.39</v>
      </c>
      <c r="J16" s="313">
        <v>3.7974503760969496</v>
      </c>
      <c r="K16" s="316">
        <v>1841701.61</v>
      </c>
    </row>
    <row r="17" spans="1:11" s="178" customFormat="1" ht="27.95" customHeight="1">
      <c r="A17" s="183">
        <v>9</v>
      </c>
      <c r="B17" s="185">
        <f>[3]ส่วนกลาง!B21</f>
        <v>1500400112</v>
      </c>
      <c r="C17" s="186" t="s">
        <v>83</v>
      </c>
      <c r="D17" s="311">
        <v>260000</v>
      </c>
      <c r="E17" s="312">
        <v>9000</v>
      </c>
      <c r="F17" s="318">
        <v>3.4615384615384617</v>
      </c>
      <c r="G17" s="314">
        <v>0</v>
      </c>
      <c r="H17" s="318">
        <v>0</v>
      </c>
      <c r="I17" s="315">
        <v>9000</v>
      </c>
      <c r="J17" s="313">
        <v>3.4615384615384617</v>
      </c>
      <c r="K17" s="316">
        <v>251000</v>
      </c>
    </row>
    <row r="18" spans="1:11" s="178" customFormat="1" ht="27.95" customHeight="1">
      <c r="A18" s="181">
        <v>10</v>
      </c>
      <c r="B18" s="185">
        <f>[3]ส่วนกลาง!B16</f>
        <v>1500400008</v>
      </c>
      <c r="C18" s="186" t="s">
        <v>120</v>
      </c>
      <c r="D18" s="311">
        <v>5842300</v>
      </c>
      <c r="E18" s="312">
        <v>86930</v>
      </c>
      <c r="F18" s="318">
        <v>1.4879413929445595</v>
      </c>
      <c r="G18" s="314">
        <v>0</v>
      </c>
      <c r="H18" s="318">
        <v>0</v>
      </c>
      <c r="I18" s="315">
        <v>86930</v>
      </c>
      <c r="J18" s="313">
        <v>1.4879413929445595</v>
      </c>
      <c r="K18" s="316">
        <v>5755370</v>
      </c>
    </row>
    <row r="19" spans="1:11" s="178" customFormat="1" ht="27.95" customHeight="1">
      <c r="A19" s="183">
        <v>11</v>
      </c>
      <c r="B19" s="181">
        <f>[3]ส่วนกลาง!B15</f>
        <v>1500400007</v>
      </c>
      <c r="C19" s="184" t="s">
        <v>118</v>
      </c>
      <c r="D19" s="311">
        <v>6068200</v>
      </c>
      <c r="E19" s="312">
        <v>74592</v>
      </c>
      <c r="F19" s="314">
        <v>1.2292277775946738</v>
      </c>
      <c r="G19" s="314">
        <v>0</v>
      </c>
      <c r="H19" s="314">
        <v>0</v>
      </c>
      <c r="I19" s="315">
        <v>74592</v>
      </c>
      <c r="J19" s="313">
        <v>1.2292277775946738</v>
      </c>
      <c r="K19" s="316">
        <v>5993608</v>
      </c>
    </row>
    <row r="20" spans="1:11" s="178" customFormat="1" ht="27.95" customHeight="1">
      <c r="A20" s="181">
        <v>12</v>
      </c>
      <c r="B20" s="181">
        <f>[3]ส่วนกลาง!B10</f>
        <v>1500400002</v>
      </c>
      <c r="C20" s="184" t="s">
        <v>111</v>
      </c>
      <c r="D20" s="311">
        <v>1621600</v>
      </c>
      <c r="E20" s="312">
        <v>9950</v>
      </c>
      <c r="F20" s="314">
        <v>0.61359151455352734</v>
      </c>
      <c r="G20" s="314">
        <v>0</v>
      </c>
      <c r="H20" s="314">
        <v>0</v>
      </c>
      <c r="I20" s="315">
        <v>9950</v>
      </c>
      <c r="J20" s="313">
        <v>0.61359151455352734</v>
      </c>
      <c r="K20" s="316">
        <v>1611650</v>
      </c>
    </row>
    <row r="21" spans="1:11" s="178" customFormat="1" ht="27.95" customHeight="1">
      <c r="A21" s="183">
        <v>13</v>
      </c>
      <c r="B21" s="181">
        <f>[3]ส่วนกลาง!B14</f>
        <v>1500400006</v>
      </c>
      <c r="C21" s="182" t="s">
        <v>114</v>
      </c>
      <c r="D21" s="311">
        <v>15435200</v>
      </c>
      <c r="E21" s="312">
        <v>53000</v>
      </c>
      <c r="F21" s="314">
        <v>0.34337099616461075</v>
      </c>
      <c r="G21" s="314">
        <v>0</v>
      </c>
      <c r="H21" s="314">
        <v>0</v>
      </c>
      <c r="I21" s="315">
        <v>53000</v>
      </c>
      <c r="J21" s="313">
        <v>0.34337099616461075</v>
      </c>
      <c r="K21" s="316">
        <v>15382200</v>
      </c>
    </row>
    <row r="22" spans="1:11" s="178" customFormat="1" ht="27.95" customHeight="1">
      <c r="A22" s="181">
        <v>14</v>
      </c>
      <c r="B22" s="320">
        <f>[3]ส่วนกลาง!B13</f>
        <v>1500400004</v>
      </c>
      <c r="C22" s="321" t="s">
        <v>157</v>
      </c>
      <c r="D22" s="311">
        <v>565500</v>
      </c>
      <c r="E22" s="312">
        <v>0</v>
      </c>
      <c r="F22" s="322">
        <v>0</v>
      </c>
      <c r="G22" s="314">
        <v>0</v>
      </c>
      <c r="H22" s="318">
        <v>0</v>
      </c>
      <c r="I22" s="315">
        <v>0</v>
      </c>
      <c r="J22" s="313">
        <v>0</v>
      </c>
      <c r="K22" s="316">
        <v>565500</v>
      </c>
    </row>
    <row r="23" spans="1:11" s="178" customFormat="1" ht="27.95" customHeight="1">
      <c r="A23" s="47"/>
      <c r="B23" s="47"/>
      <c r="C23" s="187"/>
      <c r="D23" s="323"/>
      <c r="E23" s="324"/>
      <c r="F23" s="325"/>
      <c r="G23" s="325"/>
      <c r="H23" s="326"/>
      <c r="I23" s="327"/>
      <c r="J23" s="325"/>
      <c r="K23" s="47"/>
    </row>
    <row r="24" spans="1:11" s="3" customFormat="1" ht="26.1" customHeight="1">
      <c r="A24" s="44"/>
      <c r="B24" s="44"/>
      <c r="C24" s="48"/>
      <c r="D24" s="328"/>
      <c r="E24" s="4"/>
      <c r="F24" s="329"/>
      <c r="G24" s="329"/>
      <c r="H24" s="329"/>
      <c r="I24" s="329"/>
      <c r="J24" s="330"/>
      <c r="K24" s="45"/>
    </row>
    <row r="25" spans="1:11" s="3" customFormat="1" ht="26.1" customHeight="1">
      <c r="A25" s="49"/>
      <c r="B25" s="4"/>
      <c r="C25" s="4"/>
      <c r="D25" s="4"/>
      <c r="E25" s="4"/>
      <c r="F25" s="331"/>
      <c r="G25" s="4"/>
      <c r="H25" s="331"/>
      <c r="I25" s="4"/>
      <c r="J25" s="331"/>
      <c r="K25" s="4"/>
    </row>
    <row r="26" spans="1:11" s="3" customFormat="1" ht="26.1" customHeight="1">
      <c r="A26" s="4"/>
      <c r="B26" s="4"/>
      <c r="C26" s="4"/>
      <c r="D26" s="4"/>
      <c r="E26" s="332"/>
      <c r="F26" s="331"/>
      <c r="G26" s="4"/>
      <c r="H26" s="331"/>
      <c r="I26" s="4"/>
      <c r="J26" s="331"/>
      <c r="K26" s="4"/>
    </row>
    <row r="27" spans="1:11" s="3" customFormat="1" ht="26.1" customHeight="1">
      <c r="A27" s="44"/>
      <c r="B27" s="44"/>
      <c r="C27" s="50"/>
      <c r="D27" s="328"/>
      <c r="E27" s="332"/>
      <c r="F27" s="333"/>
      <c r="G27" s="333"/>
      <c r="H27" s="333"/>
      <c r="I27" s="329"/>
      <c r="J27" s="333"/>
      <c r="K27" s="45"/>
    </row>
    <row r="28" spans="1:11" s="3" customFormat="1" ht="26.1" customHeight="1">
      <c r="A28" s="44"/>
      <c r="B28" s="44"/>
      <c r="C28" s="48"/>
      <c r="D28" s="328"/>
      <c r="E28" s="333"/>
      <c r="F28" s="333"/>
      <c r="G28" s="333"/>
      <c r="H28" s="333"/>
      <c r="I28" s="329"/>
      <c r="J28" s="333"/>
      <c r="K28" s="45"/>
    </row>
    <row r="29" spans="1:11" s="3" customFormat="1" ht="26.1" customHeight="1">
      <c r="A29" s="44"/>
      <c r="B29" s="44"/>
      <c r="C29" s="44"/>
      <c r="D29" s="334"/>
      <c r="E29" s="333"/>
      <c r="F29" s="333"/>
      <c r="G29" s="333"/>
      <c r="H29" s="333"/>
      <c r="I29" s="329"/>
      <c r="J29" s="333"/>
      <c r="K29" s="45"/>
    </row>
    <row r="30" spans="1:11" s="3" customFormat="1" ht="26.1" customHeight="1">
      <c r="A30" s="44"/>
      <c r="B30" s="44"/>
      <c r="C30" s="44"/>
      <c r="D30" s="334"/>
      <c r="E30" s="333"/>
      <c r="F30" s="333"/>
      <c r="G30" s="333"/>
      <c r="H30" s="333"/>
      <c r="I30" s="329"/>
      <c r="J30" s="333"/>
      <c r="K30" s="45"/>
    </row>
    <row r="31" spans="1:11" s="3" customFormat="1" ht="26.1" customHeight="1">
      <c r="A31" s="44"/>
      <c r="B31" s="44"/>
      <c r="C31" s="44"/>
      <c r="D31" s="334"/>
      <c r="E31" s="333"/>
      <c r="F31" s="333"/>
      <c r="G31" s="333"/>
      <c r="H31" s="333"/>
      <c r="I31" s="329"/>
      <c r="J31" s="333"/>
      <c r="K31" s="45"/>
    </row>
    <row r="32" spans="1:11" s="3" customFormat="1" ht="26.1" customHeight="1">
      <c r="A32" s="44"/>
      <c r="B32" s="44"/>
      <c r="C32" s="44"/>
      <c r="D32" s="334"/>
      <c r="E32" s="333"/>
      <c r="F32" s="333"/>
      <c r="G32" s="333"/>
      <c r="H32" s="333"/>
      <c r="I32" s="329"/>
      <c r="J32" s="333"/>
      <c r="K32" s="45"/>
    </row>
    <row r="33" spans="1:11" s="3" customFormat="1" ht="26.1" customHeight="1">
      <c r="A33" s="44"/>
      <c r="B33" s="44"/>
      <c r="C33" s="44"/>
      <c r="D33" s="334"/>
      <c r="E33" s="333"/>
      <c r="F33" s="333"/>
      <c r="G33" s="333"/>
      <c r="H33" s="333"/>
      <c r="I33" s="329"/>
      <c r="J33" s="333"/>
      <c r="K33" s="45"/>
    </row>
    <row r="34" spans="1:11" s="3" customFormat="1" ht="26.1" customHeight="1">
      <c r="A34" s="44"/>
      <c r="B34" s="44"/>
      <c r="C34" s="44"/>
      <c r="D34" s="334"/>
      <c r="E34" s="333"/>
      <c r="F34" s="333"/>
      <c r="G34" s="333"/>
      <c r="H34" s="333"/>
      <c r="I34" s="329"/>
      <c r="J34" s="333"/>
      <c r="K34" s="45"/>
    </row>
    <row r="35" spans="1:11" s="3" customFormat="1" ht="26.1" customHeight="1">
      <c r="A35" s="44"/>
      <c r="B35" s="44"/>
      <c r="C35" s="44"/>
      <c r="D35" s="334"/>
      <c r="E35" s="333"/>
      <c r="F35" s="333"/>
      <c r="G35" s="333"/>
      <c r="H35" s="333"/>
      <c r="I35" s="329"/>
      <c r="J35" s="333"/>
      <c r="K35" s="45"/>
    </row>
    <row r="36" spans="1:11" s="3" customFormat="1" ht="26.1" customHeight="1">
      <c r="A36" s="44"/>
      <c r="B36" s="44"/>
      <c r="C36" s="44"/>
      <c r="D36" s="334"/>
      <c r="E36" s="333"/>
      <c r="F36" s="333"/>
      <c r="G36" s="333"/>
      <c r="H36" s="333"/>
      <c r="I36" s="329"/>
      <c r="J36" s="333"/>
      <c r="K36" s="45"/>
    </row>
    <row r="37" spans="1:11" s="3" customFormat="1" ht="26.1" customHeight="1">
      <c r="A37" s="44"/>
      <c r="B37" s="44"/>
      <c r="C37" s="44"/>
      <c r="D37" s="334"/>
      <c r="E37" s="333"/>
      <c r="F37" s="333"/>
      <c r="G37" s="333"/>
      <c r="H37" s="333"/>
      <c r="I37" s="329"/>
      <c r="J37" s="333"/>
      <c r="K37" s="45"/>
    </row>
    <row r="38" spans="1:11" s="3" customFormat="1" ht="26.1" customHeight="1">
      <c r="A38" s="44"/>
      <c r="B38" s="44"/>
      <c r="C38" s="44"/>
      <c r="D38" s="334"/>
      <c r="E38" s="333"/>
      <c r="F38" s="333"/>
      <c r="G38" s="333"/>
      <c r="H38" s="333"/>
      <c r="I38" s="329"/>
      <c r="J38" s="333"/>
      <c r="K38" s="45"/>
    </row>
    <row r="39" spans="1:11" s="3" customFormat="1" ht="26.1" customHeight="1">
      <c r="A39" s="44"/>
      <c r="B39" s="44"/>
      <c r="C39" s="44"/>
      <c r="D39" s="334"/>
      <c r="E39" s="333"/>
      <c r="F39" s="333"/>
      <c r="G39" s="333"/>
      <c r="H39" s="333"/>
      <c r="I39" s="329"/>
      <c r="J39" s="333"/>
      <c r="K39" s="45"/>
    </row>
    <row r="40" spans="1:11" s="3" customFormat="1" ht="26.1" customHeight="1">
      <c r="A40" s="44"/>
      <c r="B40" s="44"/>
      <c r="C40" s="44"/>
      <c r="D40" s="334"/>
      <c r="E40" s="333"/>
      <c r="F40" s="333"/>
      <c r="G40" s="333"/>
      <c r="H40" s="333"/>
      <c r="I40" s="329"/>
      <c r="J40" s="333"/>
      <c r="K40" s="45"/>
    </row>
    <row r="41" spans="1:11" s="3" customFormat="1" ht="26.1" customHeight="1">
      <c r="A41" s="44"/>
      <c r="B41" s="44"/>
      <c r="C41" s="44"/>
      <c r="D41" s="334"/>
      <c r="E41" s="333"/>
      <c r="F41" s="333"/>
      <c r="G41" s="333"/>
      <c r="H41" s="333"/>
      <c r="I41" s="329"/>
      <c r="J41" s="333"/>
      <c r="K41" s="45"/>
    </row>
    <row r="42" spans="1:11" s="3" customFormat="1" ht="26.1" customHeight="1">
      <c r="A42" s="44"/>
      <c r="B42" s="44"/>
      <c r="C42" s="44"/>
      <c r="D42" s="334"/>
      <c r="E42" s="333"/>
      <c r="F42" s="333"/>
      <c r="G42" s="333"/>
      <c r="H42" s="333"/>
      <c r="I42" s="329"/>
      <c r="J42" s="333"/>
      <c r="K42" s="45"/>
    </row>
    <row r="43" spans="1:11" s="3" customFormat="1" ht="26.1" customHeight="1">
      <c r="A43" s="44"/>
      <c r="B43" s="44"/>
      <c r="C43" s="44"/>
      <c r="D43" s="334"/>
      <c r="E43" s="333"/>
      <c r="F43" s="333"/>
      <c r="G43" s="333"/>
      <c r="H43" s="333"/>
      <c r="I43" s="329"/>
      <c r="J43" s="333"/>
      <c r="K43" s="45"/>
    </row>
    <row r="44" spans="1:11" s="3" customFormat="1" ht="26.1" customHeight="1">
      <c r="A44" s="44"/>
      <c r="B44" s="44"/>
      <c r="C44" s="44"/>
      <c r="D44" s="334"/>
      <c r="E44" s="333"/>
      <c r="F44" s="333"/>
      <c r="G44" s="333"/>
      <c r="H44" s="333"/>
      <c r="I44" s="329"/>
      <c r="J44" s="333"/>
      <c r="K44" s="45"/>
    </row>
    <row r="45" spans="1:11" s="3" customFormat="1" ht="26.1" customHeight="1">
      <c r="A45" s="44"/>
      <c r="B45" s="44"/>
      <c r="C45" s="44"/>
      <c r="D45" s="334"/>
      <c r="E45" s="333"/>
      <c r="F45" s="333"/>
      <c r="G45" s="333"/>
      <c r="H45" s="333"/>
      <c r="I45" s="329"/>
      <c r="J45" s="333"/>
      <c r="K45" s="45"/>
    </row>
    <row r="46" spans="1:11" s="3" customFormat="1" ht="26.1" customHeight="1">
      <c r="A46" s="44"/>
      <c r="B46" s="44"/>
      <c r="C46" s="44"/>
      <c r="D46" s="334"/>
      <c r="E46" s="333"/>
      <c r="F46" s="333"/>
      <c r="G46" s="333"/>
      <c r="H46" s="333"/>
      <c r="I46" s="329"/>
      <c r="J46" s="333"/>
      <c r="K46" s="45"/>
    </row>
    <row r="47" spans="1:11" s="3" customFormat="1" ht="26.1" customHeight="1">
      <c r="A47" s="44"/>
      <c r="B47" s="44"/>
      <c r="C47" s="44"/>
      <c r="D47" s="334"/>
      <c r="E47" s="333"/>
      <c r="F47" s="333"/>
      <c r="G47" s="333"/>
      <c r="H47" s="333"/>
      <c r="I47" s="329"/>
      <c r="J47" s="333"/>
      <c r="K47" s="45"/>
    </row>
    <row r="48" spans="1:11" s="3" customFormat="1" ht="26.1" customHeight="1">
      <c r="A48" s="44"/>
      <c r="B48" s="44"/>
      <c r="C48" s="44"/>
      <c r="D48" s="334"/>
      <c r="E48" s="333"/>
      <c r="F48" s="333"/>
      <c r="G48" s="333"/>
      <c r="H48" s="333"/>
      <c r="I48" s="329"/>
      <c r="J48" s="333"/>
      <c r="K48" s="45"/>
    </row>
    <row r="49" spans="1:11" s="3" customFormat="1" ht="26.1" customHeight="1">
      <c r="A49" s="44"/>
      <c r="B49" s="44"/>
      <c r="C49" s="44"/>
      <c r="D49" s="334"/>
      <c r="E49" s="333"/>
      <c r="F49" s="333"/>
      <c r="G49" s="333"/>
      <c r="H49" s="333"/>
      <c r="I49" s="329"/>
      <c r="J49" s="333"/>
      <c r="K49" s="45"/>
    </row>
    <row r="50" spans="1:11" s="3" customFormat="1" ht="26.1" customHeight="1">
      <c r="A50" s="44"/>
      <c r="B50" s="44"/>
      <c r="C50" s="44"/>
      <c r="D50" s="334"/>
      <c r="E50" s="333"/>
      <c r="F50" s="333"/>
      <c r="G50" s="333"/>
      <c r="H50" s="333"/>
      <c r="I50" s="329"/>
      <c r="J50" s="333"/>
      <c r="K50" s="45"/>
    </row>
    <row r="51" spans="1:11" s="3" customFormat="1" ht="26.1" customHeight="1">
      <c r="A51" s="44"/>
      <c r="B51" s="44"/>
      <c r="C51" s="44"/>
      <c r="D51" s="334"/>
      <c r="E51" s="333"/>
      <c r="F51" s="333"/>
      <c r="G51" s="333"/>
      <c r="H51" s="333"/>
      <c r="I51" s="329"/>
      <c r="J51" s="333"/>
      <c r="K51" s="45"/>
    </row>
    <row r="52" spans="1:11" s="3" customFormat="1" ht="26.1" customHeight="1">
      <c r="A52" s="44"/>
      <c r="B52" s="44"/>
      <c r="C52" s="44"/>
      <c r="D52" s="334"/>
      <c r="E52" s="333"/>
      <c r="F52" s="333"/>
      <c r="G52" s="333"/>
      <c r="H52" s="333"/>
      <c r="I52" s="329"/>
      <c r="J52" s="333"/>
      <c r="K52" s="45"/>
    </row>
    <row r="53" spans="1:11" s="3" customFormat="1" ht="26.1" customHeight="1">
      <c r="A53" s="44"/>
      <c r="B53" s="44"/>
      <c r="C53" s="44"/>
      <c r="D53" s="334"/>
      <c r="E53" s="333"/>
      <c r="F53" s="333"/>
      <c r="G53" s="333"/>
      <c r="H53" s="333"/>
      <c r="I53" s="329"/>
      <c r="J53" s="333"/>
      <c r="K53" s="45"/>
    </row>
    <row r="54" spans="1:11" s="3" customFormat="1" ht="26.1" customHeight="1">
      <c r="A54" s="44"/>
      <c r="B54" s="44"/>
      <c r="C54" s="44"/>
      <c r="D54" s="334"/>
      <c r="E54" s="333"/>
      <c r="F54" s="333"/>
      <c r="G54" s="333"/>
      <c r="H54" s="333"/>
      <c r="I54" s="329"/>
      <c r="J54" s="333"/>
      <c r="K54" s="45"/>
    </row>
    <row r="55" spans="1:11" s="3" customFormat="1" ht="26.1" customHeight="1">
      <c r="A55" s="44"/>
      <c r="B55" s="44"/>
      <c r="C55" s="44"/>
      <c r="D55" s="334"/>
      <c r="E55" s="333"/>
      <c r="F55" s="333"/>
      <c r="G55" s="333"/>
      <c r="H55" s="333"/>
      <c r="I55" s="329"/>
      <c r="J55" s="333"/>
      <c r="K55" s="45"/>
    </row>
    <row r="56" spans="1:11" s="3" customFormat="1" ht="26.1" customHeight="1">
      <c r="A56" s="44"/>
      <c r="B56" s="44"/>
      <c r="C56" s="44"/>
      <c r="D56" s="334"/>
      <c r="E56" s="333"/>
      <c r="F56" s="333"/>
      <c r="G56" s="333"/>
      <c r="H56" s="333"/>
      <c r="I56" s="329"/>
      <c r="J56" s="333"/>
      <c r="K56" s="45"/>
    </row>
    <row r="57" spans="1:11" s="3" customFormat="1" ht="26.1" customHeight="1">
      <c r="A57" s="44"/>
      <c r="B57" s="44"/>
      <c r="C57" s="44"/>
      <c r="D57" s="334"/>
      <c r="E57" s="333"/>
      <c r="F57" s="333"/>
      <c r="G57" s="333"/>
      <c r="H57" s="333"/>
      <c r="I57" s="329"/>
      <c r="J57" s="333"/>
      <c r="K57" s="45"/>
    </row>
    <row r="58" spans="1:11" s="3" customFormat="1" ht="26.1" customHeight="1">
      <c r="A58" s="44"/>
      <c r="B58" s="44"/>
      <c r="C58" s="44"/>
      <c r="D58" s="334"/>
      <c r="E58" s="333"/>
      <c r="F58" s="333"/>
      <c r="G58" s="333"/>
      <c r="H58" s="333"/>
      <c r="I58" s="329"/>
      <c r="J58" s="333"/>
      <c r="K58" s="45"/>
    </row>
    <row r="59" spans="1:11" s="3" customFormat="1" ht="26.1" customHeight="1">
      <c r="A59" s="44"/>
      <c r="B59" s="44"/>
      <c r="C59" s="44"/>
      <c r="D59" s="334"/>
      <c r="E59" s="333"/>
      <c r="F59" s="333"/>
      <c r="G59" s="333"/>
      <c r="H59" s="333"/>
      <c r="I59" s="329"/>
      <c r="J59" s="333"/>
      <c r="K59" s="45"/>
    </row>
    <row r="60" spans="1:11" s="3" customFormat="1" ht="26.1" customHeight="1">
      <c r="A60" s="44"/>
      <c r="B60" s="44"/>
      <c r="C60" s="44"/>
      <c r="D60" s="334"/>
      <c r="E60" s="333"/>
      <c r="F60" s="333"/>
      <c r="G60" s="333"/>
      <c r="H60" s="333"/>
      <c r="I60" s="329"/>
      <c r="J60" s="333"/>
      <c r="K60" s="45"/>
    </row>
    <row r="61" spans="1:11" s="3" customFormat="1" ht="26.1" customHeight="1">
      <c r="A61" s="44"/>
      <c r="B61" s="44"/>
      <c r="C61" s="44"/>
      <c r="D61" s="334"/>
      <c r="E61" s="333"/>
      <c r="F61" s="333"/>
      <c r="G61" s="333"/>
      <c r="H61" s="333"/>
      <c r="I61" s="329"/>
      <c r="J61" s="333"/>
      <c r="K61" s="45"/>
    </row>
    <row r="62" spans="1:11" s="3" customFormat="1" ht="26.1" customHeight="1">
      <c r="A62" s="44"/>
      <c r="B62" s="44"/>
      <c r="C62" s="44"/>
      <c r="D62" s="334"/>
      <c r="E62" s="333"/>
      <c r="F62" s="333"/>
      <c r="G62" s="333"/>
      <c r="H62" s="333"/>
      <c r="I62" s="329"/>
      <c r="J62" s="333"/>
      <c r="K62" s="45"/>
    </row>
    <row r="63" spans="1:11" s="3" customFormat="1" ht="26.1" customHeight="1">
      <c r="A63" s="44"/>
      <c r="B63" s="44"/>
      <c r="C63" s="44"/>
      <c r="D63" s="334"/>
      <c r="E63" s="333"/>
      <c r="F63" s="333"/>
      <c r="G63" s="333"/>
      <c r="H63" s="333"/>
      <c r="I63" s="329"/>
      <c r="J63" s="333"/>
      <c r="K63" s="45"/>
    </row>
    <row r="64" spans="1:11" s="3" customFormat="1" ht="26.1" customHeight="1">
      <c r="A64" s="44"/>
      <c r="B64" s="44"/>
      <c r="C64" s="44"/>
      <c r="D64" s="334"/>
      <c r="E64" s="333"/>
      <c r="F64" s="333"/>
      <c r="G64" s="333"/>
      <c r="H64" s="333"/>
      <c r="I64" s="329"/>
      <c r="J64" s="333"/>
      <c r="K64" s="45"/>
    </row>
    <row r="65" spans="1:11" s="3" customFormat="1" ht="26.1" customHeight="1">
      <c r="A65" s="44"/>
      <c r="B65" s="44"/>
      <c r="C65" s="44"/>
      <c r="D65" s="334"/>
      <c r="E65" s="333"/>
      <c r="F65" s="333"/>
      <c r="G65" s="333"/>
      <c r="H65" s="333"/>
      <c r="I65" s="329"/>
      <c r="J65" s="333"/>
      <c r="K65" s="45"/>
    </row>
    <row r="66" spans="1:11" s="3" customFormat="1" ht="26.1" customHeight="1">
      <c r="A66" s="44"/>
      <c r="B66" s="44"/>
      <c r="C66" s="44"/>
      <c r="D66" s="334"/>
      <c r="E66" s="333"/>
      <c r="F66" s="333"/>
      <c r="G66" s="333"/>
      <c r="H66" s="333"/>
      <c r="I66" s="329"/>
      <c r="J66" s="333"/>
      <c r="K66" s="45"/>
    </row>
    <row r="67" spans="1:11" s="3" customFormat="1" ht="26.1" customHeight="1">
      <c r="A67" s="44"/>
      <c r="B67" s="44"/>
      <c r="C67" s="44"/>
      <c r="D67" s="334"/>
      <c r="E67" s="333"/>
      <c r="F67" s="333"/>
      <c r="G67" s="333"/>
      <c r="H67" s="333"/>
      <c r="I67" s="329"/>
      <c r="J67" s="333"/>
      <c r="K67" s="45"/>
    </row>
    <row r="68" spans="1:11" s="3" customFormat="1" ht="26.1" customHeight="1">
      <c r="A68" s="44"/>
      <c r="B68" s="44"/>
      <c r="C68" s="44"/>
      <c r="D68" s="334"/>
      <c r="E68" s="333"/>
      <c r="F68" s="333"/>
      <c r="G68" s="333"/>
      <c r="H68" s="333"/>
      <c r="I68" s="329"/>
      <c r="J68" s="333"/>
      <c r="K68" s="45"/>
    </row>
    <row r="69" spans="1:11" s="3" customFormat="1" ht="26.1" customHeight="1">
      <c r="A69" s="44"/>
      <c r="B69" s="44"/>
      <c r="C69" s="44"/>
      <c r="D69" s="334"/>
      <c r="E69" s="333"/>
      <c r="F69" s="333"/>
      <c r="G69" s="333"/>
      <c r="H69" s="333"/>
      <c r="I69" s="329"/>
      <c r="J69" s="333"/>
      <c r="K69" s="45"/>
    </row>
    <row r="70" spans="1:11" s="3" customFormat="1" ht="26.1" customHeight="1">
      <c r="A70" s="44"/>
      <c r="B70" s="44"/>
      <c r="C70" s="44"/>
      <c r="D70" s="334"/>
      <c r="E70" s="333"/>
      <c r="F70" s="333"/>
      <c r="G70" s="333"/>
      <c r="H70" s="333"/>
      <c r="I70" s="329"/>
      <c r="J70" s="333"/>
      <c r="K70" s="45"/>
    </row>
    <row r="71" spans="1:11" s="3" customFormat="1" ht="26.1" customHeight="1">
      <c r="A71" s="44"/>
      <c r="B71" s="44"/>
      <c r="C71" s="44"/>
      <c r="D71" s="334"/>
      <c r="E71" s="333"/>
      <c r="F71" s="333"/>
      <c r="G71" s="333"/>
      <c r="H71" s="333"/>
      <c r="I71" s="329"/>
      <c r="J71" s="333"/>
      <c r="K71" s="45"/>
    </row>
    <row r="72" spans="1:11" s="3" customFormat="1" ht="26.1" customHeight="1">
      <c r="A72" s="44"/>
      <c r="B72" s="44"/>
      <c r="C72" s="44"/>
      <c r="D72" s="334"/>
      <c r="E72" s="333"/>
      <c r="F72" s="333"/>
      <c r="G72" s="333"/>
      <c r="H72" s="333"/>
      <c r="I72" s="329"/>
      <c r="J72" s="333"/>
      <c r="K72" s="45"/>
    </row>
    <row r="73" spans="1:11" s="3" customFormat="1" ht="26.1" customHeight="1">
      <c r="A73" s="44"/>
      <c r="B73" s="44"/>
      <c r="C73" s="44"/>
      <c r="D73" s="334"/>
      <c r="E73" s="333"/>
      <c r="F73" s="333"/>
      <c r="G73" s="333"/>
      <c r="H73" s="333"/>
      <c r="I73" s="329"/>
      <c r="J73" s="333"/>
      <c r="K73" s="45"/>
    </row>
    <row r="74" spans="1:11" s="3" customFormat="1" ht="26.1" customHeight="1">
      <c r="A74" s="44"/>
      <c r="B74" s="44"/>
      <c r="C74" s="44"/>
      <c r="D74" s="334"/>
      <c r="E74" s="333"/>
      <c r="F74" s="333"/>
      <c r="G74" s="333"/>
      <c r="H74" s="333"/>
      <c r="I74" s="329"/>
      <c r="J74" s="333"/>
      <c r="K74" s="45"/>
    </row>
    <row r="75" spans="1:11" s="3" customFormat="1" ht="26.1" customHeight="1">
      <c r="A75" s="44"/>
      <c r="B75" s="44"/>
      <c r="C75" s="44"/>
      <c r="D75" s="334"/>
      <c r="E75" s="333"/>
      <c r="F75" s="333"/>
      <c r="G75" s="333"/>
      <c r="H75" s="333"/>
      <c r="I75" s="329"/>
      <c r="J75" s="333"/>
      <c r="K75" s="45"/>
    </row>
    <row r="76" spans="1:11" s="3" customFormat="1" ht="26.1" customHeight="1">
      <c r="A76" s="44"/>
      <c r="B76" s="44"/>
      <c r="C76" s="44"/>
      <c r="D76" s="334"/>
      <c r="E76" s="333"/>
      <c r="F76" s="333"/>
      <c r="G76" s="333"/>
      <c r="H76" s="333"/>
      <c r="I76" s="329"/>
      <c r="J76" s="333"/>
      <c r="K76" s="45"/>
    </row>
    <row r="77" spans="1:11" s="3" customFormat="1" ht="26.1" customHeight="1">
      <c r="A77" s="44"/>
      <c r="B77" s="44"/>
      <c r="C77" s="44"/>
      <c r="D77" s="334"/>
      <c r="E77" s="333"/>
      <c r="F77" s="333"/>
      <c r="G77" s="333"/>
      <c r="H77" s="333"/>
      <c r="I77" s="329"/>
      <c r="J77" s="333"/>
      <c r="K77" s="45"/>
    </row>
    <row r="78" spans="1:11" s="3" customFormat="1" ht="26.1" customHeight="1">
      <c r="A78" s="44"/>
      <c r="B78" s="44"/>
      <c r="C78" s="44"/>
      <c r="D78" s="334"/>
      <c r="E78" s="333"/>
      <c r="F78" s="333"/>
      <c r="G78" s="333"/>
      <c r="H78" s="333"/>
      <c r="I78" s="329"/>
      <c r="J78" s="333"/>
      <c r="K78" s="45"/>
    </row>
    <row r="79" spans="1:11" s="3" customFormat="1" ht="26.1" customHeight="1">
      <c r="A79" s="44"/>
      <c r="B79" s="44"/>
      <c r="C79" s="44"/>
      <c r="D79" s="334"/>
      <c r="E79" s="333"/>
      <c r="F79" s="333"/>
      <c r="G79" s="333"/>
      <c r="H79" s="333"/>
      <c r="I79" s="329"/>
      <c r="J79" s="333"/>
      <c r="K79" s="45"/>
    </row>
    <row r="80" spans="1:11" s="3" customFormat="1" ht="26.1" customHeight="1">
      <c r="A80" s="44"/>
      <c r="B80" s="44"/>
      <c r="C80" s="44"/>
      <c r="D80" s="334"/>
      <c r="E80" s="333"/>
      <c r="F80" s="333"/>
      <c r="G80" s="333"/>
      <c r="H80" s="333"/>
      <c r="I80" s="329"/>
      <c r="J80" s="333"/>
      <c r="K80" s="45"/>
    </row>
    <row r="81" spans="1:11" s="3" customFormat="1" ht="26.1" customHeight="1">
      <c r="A81" s="44"/>
      <c r="B81" s="44"/>
      <c r="C81" s="44"/>
      <c r="D81" s="334"/>
      <c r="E81" s="333"/>
      <c r="F81" s="333"/>
      <c r="G81" s="333"/>
      <c r="H81" s="333"/>
      <c r="I81" s="329"/>
      <c r="J81" s="333"/>
      <c r="K81" s="45"/>
    </row>
  </sheetData>
  <mergeCells count="14">
    <mergeCell ref="A8:C8"/>
    <mergeCell ref="A5:A7"/>
    <mergeCell ref="B5:B7"/>
    <mergeCell ref="C5:C7"/>
    <mergeCell ref="D5:D7"/>
    <mergeCell ref="E5:J5"/>
    <mergeCell ref="I6:J6"/>
    <mergeCell ref="E6:F6"/>
    <mergeCell ref="G6:H6"/>
    <mergeCell ref="A1:K1"/>
    <mergeCell ref="A2:K2"/>
    <mergeCell ref="A3:K3"/>
    <mergeCell ref="A4:K4"/>
    <mergeCell ref="K5:K7"/>
  </mergeCells>
  <pageMargins left="0.19685039370078741" right="0.19685039370078741" top="0.74803149606299213" bottom="0.74803149606299213" header="0.31496062992125984" footer="0.31496062992125984"/>
  <pageSetup paperSize="9" scale="5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E0AADC-BACB-4BB7-822E-81CA21BC90A0}">
  <sheetPr>
    <tabColor rgb="FFCCFF33"/>
  </sheetPr>
  <dimension ref="A1:K39"/>
  <sheetViews>
    <sheetView zoomScale="80" zoomScaleNormal="80" workbookViewId="0">
      <pane xSplit="3" ySplit="8" topLeftCell="D9" activePane="bottomRight" state="frozen"/>
      <selection activeCell="L22" sqref="L22"/>
      <selection pane="topRight" activeCell="L22" sqref="L22"/>
      <selection pane="bottomLeft" activeCell="L22" sqref="L22"/>
      <selection pane="bottomRight" activeCell="E23" sqref="E23"/>
    </sheetView>
  </sheetViews>
  <sheetFormatPr defaultColWidth="9.140625" defaultRowHeight="22.5"/>
  <cols>
    <col min="1" max="1" width="7" style="21" customWidth="1"/>
    <col min="2" max="2" width="17.7109375" style="30" customWidth="1"/>
    <col min="3" max="3" width="22.85546875" style="21" customWidth="1"/>
    <col min="4" max="5" width="20.7109375" style="363" customWidth="1"/>
    <col min="6" max="6" width="10.7109375" style="363" customWidth="1"/>
    <col min="7" max="7" width="20.7109375" style="363" customWidth="1"/>
    <col min="8" max="8" width="10.7109375" style="363" customWidth="1"/>
    <col min="9" max="9" width="20.7109375" style="363" customWidth="1"/>
    <col min="10" max="10" width="10.7109375" style="364" customWidth="1"/>
    <col min="11" max="11" width="20.7109375" style="363" customWidth="1"/>
    <col min="12" max="12" width="12.5703125" style="1" customWidth="1"/>
    <col min="13" max="16384" width="9.140625" style="1"/>
  </cols>
  <sheetData>
    <row r="1" spans="1:11" s="75" customFormat="1" ht="30" customHeight="1">
      <c r="A1" s="644" t="s">
        <v>240</v>
      </c>
      <c r="B1" s="644"/>
      <c r="C1" s="644"/>
      <c r="D1" s="644"/>
      <c r="E1" s="644"/>
      <c r="F1" s="644"/>
      <c r="G1" s="644"/>
      <c r="H1" s="644"/>
      <c r="I1" s="644"/>
      <c r="J1" s="644"/>
      <c r="K1" s="644"/>
    </row>
    <row r="2" spans="1:11" s="75" customFormat="1" ht="30" customHeight="1">
      <c r="A2" s="607" t="s">
        <v>121</v>
      </c>
      <c r="B2" s="607"/>
      <c r="C2" s="607"/>
      <c r="D2" s="607"/>
      <c r="E2" s="607"/>
      <c r="F2" s="607"/>
      <c r="G2" s="607"/>
      <c r="H2" s="607"/>
      <c r="I2" s="607"/>
      <c r="J2" s="607"/>
      <c r="K2" s="607"/>
    </row>
    <row r="3" spans="1:11" s="75" customFormat="1" ht="30" customHeight="1">
      <c r="A3" s="607" t="s">
        <v>443</v>
      </c>
      <c r="B3" s="607"/>
      <c r="C3" s="607"/>
      <c r="D3" s="607"/>
      <c r="E3" s="607"/>
      <c r="F3" s="607"/>
      <c r="G3" s="607"/>
      <c r="H3" s="607"/>
      <c r="I3" s="607"/>
      <c r="J3" s="607"/>
      <c r="K3" s="607"/>
    </row>
    <row r="4" spans="1:11" s="75" customFormat="1" ht="30" customHeight="1">
      <c r="A4" s="645" t="s">
        <v>108</v>
      </c>
      <c r="B4" s="645"/>
      <c r="C4" s="645"/>
      <c r="D4" s="645"/>
      <c r="E4" s="645"/>
      <c r="F4" s="645"/>
      <c r="G4" s="645"/>
      <c r="H4" s="645"/>
      <c r="I4" s="645"/>
      <c r="J4" s="645"/>
      <c r="K4" s="645"/>
    </row>
    <row r="5" spans="1:11" s="189" customFormat="1" ht="27.95" customHeight="1">
      <c r="A5" s="650" t="s">
        <v>211</v>
      </c>
      <c r="B5" s="603" t="s">
        <v>71</v>
      </c>
      <c r="C5" s="603" t="s">
        <v>72</v>
      </c>
      <c r="D5" s="648" t="s">
        <v>138</v>
      </c>
      <c r="E5" s="646" t="s">
        <v>147</v>
      </c>
      <c r="F5" s="647"/>
      <c r="G5" s="647"/>
      <c r="H5" s="647"/>
      <c r="I5" s="647"/>
      <c r="J5" s="647"/>
      <c r="K5" s="631" t="s">
        <v>4</v>
      </c>
    </row>
    <row r="6" spans="1:11" s="189" customFormat="1" ht="27.95" customHeight="1">
      <c r="A6" s="651"/>
      <c r="B6" s="640"/>
      <c r="C6" s="640"/>
      <c r="D6" s="649"/>
      <c r="E6" s="625" t="s">
        <v>110</v>
      </c>
      <c r="F6" s="626"/>
      <c r="G6" s="627" t="s">
        <v>84</v>
      </c>
      <c r="H6" s="628"/>
      <c r="I6" s="625" t="s">
        <v>239</v>
      </c>
      <c r="J6" s="626"/>
      <c r="K6" s="632"/>
    </row>
    <row r="7" spans="1:11" s="190" customFormat="1" ht="27.95" customHeight="1">
      <c r="A7" s="651"/>
      <c r="B7" s="640"/>
      <c r="C7" s="640"/>
      <c r="D7" s="649"/>
      <c r="E7" s="301" t="s">
        <v>107</v>
      </c>
      <c r="F7" s="335" t="s">
        <v>7</v>
      </c>
      <c r="G7" s="336" t="s">
        <v>107</v>
      </c>
      <c r="H7" s="336" t="s">
        <v>7</v>
      </c>
      <c r="I7" s="188" t="s">
        <v>107</v>
      </c>
      <c r="J7" s="335" t="s">
        <v>7</v>
      </c>
      <c r="K7" s="632"/>
    </row>
    <row r="8" spans="1:11" s="189" customFormat="1" ht="27.95" customHeight="1" thickBot="1">
      <c r="A8" s="191"/>
      <c r="B8" s="191"/>
      <c r="C8" s="192" t="s">
        <v>11</v>
      </c>
      <c r="D8" s="337">
        <v>45406158.859999999</v>
      </c>
      <c r="E8" s="337">
        <v>4590874.8099999996</v>
      </c>
      <c r="F8" s="337">
        <v>10.110687460163636</v>
      </c>
      <c r="G8" s="337">
        <v>1712244.42</v>
      </c>
      <c r="H8" s="337">
        <v>3.7709519214768479</v>
      </c>
      <c r="I8" s="337">
        <v>6303119.2299999986</v>
      </c>
      <c r="J8" s="337">
        <v>13.881639381640483</v>
      </c>
      <c r="K8" s="337">
        <v>39103039.629999995</v>
      </c>
    </row>
    <row r="9" spans="1:11" s="189" customFormat="1" ht="27.95" customHeight="1" thickTop="1">
      <c r="A9" s="193">
        <v>1</v>
      </c>
      <c r="B9" s="193">
        <v>1500400120</v>
      </c>
      <c r="C9" s="194" t="s">
        <v>153</v>
      </c>
      <c r="D9" s="338">
        <v>5407475.6799999997</v>
      </c>
      <c r="E9" s="339">
        <v>298168.65000000002</v>
      </c>
      <c r="F9" s="340">
        <v>5.5140081554652509</v>
      </c>
      <c r="G9" s="340">
        <v>1039800</v>
      </c>
      <c r="H9" s="340">
        <v>19.228935302396035</v>
      </c>
      <c r="I9" s="340">
        <v>1337968.6499999999</v>
      </c>
      <c r="J9" s="340">
        <v>24.742943457861283</v>
      </c>
      <c r="K9" s="340">
        <v>4069507.03</v>
      </c>
    </row>
    <row r="10" spans="1:11" s="189" customFormat="1" ht="27.95" customHeight="1">
      <c r="A10" s="73">
        <v>2</v>
      </c>
      <c r="B10" s="73">
        <v>1500400121</v>
      </c>
      <c r="C10" s="74" t="s">
        <v>80</v>
      </c>
      <c r="D10" s="341">
        <v>2789000</v>
      </c>
      <c r="E10" s="342">
        <v>294104.46999999997</v>
      </c>
      <c r="F10" s="343">
        <v>10.545158479741842</v>
      </c>
      <c r="G10" s="343">
        <v>324039.42</v>
      </c>
      <c r="H10" s="343">
        <v>11.618480458945859</v>
      </c>
      <c r="I10" s="343">
        <v>618143.8899999999</v>
      </c>
      <c r="J10" s="343">
        <v>22.163638938687701</v>
      </c>
      <c r="K10" s="344">
        <v>2170856.1100000003</v>
      </c>
    </row>
    <row r="11" spans="1:11" s="189" customFormat="1" ht="27.95" customHeight="1">
      <c r="A11" s="73">
        <v>3</v>
      </c>
      <c r="B11" s="73">
        <v>1500400117</v>
      </c>
      <c r="C11" s="74" t="s">
        <v>137</v>
      </c>
      <c r="D11" s="341">
        <v>4470010</v>
      </c>
      <c r="E11" s="342">
        <v>681990.64</v>
      </c>
      <c r="F11" s="343">
        <v>15.257027165487326</v>
      </c>
      <c r="G11" s="343">
        <v>279000</v>
      </c>
      <c r="H11" s="343">
        <v>6.2415967749512866</v>
      </c>
      <c r="I11" s="343">
        <v>960990.64</v>
      </c>
      <c r="J11" s="343">
        <v>21.498623940438613</v>
      </c>
      <c r="K11" s="344">
        <v>3509019.36</v>
      </c>
    </row>
    <row r="12" spans="1:11" s="189" customFormat="1" ht="27.95" customHeight="1">
      <c r="A12" s="73">
        <v>4</v>
      </c>
      <c r="B12" s="73">
        <v>1500400122</v>
      </c>
      <c r="C12" s="74" t="s">
        <v>81</v>
      </c>
      <c r="D12" s="341">
        <v>3422129</v>
      </c>
      <c r="E12" s="342">
        <v>615480.34</v>
      </c>
      <c r="F12" s="343">
        <v>17.985305054251317</v>
      </c>
      <c r="G12" s="343">
        <v>9950</v>
      </c>
      <c r="H12" s="343">
        <v>0.29075467347957951</v>
      </c>
      <c r="I12" s="343">
        <v>625430.34</v>
      </c>
      <c r="J12" s="343">
        <v>18.276059727730896</v>
      </c>
      <c r="K12" s="344">
        <v>2796698.66</v>
      </c>
    </row>
    <row r="13" spans="1:11" s="189" customFormat="1" ht="27.95" customHeight="1">
      <c r="A13" s="73">
        <v>5</v>
      </c>
      <c r="B13" s="73">
        <v>1500400119</v>
      </c>
      <c r="C13" s="74" t="s">
        <v>78</v>
      </c>
      <c r="D13" s="341">
        <v>4003188.73</v>
      </c>
      <c r="E13" s="342">
        <v>650177.71</v>
      </c>
      <c r="F13" s="343">
        <v>16.241495314161718</v>
      </c>
      <c r="G13" s="343">
        <v>0</v>
      </c>
      <c r="H13" s="343">
        <v>0</v>
      </c>
      <c r="I13" s="343">
        <v>650177.71</v>
      </c>
      <c r="J13" s="343">
        <v>16.241495314161718</v>
      </c>
      <c r="K13" s="344">
        <v>3353011.02</v>
      </c>
    </row>
    <row r="14" spans="1:11" s="189" customFormat="1" ht="27.95" customHeight="1">
      <c r="A14" s="73">
        <v>6</v>
      </c>
      <c r="B14" s="73">
        <v>1500400123</v>
      </c>
      <c r="C14" s="74" t="s">
        <v>82</v>
      </c>
      <c r="D14" s="341">
        <v>3630974.18</v>
      </c>
      <c r="E14" s="342">
        <v>466944.42</v>
      </c>
      <c r="F14" s="343">
        <v>12.860031408981266</v>
      </c>
      <c r="G14" s="343">
        <v>0</v>
      </c>
      <c r="H14" s="343">
        <v>0</v>
      </c>
      <c r="I14" s="343">
        <v>466944.42</v>
      </c>
      <c r="J14" s="343">
        <v>12.860031408981266</v>
      </c>
      <c r="K14" s="344">
        <v>3164029.7600000002</v>
      </c>
    </row>
    <row r="15" spans="1:11" s="189" customFormat="1" ht="27.95" customHeight="1">
      <c r="A15" s="73">
        <v>7</v>
      </c>
      <c r="B15" s="73">
        <v>1500400114</v>
      </c>
      <c r="C15" s="74" t="s">
        <v>74</v>
      </c>
      <c r="D15" s="341">
        <v>3479317.98</v>
      </c>
      <c r="E15" s="342">
        <v>271376.40000000002</v>
      </c>
      <c r="F15" s="343">
        <v>7.7997010207155606</v>
      </c>
      <c r="G15" s="343">
        <v>59455</v>
      </c>
      <c r="H15" s="343">
        <v>1.7088119091661751</v>
      </c>
      <c r="I15" s="343">
        <v>330831.40000000002</v>
      </c>
      <c r="J15" s="343">
        <v>9.5085129298817357</v>
      </c>
      <c r="K15" s="344">
        <v>3148486.58</v>
      </c>
    </row>
    <row r="16" spans="1:11" s="189" customFormat="1" ht="27.95" customHeight="1">
      <c r="A16" s="73">
        <v>8</v>
      </c>
      <c r="B16" s="73">
        <v>1500400116</v>
      </c>
      <c r="C16" s="74" t="s">
        <v>76</v>
      </c>
      <c r="D16" s="341">
        <v>5038245.54</v>
      </c>
      <c r="E16" s="342">
        <v>380092.14</v>
      </c>
      <c r="F16" s="343">
        <v>7.5441368822211077</v>
      </c>
      <c r="G16" s="343">
        <v>0</v>
      </c>
      <c r="H16" s="343">
        <v>0</v>
      </c>
      <c r="I16" s="343">
        <v>380092.14</v>
      </c>
      <c r="J16" s="343">
        <v>7.5441368822211077</v>
      </c>
      <c r="K16" s="344">
        <v>4658153.4000000004</v>
      </c>
    </row>
    <row r="17" spans="1:11" s="189" customFormat="1" ht="27.95" customHeight="1">
      <c r="A17" s="73">
        <v>9</v>
      </c>
      <c r="B17" s="73">
        <v>1500400115</v>
      </c>
      <c r="C17" s="214" t="s">
        <v>75</v>
      </c>
      <c r="D17" s="341">
        <v>3023435.63</v>
      </c>
      <c r="E17" s="342">
        <v>228029.63</v>
      </c>
      <c r="F17" s="343">
        <v>7.5420699464337533</v>
      </c>
      <c r="G17" s="343">
        <v>0</v>
      </c>
      <c r="H17" s="343">
        <v>0</v>
      </c>
      <c r="I17" s="343">
        <v>228029.63</v>
      </c>
      <c r="J17" s="343">
        <v>7.5420699464337533</v>
      </c>
      <c r="K17" s="344">
        <v>2795406</v>
      </c>
    </row>
    <row r="18" spans="1:11" s="189" customFormat="1" ht="27.95" customHeight="1">
      <c r="A18" s="73">
        <v>10</v>
      </c>
      <c r="B18" s="73">
        <v>1500400118</v>
      </c>
      <c r="C18" s="74" t="s">
        <v>77</v>
      </c>
      <c r="D18" s="341">
        <v>5972190.75</v>
      </c>
      <c r="E18" s="342">
        <v>427673.98</v>
      </c>
      <c r="F18" s="343">
        <v>7.1610904256532661</v>
      </c>
      <c r="G18" s="343">
        <v>0</v>
      </c>
      <c r="H18" s="343">
        <v>0</v>
      </c>
      <c r="I18" s="343">
        <v>427673.98</v>
      </c>
      <c r="J18" s="343">
        <v>7.1610904256532661</v>
      </c>
      <c r="K18" s="344">
        <v>5544516.7699999996</v>
      </c>
    </row>
    <row r="19" spans="1:11" s="189" customFormat="1" ht="27.95" customHeight="1">
      <c r="A19" s="73">
        <v>11</v>
      </c>
      <c r="B19" s="279">
        <v>1500400113</v>
      </c>
      <c r="C19" s="74" t="s">
        <v>73</v>
      </c>
      <c r="D19" s="341">
        <v>4170191.37</v>
      </c>
      <c r="E19" s="342">
        <v>276836.43</v>
      </c>
      <c r="F19" s="343">
        <v>6.638458656634743</v>
      </c>
      <c r="G19" s="343">
        <v>0</v>
      </c>
      <c r="H19" s="343">
        <v>0</v>
      </c>
      <c r="I19" s="343">
        <v>276836.43</v>
      </c>
      <c r="J19" s="343">
        <v>6.638458656634743</v>
      </c>
      <c r="K19" s="343">
        <v>3893354.94</v>
      </c>
    </row>
    <row r="20" spans="1:11" s="198" customFormat="1" ht="27.95" customHeight="1">
      <c r="A20" s="195"/>
      <c r="B20" s="196"/>
      <c r="C20" s="197"/>
      <c r="D20" s="345"/>
      <c r="E20" s="345"/>
      <c r="F20" s="346"/>
      <c r="G20" s="346"/>
      <c r="H20" s="346"/>
      <c r="I20" s="346"/>
      <c r="J20" s="347"/>
      <c r="K20" s="345"/>
    </row>
    <row r="21" spans="1:11" s="33" customFormat="1" ht="43.5" customHeight="1">
      <c r="A21" s="34"/>
      <c r="B21" s="35"/>
      <c r="C21" s="36"/>
      <c r="D21" s="348"/>
      <c r="E21" s="348"/>
      <c r="F21" s="349"/>
      <c r="G21" s="349"/>
      <c r="H21" s="349"/>
      <c r="I21" s="349"/>
      <c r="J21" s="350"/>
      <c r="K21" s="37"/>
    </row>
    <row r="22" spans="1:11" s="33" customFormat="1" ht="43.5" customHeight="1">
      <c r="A22" s="34"/>
      <c r="B22" s="38"/>
      <c r="C22" s="38" t="s">
        <v>154</v>
      </c>
      <c r="D22" s="351"/>
      <c r="E22" s="352"/>
      <c r="F22" s="352"/>
      <c r="G22" s="352"/>
      <c r="H22" s="352"/>
      <c r="I22" s="352"/>
      <c r="J22" s="353"/>
      <c r="K22" s="352"/>
    </row>
    <row r="23" spans="1:11" s="33" customFormat="1" ht="43.5" customHeight="1">
      <c r="A23" s="34"/>
      <c r="B23" s="38"/>
      <c r="C23" s="39" t="s">
        <v>123</v>
      </c>
      <c r="D23" s="351"/>
      <c r="E23" s="352">
        <f>17171349.63-E24</f>
        <v>13270849.629999999</v>
      </c>
      <c r="F23" s="352"/>
      <c r="G23" s="352"/>
      <c r="H23" s="352"/>
      <c r="I23" s="352"/>
      <c r="J23" s="353"/>
      <c r="K23" s="352"/>
    </row>
    <row r="24" spans="1:11" s="33" customFormat="1" ht="43.5" customHeight="1">
      <c r="A24" s="34"/>
      <c r="B24" s="38"/>
      <c r="C24" s="39" t="s">
        <v>8</v>
      </c>
      <c r="D24" s="351"/>
      <c r="E24" s="352">
        <v>3900500</v>
      </c>
      <c r="F24" s="352"/>
      <c r="G24" s="352"/>
      <c r="H24" s="352"/>
      <c r="I24" s="352"/>
      <c r="J24" s="353"/>
      <c r="K24" s="352"/>
    </row>
    <row r="25" spans="1:11" s="33" customFormat="1" ht="43.5" customHeight="1">
      <c r="A25" s="34"/>
      <c r="B25" s="38"/>
      <c r="C25" s="39" t="s">
        <v>124</v>
      </c>
      <c r="D25" s="351"/>
      <c r="E25" s="352"/>
      <c r="F25" s="352"/>
      <c r="G25" s="352"/>
      <c r="H25" s="352"/>
      <c r="I25" s="352"/>
      <c r="J25" s="353"/>
      <c r="K25" s="352"/>
    </row>
    <row r="26" spans="1:11" s="33" customFormat="1" ht="43.5" customHeight="1">
      <c r="A26" s="34"/>
      <c r="B26" s="38"/>
      <c r="C26" s="39" t="s">
        <v>125</v>
      </c>
      <c r="D26" s="351"/>
      <c r="E26" s="352">
        <f>58373920</f>
        <v>58373920</v>
      </c>
      <c r="F26" s="352"/>
      <c r="G26" s="352"/>
      <c r="H26" s="352"/>
      <c r="I26" s="352"/>
      <c r="J26" s="353"/>
      <c r="K26" s="352"/>
    </row>
    <row r="27" spans="1:11" s="33" customFormat="1" ht="43.5" customHeight="1">
      <c r="A27" s="34"/>
      <c r="B27" s="38"/>
      <c r="C27" s="34" t="s">
        <v>158</v>
      </c>
      <c r="D27" s="351"/>
      <c r="E27" s="354"/>
      <c r="F27" s="352"/>
      <c r="G27" s="352"/>
      <c r="H27" s="352"/>
      <c r="I27" s="352"/>
      <c r="J27" s="353"/>
      <c r="K27" s="352"/>
    </row>
    <row r="28" spans="1:11" s="33" customFormat="1" ht="43.5" customHeight="1">
      <c r="A28" s="34"/>
      <c r="B28" s="38"/>
      <c r="C28" s="39" t="s">
        <v>126</v>
      </c>
      <c r="D28" s="351"/>
      <c r="E28" s="352"/>
      <c r="F28" s="352"/>
      <c r="G28" s="352"/>
      <c r="H28" s="352"/>
      <c r="I28" s="352"/>
      <c r="J28" s="353"/>
      <c r="K28" s="352"/>
    </row>
    <row r="29" spans="1:11" s="33" customFormat="1" ht="43.5" customHeight="1">
      <c r="A29" s="34"/>
      <c r="B29" s="38"/>
      <c r="C29" s="39" t="s">
        <v>127</v>
      </c>
      <c r="D29" s="351"/>
      <c r="E29" s="354">
        <f>3501600-28000</f>
        <v>3473600</v>
      </c>
      <c r="F29" s="355"/>
      <c r="G29" s="34"/>
      <c r="H29" s="355"/>
      <c r="I29" s="34"/>
      <c r="J29" s="353"/>
      <c r="K29" s="352"/>
    </row>
    <row r="30" spans="1:11" s="33" customFormat="1" ht="43.5" customHeight="1">
      <c r="A30" s="34"/>
      <c r="B30" s="38"/>
      <c r="C30" s="34"/>
      <c r="D30" s="356"/>
      <c r="E30" s="357">
        <f>SUM(E23:E29)</f>
        <v>79018869.629999995</v>
      </c>
      <c r="F30" s="352"/>
      <c r="G30" s="352"/>
      <c r="H30" s="352"/>
      <c r="I30" s="352"/>
      <c r="J30" s="353"/>
      <c r="K30" s="352"/>
    </row>
    <row r="31" spans="1:11" s="40" customFormat="1" ht="43.5" customHeight="1">
      <c r="A31" s="41"/>
      <c r="B31" s="42"/>
      <c r="C31" s="41"/>
      <c r="D31" s="358"/>
      <c r="E31" s="358"/>
      <c r="F31" s="358"/>
      <c r="G31" s="358"/>
      <c r="H31" s="358"/>
      <c r="I31" s="358"/>
      <c r="J31" s="359"/>
      <c r="K31" s="358"/>
    </row>
    <row r="32" spans="1:11" s="32" customFormat="1" ht="43.5" customHeight="1">
      <c r="A32" s="36"/>
      <c r="B32" s="43"/>
      <c r="C32" s="36"/>
      <c r="D32" s="348"/>
      <c r="E32" s="348"/>
      <c r="F32" s="348"/>
      <c r="G32" s="348"/>
      <c r="H32" s="348"/>
      <c r="I32" s="348"/>
      <c r="J32" s="360"/>
      <c r="K32" s="348"/>
    </row>
    <row r="33" spans="1:11" s="32" customFormat="1" ht="43.5" customHeight="1">
      <c r="A33" s="36"/>
      <c r="B33" s="43"/>
      <c r="C33" s="36"/>
      <c r="D33" s="348"/>
      <c r="E33" s="348"/>
      <c r="F33" s="348"/>
      <c r="G33" s="348"/>
      <c r="H33" s="348"/>
      <c r="I33" s="348"/>
      <c r="J33" s="360"/>
      <c r="K33" s="348"/>
    </row>
    <row r="34" spans="1:11" s="32" customFormat="1" ht="43.5" customHeight="1">
      <c r="A34" s="36"/>
      <c r="B34" s="43"/>
      <c r="C34" s="36"/>
      <c r="D34" s="348"/>
      <c r="E34" s="348"/>
      <c r="F34" s="348"/>
      <c r="G34" s="348"/>
      <c r="H34" s="348"/>
      <c r="I34" s="348"/>
      <c r="J34" s="360"/>
      <c r="K34" s="348"/>
    </row>
    <row r="35" spans="1:11" s="32" customFormat="1" ht="43.5" customHeight="1">
      <c r="A35" s="36"/>
      <c r="B35" s="43"/>
      <c r="C35" s="36"/>
      <c r="D35" s="361"/>
      <c r="E35" s="361"/>
      <c r="F35" s="348"/>
      <c r="G35" s="348"/>
      <c r="H35" s="348"/>
      <c r="I35" s="348"/>
      <c r="J35" s="360"/>
      <c r="K35" s="348"/>
    </row>
    <row r="36" spans="1:11" s="32" customFormat="1" ht="43.5" customHeight="1">
      <c r="A36" s="36"/>
      <c r="B36" s="43"/>
      <c r="C36" s="36"/>
      <c r="D36" s="361"/>
      <c r="E36" s="361"/>
      <c r="F36" s="348"/>
      <c r="G36" s="348"/>
      <c r="H36" s="348"/>
      <c r="I36" s="348"/>
      <c r="J36" s="360"/>
      <c r="K36" s="348"/>
    </row>
    <row r="37" spans="1:11" s="32" customFormat="1" ht="43.5" customHeight="1">
      <c r="A37" s="36"/>
      <c r="B37" s="43"/>
      <c r="C37" s="36"/>
      <c r="D37" s="361"/>
      <c r="E37" s="361"/>
      <c r="F37" s="348"/>
      <c r="G37" s="348"/>
      <c r="H37" s="348"/>
      <c r="I37" s="348"/>
      <c r="J37" s="360"/>
      <c r="K37" s="348"/>
    </row>
    <row r="38" spans="1:11" s="2" customFormat="1" ht="43.5" customHeight="1">
      <c r="A38" s="21"/>
      <c r="B38" s="30"/>
      <c r="C38" s="21"/>
      <c r="D38" s="362"/>
      <c r="E38" s="362"/>
      <c r="F38" s="363"/>
      <c r="G38" s="363"/>
      <c r="H38" s="363"/>
      <c r="I38" s="363"/>
      <c r="J38" s="364"/>
      <c r="K38" s="363"/>
    </row>
    <row r="39" spans="1:11" s="2" customFormat="1" ht="43.5" customHeight="1">
      <c r="A39" s="21"/>
      <c r="B39" s="30"/>
      <c r="C39" s="21"/>
      <c r="D39" s="362"/>
      <c r="E39" s="362"/>
      <c r="F39" s="363"/>
      <c r="G39" s="363"/>
      <c r="H39" s="363"/>
      <c r="I39" s="363"/>
      <c r="J39" s="364"/>
      <c r="K39" s="363"/>
    </row>
  </sheetData>
  <mergeCells count="13">
    <mergeCell ref="A1:K1"/>
    <mergeCell ref="A2:K2"/>
    <mergeCell ref="A3:K3"/>
    <mergeCell ref="A4:K4"/>
    <mergeCell ref="E5:J5"/>
    <mergeCell ref="K5:K7"/>
    <mergeCell ref="I6:J6"/>
    <mergeCell ref="D5:D7"/>
    <mergeCell ref="A5:A7"/>
    <mergeCell ref="B5:B7"/>
    <mergeCell ref="C5:C7"/>
    <mergeCell ref="E6:F6"/>
    <mergeCell ref="G6:H6"/>
  </mergeCells>
  <pageMargins left="0.31496062992125984" right="0.31496062992125984" top="0.47244094488188981" bottom="0.47244094488188981" header="0.31496062992125984" footer="0.31496062992125984"/>
  <pageSetup paperSize="9" scale="8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397097-8E24-427C-85A7-C9CF4B2F25EE}">
  <sheetPr>
    <tabColor theme="9" tint="-0.249977111117893"/>
  </sheetPr>
  <dimension ref="A1:L100"/>
  <sheetViews>
    <sheetView zoomScale="80" zoomScaleNormal="80" zoomScaleSheetLayoutView="70" workbookViewId="0">
      <selection activeCell="F95" sqref="F95"/>
    </sheetView>
  </sheetViews>
  <sheetFormatPr defaultColWidth="9.140625" defaultRowHeight="27.75"/>
  <cols>
    <col min="1" max="1" width="7.42578125" style="21" customWidth="1"/>
    <col min="2" max="2" width="17.7109375" style="30" customWidth="1"/>
    <col min="3" max="3" width="19.42578125" style="21" customWidth="1"/>
    <col min="4" max="4" width="22.7109375" style="363" bestFit="1" customWidth="1"/>
    <col min="5" max="5" width="22.28515625" style="363" bestFit="1" customWidth="1"/>
    <col min="6" max="6" width="10.7109375" style="379" customWidth="1"/>
    <col min="7" max="7" width="20.7109375" style="363" customWidth="1"/>
    <col min="8" max="8" width="10.7109375" style="380" customWidth="1"/>
    <col min="9" max="9" width="22.5703125" style="363" customWidth="1"/>
    <col min="10" max="10" width="10.7109375" style="380" customWidth="1"/>
    <col min="11" max="11" width="20.7109375" style="378" customWidth="1"/>
    <col min="12" max="12" width="9.140625" style="226"/>
    <col min="13" max="16384" width="9.140625" style="2"/>
  </cols>
  <sheetData>
    <row r="1" spans="1:11" s="75" customFormat="1" ht="30" customHeight="1">
      <c r="A1" s="607" t="s">
        <v>240</v>
      </c>
      <c r="B1" s="607"/>
      <c r="C1" s="607"/>
      <c r="D1" s="607"/>
      <c r="E1" s="607"/>
      <c r="F1" s="607"/>
      <c r="G1" s="607"/>
      <c r="H1" s="607"/>
      <c r="I1" s="607"/>
      <c r="J1" s="607"/>
      <c r="K1" s="607"/>
    </row>
    <row r="2" spans="1:11" s="75" customFormat="1" ht="30" customHeight="1">
      <c r="A2" s="607" t="s">
        <v>161</v>
      </c>
      <c r="B2" s="607"/>
      <c r="C2" s="607"/>
      <c r="D2" s="607"/>
      <c r="E2" s="607"/>
      <c r="F2" s="607"/>
      <c r="G2" s="607"/>
      <c r="H2" s="607"/>
      <c r="I2" s="607"/>
      <c r="J2" s="607"/>
      <c r="K2" s="607"/>
    </row>
    <row r="3" spans="1:11" s="75" customFormat="1" ht="30" customHeight="1">
      <c r="A3" s="607" t="s">
        <v>443</v>
      </c>
      <c r="B3" s="607"/>
      <c r="C3" s="607"/>
      <c r="D3" s="607"/>
      <c r="E3" s="607"/>
      <c r="F3" s="607"/>
      <c r="G3" s="607"/>
      <c r="H3" s="607"/>
      <c r="I3" s="607"/>
      <c r="J3" s="607"/>
      <c r="K3" s="607"/>
    </row>
    <row r="4" spans="1:11" s="75" customFormat="1" ht="30" customHeight="1">
      <c r="A4" s="656" t="s">
        <v>108</v>
      </c>
      <c r="B4" s="656"/>
      <c r="C4" s="656"/>
      <c r="D4" s="656"/>
      <c r="E4" s="656"/>
      <c r="F4" s="656"/>
      <c r="G4" s="656"/>
      <c r="H4" s="656"/>
      <c r="I4" s="656"/>
      <c r="J4" s="656"/>
      <c r="K4" s="656"/>
    </row>
    <row r="5" spans="1:11" s="189" customFormat="1" ht="27.95" customHeight="1">
      <c r="A5" s="650" t="s">
        <v>211</v>
      </c>
      <c r="B5" s="603" t="s">
        <v>71</v>
      </c>
      <c r="C5" s="603" t="s">
        <v>72</v>
      </c>
      <c r="D5" s="653" t="s">
        <v>128</v>
      </c>
      <c r="E5" s="657" t="s">
        <v>132</v>
      </c>
      <c r="F5" s="658"/>
      <c r="G5" s="658"/>
      <c r="H5" s="658"/>
      <c r="I5" s="658"/>
      <c r="J5" s="659"/>
      <c r="K5" s="660" t="s">
        <v>4</v>
      </c>
    </row>
    <row r="6" spans="1:11" s="190" customFormat="1" ht="27.95" customHeight="1">
      <c r="A6" s="651"/>
      <c r="B6" s="640"/>
      <c r="C6" s="640"/>
      <c r="D6" s="654"/>
      <c r="E6" s="625" t="s">
        <v>110</v>
      </c>
      <c r="F6" s="626"/>
      <c r="G6" s="663" t="s">
        <v>84</v>
      </c>
      <c r="H6" s="664"/>
      <c r="I6" s="627" t="s">
        <v>239</v>
      </c>
      <c r="J6" s="628"/>
      <c r="K6" s="661"/>
    </row>
    <row r="7" spans="1:11" s="189" customFormat="1" ht="27.95" customHeight="1">
      <c r="A7" s="652"/>
      <c r="B7" s="604"/>
      <c r="C7" s="604"/>
      <c r="D7" s="655"/>
      <c r="E7" s="301" t="s">
        <v>107</v>
      </c>
      <c r="F7" s="365" t="s">
        <v>7</v>
      </c>
      <c r="G7" s="336" t="s">
        <v>107</v>
      </c>
      <c r="H7" s="366" t="s">
        <v>7</v>
      </c>
      <c r="I7" s="336" t="s">
        <v>107</v>
      </c>
      <c r="J7" s="366" t="s">
        <v>7</v>
      </c>
      <c r="K7" s="662"/>
    </row>
    <row r="8" spans="1:11" s="189" customFormat="1" ht="27.95" customHeight="1" thickBot="1">
      <c r="A8" s="634" t="s">
        <v>11</v>
      </c>
      <c r="B8" s="635"/>
      <c r="C8" s="636"/>
      <c r="D8" s="337">
        <v>804813024.39000046</v>
      </c>
      <c r="E8" s="337">
        <v>140232578.00999996</v>
      </c>
      <c r="F8" s="337">
        <v>17.424243117373475</v>
      </c>
      <c r="G8" s="337">
        <v>2666095</v>
      </c>
      <c r="H8" s="337">
        <v>0.3312688685699065</v>
      </c>
      <c r="I8" s="337">
        <v>142898673.00999996</v>
      </c>
      <c r="J8" s="337">
        <v>17.755511985943382</v>
      </c>
      <c r="K8" s="337">
        <v>661914351.38000023</v>
      </c>
    </row>
    <row r="9" spans="1:11" s="189" customFormat="1" ht="27.95" customHeight="1" thickTop="1">
      <c r="A9" s="193">
        <v>1</v>
      </c>
      <c r="B9" s="193">
        <v>1500400024</v>
      </c>
      <c r="C9" s="194" t="s">
        <v>24</v>
      </c>
      <c r="D9" s="367">
        <v>8596272.7699999996</v>
      </c>
      <c r="E9" s="367">
        <v>4534735.96</v>
      </c>
      <c r="F9" s="340">
        <v>52.752350714436439</v>
      </c>
      <c r="G9" s="367">
        <v>0</v>
      </c>
      <c r="H9" s="368">
        <v>0</v>
      </c>
      <c r="I9" s="367">
        <v>4534735.96</v>
      </c>
      <c r="J9" s="340">
        <v>52.752350714436439</v>
      </c>
      <c r="K9" s="369">
        <v>4061536.8099999996</v>
      </c>
    </row>
    <row r="10" spans="1:11" s="189" customFormat="1" ht="27.95" customHeight="1">
      <c r="A10" s="73">
        <v>2</v>
      </c>
      <c r="B10" s="73">
        <v>1500400088</v>
      </c>
      <c r="C10" s="74" t="s">
        <v>62</v>
      </c>
      <c r="D10" s="370">
        <v>4735600</v>
      </c>
      <c r="E10" s="370">
        <v>1771633.8</v>
      </c>
      <c r="F10" s="343">
        <v>37.410967987161079</v>
      </c>
      <c r="G10" s="370">
        <v>14500</v>
      </c>
      <c r="H10" s="371">
        <v>0.30619140130078554</v>
      </c>
      <c r="I10" s="370">
        <v>1786133.8</v>
      </c>
      <c r="J10" s="343">
        <v>37.717159388461866</v>
      </c>
      <c r="K10" s="372">
        <v>2949466.2</v>
      </c>
    </row>
    <row r="11" spans="1:11" s="189" customFormat="1" ht="27.95" customHeight="1">
      <c r="A11" s="73">
        <v>3</v>
      </c>
      <c r="B11" s="73">
        <v>1500400078</v>
      </c>
      <c r="C11" s="74" t="s">
        <v>101</v>
      </c>
      <c r="D11" s="370">
        <v>11068564.869999999</v>
      </c>
      <c r="E11" s="370">
        <v>3267132.23</v>
      </c>
      <c r="F11" s="343">
        <v>29.517216264008763</v>
      </c>
      <c r="G11" s="370">
        <v>747320</v>
      </c>
      <c r="H11" s="371">
        <v>6.751733479247342</v>
      </c>
      <c r="I11" s="370">
        <v>4014452.23</v>
      </c>
      <c r="J11" s="343">
        <v>36.268949743256101</v>
      </c>
      <c r="K11" s="372">
        <v>7054112.6399999987</v>
      </c>
    </row>
    <row r="12" spans="1:11" s="189" customFormat="1" ht="27.95" customHeight="1">
      <c r="A12" s="73">
        <v>4</v>
      </c>
      <c r="B12" s="73">
        <v>1500400081</v>
      </c>
      <c r="C12" s="74" t="s">
        <v>16</v>
      </c>
      <c r="D12" s="370">
        <v>5248310</v>
      </c>
      <c r="E12" s="370">
        <v>1813629.92</v>
      </c>
      <c r="F12" s="343">
        <v>34.55645569716728</v>
      </c>
      <c r="G12" s="370">
        <v>0</v>
      </c>
      <c r="H12" s="371">
        <v>0</v>
      </c>
      <c r="I12" s="370">
        <v>1813629.92</v>
      </c>
      <c r="J12" s="343">
        <v>34.55645569716728</v>
      </c>
      <c r="K12" s="372">
        <v>3434680.08</v>
      </c>
    </row>
    <row r="13" spans="1:11" s="189" customFormat="1" ht="27.95" customHeight="1">
      <c r="A13" s="73">
        <v>5</v>
      </c>
      <c r="B13" s="73">
        <v>1500400060</v>
      </c>
      <c r="C13" s="74" t="s">
        <v>98</v>
      </c>
      <c r="D13" s="370">
        <v>18998844.199999999</v>
      </c>
      <c r="E13" s="370">
        <v>6286693.0700000003</v>
      </c>
      <c r="F13" s="343">
        <v>33.089871172268467</v>
      </c>
      <c r="G13" s="370">
        <v>0</v>
      </c>
      <c r="H13" s="371">
        <v>0</v>
      </c>
      <c r="I13" s="370">
        <v>6286693.0700000003</v>
      </c>
      <c r="J13" s="343">
        <v>33.089871172268467</v>
      </c>
      <c r="K13" s="372">
        <v>12712151.129999999</v>
      </c>
    </row>
    <row r="14" spans="1:11" s="189" customFormat="1" ht="27.95" customHeight="1">
      <c r="A14" s="73">
        <v>6</v>
      </c>
      <c r="B14" s="73">
        <v>1500400076</v>
      </c>
      <c r="C14" s="74" t="s">
        <v>57</v>
      </c>
      <c r="D14" s="370">
        <v>12121289.24</v>
      </c>
      <c r="E14" s="370">
        <v>3915714.32</v>
      </c>
      <c r="F14" s="343">
        <v>32.304437609476594</v>
      </c>
      <c r="G14" s="370">
        <v>47130</v>
      </c>
      <c r="H14" s="371">
        <v>0.38882002621034722</v>
      </c>
      <c r="I14" s="370">
        <v>3962844.32</v>
      </c>
      <c r="J14" s="343">
        <v>32.69325763568694</v>
      </c>
      <c r="K14" s="372">
        <v>8158444.9199999999</v>
      </c>
    </row>
    <row r="15" spans="1:11" s="189" customFormat="1" ht="27.95" customHeight="1">
      <c r="A15" s="73">
        <v>7</v>
      </c>
      <c r="B15" s="73">
        <v>1500400056</v>
      </c>
      <c r="C15" s="74" t="s">
        <v>43</v>
      </c>
      <c r="D15" s="370">
        <v>13808076.970000001</v>
      </c>
      <c r="E15" s="370">
        <v>4388867.43</v>
      </c>
      <c r="F15" s="343">
        <v>31.784783931429661</v>
      </c>
      <c r="G15" s="370">
        <v>5000</v>
      </c>
      <c r="H15" s="371">
        <v>3.6210690386961245E-2</v>
      </c>
      <c r="I15" s="370">
        <v>4393867.43</v>
      </c>
      <c r="J15" s="343">
        <v>31.820994621816624</v>
      </c>
      <c r="K15" s="372">
        <v>9414209.540000001</v>
      </c>
    </row>
    <row r="16" spans="1:11" s="189" customFormat="1" ht="27.95" customHeight="1">
      <c r="A16" s="73">
        <v>8</v>
      </c>
      <c r="B16" s="73">
        <v>1500400086</v>
      </c>
      <c r="C16" s="74" t="s">
        <v>104</v>
      </c>
      <c r="D16" s="370">
        <v>7901445.21</v>
      </c>
      <c r="E16" s="370">
        <v>2441006.67</v>
      </c>
      <c r="F16" s="343">
        <v>30.893167074178827</v>
      </c>
      <c r="G16" s="370">
        <v>0</v>
      </c>
      <c r="H16" s="371">
        <v>0</v>
      </c>
      <c r="I16" s="370">
        <v>2441006.67</v>
      </c>
      <c r="J16" s="343">
        <v>30.893167074178827</v>
      </c>
      <c r="K16" s="372">
        <v>5460438.54</v>
      </c>
    </row>
    <row r="17" spans="1:11" s="189" customFormat="1" ht="27.95" customHeight="1">
      <c r="A17" s="73">
        <v>9</v>
      </c>
      <c r="B17" s="73">
        <v>1500400052</v>
      </c>
      <c r="C17" s="74" t="s">
        <v>39</v>
      </c>
      <c r="D17" s="370">
        <v>10632121.26</v>
      </c>
      <c r="E17" s="370">
        <v>3191869.58</v>
      </c>
      <c r="F17" s="343">
        <v>30.02100429392582</v>
      </c>
      <c r="G17" s="370">
        <v>0</v>
      </c>
      <c r="H17" s="371">
        <v>0</v>
      </c>
      <c r="I17" s="370">
        <v>3191869.58</v>
      </c>
      <c r="J17" s="343">
        <v>30.02100429392582</v>
      </c>
      <c r="K17" s="372">
        <v>7440251.6799999997</v>
      </c>
    </row>
    <row r="18" spans="1:11" s="189" customFormat="1" ht="27.95" customHeight="1">
      <c r="A18" s="73">
        <v>10</v>
      </c>
      <c r="B18" s="73">
        <v>1500400061</v>
      </c>
      <c r="C18" s="74" t="s">
        <v>18</v>
      </c>
      <c r="D18" s="370">
        <v>7463995.21</v>
      </c>
      <c r="E18" s="370">
        <v>2201702.46</v>
      </c>
      <c r="F18" s="343">
        <v>29.497640312660383</v>
      </c>
      <c r="G18" s="370">
        <v>0</v>
      </c>
      <c r="H18" s="371">
        <v>0</v>
      </c>
      <c r="I18" s="370">
        <v>2201702.46</v>
      </c>
      <c r="J18" s="343">
        <v>29.497640312660383</v>
      </c>
      <c r="K18" s="372">
        <v>5262292.75</v>
      </c>
    </row>
    <row r="19" spans="1:11" s="189" customFormat="1" ht="27.95" customHeight="1">
      <c r="A19" s="73">
        <v>11</v>
      </c>
      <c r="B19" s="73">
        <v>1500400098</v>
      </c>
      <c r="C19" s="74" t="s">
        <v>69</v>
      </c>
      <c r="D19" s="370">
        <v>10391379.029999999</v>
      </c>
      <c r="E19" s="370">
        <v>3036811.52</v>
      </c>
      <c r="F19" s="343">
        <v>29.224335973432396</v>
      </c>
      <c r="G19" s="370">
        <v>0</v>
      </c>
      <c r="H19" s="371">
        <v>0</v>
      </c>
      <c r="I19" s="370">
        <v>3036811.52</v>
      </c>
      <c r="J19" s="343">
        <v>29.224335973432396</v>
      </c>
      <c r="K19" s="372">
        <v>7354567.5099999998</v>
      </c>
    </row>
    <row r="20" spans="1:11" s="189" customFormat="1" ht="27.95" customHeight="1">
      <c r="A20" s="73">
        <v>12</v>
      </c>
      <c r="B20" s="73">
        <v>1500400075</v>
      </c>
      <c r="C20" s="74" t="s">
        <v>56</v>
      </c>
      <c r="D20" s="370">
        <v>9324420</v>
      </c>
      <c r="E20" s="370">
        <v>2688784.86</v>
      </c>
      <c r="F20" s="343">
        <v>28.835947544190415</v>
      </c>
      <c r="G20" s="370">
        <v>0</v>
      </c>
      <c r="H20" s="371">
        <v>0</v>
      </c>
      <c r="I20" s="370">
        <v>2688784.86</v>
      </c>
      <c r="J20" s="343">
        <v>28.835947544190415</v>
      </c>
      <c r="K20" s="372">
        <v>6635635.1400000006</v>
      </c>
    </row>
    <row r="21" spans="1:11" s="189" customFormat="1" ht="27.95" customHeight="1">
      <c r="A21" s="73">
        <v>13</v>
      </c>
      <c r="B21" s="73">
        <v>1500400073</v>
      </c>
      <c r="C21" s="74" t="s">
        <v>54</v>
      </c>
      <c r="D21" s="370">
        <v>8572550</v>
      </c>
      <c r="E21" s="370">
        <v>2440323.9500000002</v>
      </c>
      <c r="F21" s="343">
        <v>28.466721687245922</v>
      </c>
      <c r="G21" s="370">
        <v>0</v>
      </c>
      <c r="H21" s="371">
        <v>0</v>
      </c>
      <c r="I21" s="370">
        <v>2440323.9500000002</v>
      </c>
      <c r="J21" s="343">
        <v>28.466721687245922</v>
      </c>
      <c r="K21" s="372">
        <v>6132226.0499999998</v>
      </c>
    </row>
    <row r="22" spans="1:11" s="189" customFormat="1" ht="27.95" customHeight="1">
      <c r="A22" s="73">
        <v>14</v>
      </c>
      <c r="B22" s="73">
        <v>1500400045</v>
      </c>
      <c r="C22" s="74" t="s">
        <v>93</v>
      </c>
      <c r="D22" s="370">
        <v>22758223.359999999</v>
      </c>
      <c r="E22" s="370">
        <v>6365588.96</v>
      </c>
      <c r="F22" s="343">
        <v>27.970500417832266</v>
      </c>
      <c r="G22" s="370">
        <v>10725</v>
      </c>
      <c r="H22" s="371">
        <v>4.7125822742606217E-2</v>
      </c>
      <c r="I22" s="370">
        <v>6376313.96</v>
      </c>
      <c r="J22" s="343">
        <v>28.01762624057487</v>
      </c>
      <c r="K22" s="372">
        <v>16381909.399999999</v>
      </c>
    </row>
    <row r="23" spans="1:11" s="189" customFormat="1" ht="27.95" customHeight="1">
      <c r="A23" s="73">
        <v>15</v>
      </c>
      <c r="B23" s="73">
        <v>1500400074</v>
      </c>
      <c r="C23" s="74" t="s">
        <v>55</v>
      </c>
      <c r="D23" s="370">
        <v>11092102.1</v>
      </c>
      <c r="E23" s="370">
        <v>3104963.11</v>
      </c>
      <c r="F23" s="343">
        <v>27.992557966086519</v>
      </c>
      <c r="G23" s="370">
        <v>0</v>
      </c>
      <c r="H23" s="371">
        <v>0</v>
      </c>
      <c r="I23" s="370">
        <v>3104963.11</v>
      </c>
      <c r="J23" s="343">
        <v>27.992557966086519</v>
      </c>
      <c r="K23" s="372">
        <v>7987138.9900000002</v>
      </c>
    </row>
    <row r="24" spans="1:11" s="189" customFormat="1" ht="27.95" customHeight="1">
      <c r="A24" s="73">
        <v>16</v>
      </c>
      <c r="B24" s="73">
        <v>1500400097</v>
      </c>
      <c r="C24" s="74" t="s">
        <v>68</v>
      </c>
      <c r="D24" s="370">
        <v>8490550</v>
      </c>
      <c r="E24" s="370">
        <v>1563400.3</v>
      </c>
      <c r="F24" s="343">
        <v>18.413416092008173</v>
      </c>
      <c r="G24" s="370">
        <v>620000</v>
      </c>
      <c r="H24" s="371">
        <v>7.3022360153346959</v>
      </c>
      <c r="I24" s="370">
        <v>2183400.2999999998</v>
      </c>
      <c r="J24" s="343">
        <v>25.715652107342866</v>
      </c>
      <c r="K24" s="372">
        <v>6307149.7000000002</v>
      </c>
    </row>
    <row r="25" spans="1:11" s="189" customFormat="1" ht="27.95" customHeight="1">
      <c r="A25" s="73">
        <v>17</v>
      </c>
      <c r="B25" s="73">
        <v>1500400063</v>
      </c>
      <c r="C25" s="74" t="s">
        <v>46</v>
      </c>
      <c r="D25" s="370">
        <v>8004303.6100000003</v>
      </c>
      <c r="E25" s="370">
        <v>2051687.08</v>
      </c>
      <c r="F25" s="343">
        <v>25.632299572404648</v>
      </c>
      <c r="G25" s="370">
        <v>0</v>
      </c>
      <c r="H25" s="371">
        <v>0</v>
      </c>
      <c r="I25" s="370">
        <v>2051687.08</v>
      </c>
      <c r="J25" s="343">
        <v>25.632299572404648</v>
      </c>
      <c r="K25" s="372">
        <v>5952616.5300000003</v>
      </c>
    </row>
    <row r="26" spans="1:11" s="189" customFormat="1" ht="27.95" customHeight="1">
      <c r="A26" s="73">
        <v>18</v>
      </c>
      <c r="B26" s="73">
        <v>1500400039</v>
      </c>
      <c r="C26" s="74" t="s">
        <v>30</v>
      </c>
      <c r="D26" s="370">
        <v>5302820</v>
      </c>
      <c r="E26" s="370">
        <v>1356154.99</v>
      </c>
      <c r="F26" s="343">
        <v>25.574222583455594</v>
      </c>
      <c r="G26" s="370">
        <v>0</v>
      </c>
      <c r="H26" s="371">
        <v>0</v>
      </c>
      <c r="I26" s="370">
        <v>1356154.99</v>
      </c>
      <c r="J26" s="343">
        <v>25.574222583455594</v>
      </c>
      <c r="K26" s="372">
        <v>3946665.01</v>
      </c>
    </row>
    <row r="27" spans="1:11" s="189" customFormat="1" ht="27.95" customHeight="1">
      <c r="A27" s="73">
        <v>19</v>
      </c>
      <c r="B27" s="73">
        <v>1500400124</v>
      </c>
      <c r="C27" s="74" t="s">
        <v>70</v>
      </c>
      <c r="D27" s="370">
        <v>7413072.5800000001</v>
      </c>
      <c r="E27" s="370">
        <v>1785005.83</v>
      </c>
      <c r="F27" s="343">
        <v>24.079163002070594</v>
      </c>
      <c r="G27" s="370">
        <v>10000</v>
      </c>
      <c r="H27" s="371">
        <v>0.13489683113287418</v>
      </c>
      <c r="I27" s="370">
        <v>1795005.83</v>
      </c>
      <c r="J27" s="343">
        <v>24.214059833203468</v>
      </c>
      <c r="K27" s="372">
        <v>5618066.75</v>
      </c>
    </row>
    <row r="28" spans="1:11" s="189" customFormat="1" ht="27.95" customHeight="1">
      <c r="A28" s="73">
        <v>20</v>
      </c>
      <c r="B28" s="73">
        <v>1500400059</v>
      </c>
      <c r="C28" s="74" t="s">
        <v>45</v>
      </c>
      <c r="D28" s="370">
        <v>7062003.6100000003</v>
      </c>
      <c r="E28" s="370">
        <v>1695419.54</v>
      </c>
      <c r="F28" s="343">
        <v>24.007627772934541</v>
      </c>
      <c r="G28" s="370">
        <v>0</v>
      </c>
      <c r="H28" s="371">
        <v>0</v>
      </c>
      <c r="I28" s="370">
        <v>1695419.54</v>
      </c>
      <c r="J28" s="343">
        <v>24.007627772934541</v>
      </c>
      <c r="K28" s="372">
        <v>5366584.07</v>
      </c>
    </row>
    <row r="29" spans="1:11" s="189" customFormat="1" ht="27.95" customHeight="1">
      <c r="A29" s="73">
        <v>21</v>
      </c>
      <c r="B29" s="73">
        <v>1500400028</v>
      </c>
      <c r="C29" s="74" t="s">
        <v>25</v>
      </c>
      <c r="D29" s="370">
        <v>6394136</v>
      </c>
      <c r="E29" s="370">
        <v>1507391.53</v>
      </c>
      <c r="F29" s="343">
        <v>23.574592876973526</v>
      </c>
      <c r="G29" s="370">
        <v>0</v>
      </c>
      <c r="H29" s="371">
        <v>0</v>
      </c>
      <c r="I29" s="370">
        <v>1507391.53</v>
      </c>
      <c r="J29" s="343">
        <v>23.574592876973526</v>
      </c>
      <c r="K29" s="372">
        <v>4886744.47</v>
      </c>
    </row>
    <row r="30" spans="1:11" s="189" customFormat="1" ht="27.95" customHeight="1">
      <c r="A30" s="73">
        <v>22</v>
      </c>
      <c r="B30" s="73">
        <v>1500400047</v>
      </c>
      <c r="C30" s="74" t="s">
        <v>94</v>
      </c>
      <c r="D30" s="370">
        <v>13669990.42</v>
      </c>
      <c r="E30" s="370">
        <v>3103683.1</v>
      </c>
      <c r="F30" s="343">
        <v>22.704354609196574</v>
      </c>
      <c r="G30" s="370">
        <v>116330</v>
      </c>
      <c r="H30" s="371">
        <v>0.85098816038526526</v>
      </c>
      <c r="I30" s="370">
        <v>3220013.1</v>
      </c>
      <c r="J30" s="343">
        <v>23.555342769581838</v>
      </c>
      <c r="K30" s="372">
        <v>10449977.32</v>
      </c>
    </row>
    <row r="31" spans="1:11" s="189" customFormat="1" ht="27.95" customHeight="1">
      <c r="A31" s="73">
        <v>23</v>
      </c>
      <c r="B31" s="73">
        <v>1500400033</v>
      </c>
      <c r="C31" s="74" t="s">
        <v>90</v>
      </c>
      <c r="D31" s="370">
        <v>10448212.449999999</v>
      </c>
      <c r="E31" s="370">
        <v>2407852.5499999998</v>
      </c>
      <c r="F31" s="343">
        <v>23.045593315821215</v>
      </c>
      <c r="G31" s="370">
        <v>0</v>
      </c>
      <c r="H31" s="371">
        <v>0</v>
      </c>
      <c r="I31" s="370">
        <v>2407852.5499999998</v>
      </c>
      <c r="J31" s="343">
        <v>23.045593315821215</v>
      </c>
      <c r="K31" s="372">
        <v>8040359.8999999994</v>
      </c>
    </row>
    <row r="32" spans="1:11" s="189" customFormat="1" ht="27.95" customHeight="1">
      <c r="A32" s="73">
        <v>24</v>
      </c>
      <c r="B32" s="73">
        <v>1500400038</v>
      </c>
      <c r="C32" s="74" t="s">
        <v>92</v>
      </c>
      <c r="D32" s="370">
        <v>7433750</v>
      </c>
      <c r="E32" s="370">
        <v>1665022.61</v>
      </c>
      <c r="F32" s="343">
        <v>22.3981518076341</v>
      </c>
      <c r="G32" s="370">
        <v>0</v>
      </c>
      <c r="H32" s="371">
        <v>0</v>
      </c>
      <c r="I32" s="370">
        <v>1665022.61</v>
      </c>
      <c r="J32" s="343">
        <v>22.3981518076341</v>
      </c>
      <c r="K32" s="372">
        <v>5768727.3899999997</v>
      </c>
    </row>
    <row r="33" spans="1:11" s="189" customFormat="1" ht="27.95" customHeight="1">
      <c r="A33" s="73">
        <v>25</v>
      </c>
      <c r="B33" s="73">
        <v>1500400055</v>
      </c>
      <c r="C33" s="74" t="s">
        <v>42</v>
      </c>
      <c r="D33" s="370">
        <v>17440400.920000002</v>
      </c>
      <c r="E33" s="370">
        <v>3884908.16</v>
      </c>
      <c r="F33" s="343">
        <v>22.275337463973848</v>
      </c>
      <c r="G33" s="370">
        <v>0</v>
      </c>
      <c r="H33" s="371">
        <v>0</v>
      </c>
      <c r="I33" s="370">
        <v>3884908.16</v>
      </c>
      <c r="J33" s="343">
        <v>22.275337463973848</v>
      </c>
      <c r="K33" s="372">
        <v>13555492.760000002</v>
      </c>
    </row>
    <row r="34" spans="1:11" s="189" customFormat="1" ht="27.95" customHeight="1">
      <c r="A34" s="73">
        <v>26</v>
      </c>
      <c r="B34" s="73">
        <v>1500400031</v>
      </c>
      <c r="C34" s="74" t="s">
        <v>26</v>
      </c>
      <c r="D34" s="370">
        <v>6777300</v>
      </c>
      <c r="E34" s="370">
        <v>1481029.32</v>
      </c>
      <c r="F34" s="343">
        <v>21.852792705059539</v>
      </c>
      <c r="G34" s="370">
        <v>0</v>
      </c>
      <c r="H34" s="371">
        <v>0</v>
      </c>
      <c r="I34" s="370">
        <v>1481029.32</v>
      </c>
      <c r="J34" s="343">
        <v>21.852792705059539</v>
      </c>
      <c r="K34" s="372">
        <v>5296270.68</v>
      </c>
    </row>
    <row r="35" spans="1:11" s="189" customFormat="1" ht="27.95" customHeight="1">
      <c r="A35" s="73">
        <v>27</v>
      </c>
      <c r="B35" s="73">
        <v>1500400095</v>
      </c>
      <c r="C35" s="74" t="s">
        <v>67</v>
      </c>
      <c r="D35" s="370">
        <v>8838229.6600000001</v>
      </c>
      <c r="E35" s="370">
        <v>1821842.8</v>
      </c>
      <c r="F35" s="343">
        <v>20.613209546310884</v>
      </c>
      <c r="G35" s="370">
        <v>101915</v>
      </c>
      <c r="H35" s="371">
        <v>1.1531155437298288</v>
      </c>
      <c r="I35" s="370">
        <v>1923757.8</v>
      </c>
      <c r="J35" s="343">
        <v>21.766325090040713</v>
      </c>
      <c r="K35" s="372">
        <v>6914471.8600000003</v>
      </c>
    </row>
    <row r="36" spans="1:11" s="189" customFormat="1" ht="27.95" customHeight="1">
      <c r="A36" s="73">
        <v>28</v>
      </c>
      <c r="B36" s="73">
        <v>1500400046</v>
      </c>
      <c r="C36" s="74" t="s">
        <v>36</v>
      </c>
      <c r="D36" s="370">
        <v>9425000</v>
      </c>
      <c r="E36" s="370">
        <v>1980564.4</v>
      </c>
      <c r="F36" s="343">
        <v>21.013945888594165</v>
      </c>
      <c r="G36" s="370">
        <v>0</v>
      </c>
      <c r="H36" s="371">
        <v>0</v>
      </c>
      <c r="I36" s="370">
        <v>1980564.4</v>
      </c>
      <c r="J36" s="343">
        <v>21.013945888594165</v>
      </c>
      <c r="K36" s="372">
        <v>7444435.5999999996</v>
      </c>
    </row>
    <row r="37" spans="1:11" s="189" customFormat="1" ht="27.95" customHeight="1">
      <c r="A37" s="73">
        <v>29</v>
      </c>
      <c r="B37" s="73">
        <v>1500400089</v>
      </c>
      <c r="C37" s="74" t="s">
        <v>105</v>
      </c>
      <c r="D37" s="370">
        <v>13631202.02</v>
      </c>
      <c r="E37" s="370">
        <v>2731800.67</v>
      </c>
      <c r="F37" s="343">
        <v>20.040790724045038</v>
      </c>
      <c r="G37" s="370">
        <v>0</v>
      </c>
      <c r="H37" s="371">
        <v>0</v>
      </c>
      <c r="I37" s="370">
        <v>2731800.67</v>
      </c>
      <c r="J37" s="343">
        <v>20.040790724045038</v>
      </c>
      <c r="K37" s="372">
        <v>10899401.35</v>
      </c>
    </row>
    <row r="38" spans="1:11" s="189" customFormat="1" ht="27.95" customHeight="1">
      <c r="A38" s="73">
        <v>30</v>
      </c>
      <c r="B38" s="73">
        <v>1500400057</v>
      </c>
      <c r="C38" s="74" t="s">
        <v>44</v>
      </c>
      <c r="D38" s="370">
        <v>14398700</v>
      </c>
      <c r="E38" s="370">
        <v>2882710.66</v>
      </c>
      <c r="F38" s="343">
        <v>20.02063144589442</v>
      </c>
      <c r="G38" s="370">
        <v>0</v>
      </c>
      <c r="H38" s="371">
        <v>0</v>
      </c>
      <c r="I38" s="370">
        <v>2882710.66</v>
      </c>
      <c r="J38" s="343">
        <v>20.02063144589442</v>
      </c>
      <c r="K38" s="372">
        <v>11515989.34</v>
      </c>
    </row>
    <row r="39" spans="1:11" s="189" customFormat="1" ht="27.95" customHeight="1">
      <c r="A39" s="73">
        <v>31</v>
      </c>
      <c r="B39" s="73">
        <v>1500400094</v>
      </c>
      <c r="C39" s="74" t="s">
        <v>22</v>
      </c>
      <c r="D39" s="370">
        <v>9034400</v>
      </c>
      <c r="E39" s="370">
        <v>1595008.07</v>
      </c>
      <c r="F39" s="343">
        <v>17.654831200743825</v>
      </c>
      <c r="G39" s="370">
        <v>165000</v>
      </c>
      <c r="H39" s="371">
        <v>1.826352607810148</v>
      </c>
      <c r="I39" s="370">
        <v>1760008.07</v>
      </c>
      <c r="J39" s="343">
        <v>19.481183808553972</v>
      </c>
      <c r="K39" s="372">
        <v>7274391.9299999997</v>
      </c>
    </row>
    <row r="40" spans="1:11" s="189" customFormat="1" ht="27.95" customHeight="1">
      <c r="A40" s="73">
        <v>32</v>
      </c>
      <c r="B40" s="73">
        <v>1500400027</v>
      </c>
      <c r="C40" s="74" t="s">
        <v>14</v>
      </c>
      <c r="D40" s="370">
        <v>12507150</v>
      </c>
      <c r="E40" s="370">
        <v>2429715.2599999998</v>
      </c>
      <c r="F40" s="343">
        <v>19.426610059046222</v>
      </c>
      <c r="G40" s="370">
        <v>0</v>
      </c>
      <c r="H40" s="371">
        <v>0</v>
      </c>
      <c r="I40" s="370">
        <v>2429715.2599999998</v>
      </c>
      <c r="J40" s="343">
        <v>19.426610059046222</v>
      </c>
      <c r="K40" s="372">
        <v>10077434.74</v>
      </c>
    </row>
    <row r="41" spans="1:11" s="189" customFormat="1" ht="27.95" customHeight="1">
      <c r="A41" s="73">
        <v>33</v>
      </c>
      <c r="B41" s="73">
        <v>1500400054</v>
      </c>
      <c r="C41" s="74" t="s">
        <v>41</v>
      </c>
      <c r="D41" s="370">
        <v>14162039.24</v>
      </c>
      <c r="E41" s="370">
        <v>2665056.85</v>
      </c>
      <c r="F41" s="343">
        <v>18.818312849131747</v>
      </c>
      <c r="G41" s="370">
        <v>0</v>
      </c>
      <c r="H41" s="371">
        <v>0</v>
      </c>
      <c r="I41" s="370">
        <v>2665056.85</v>
      </c>
      <c r="J41" s="343">
        <v>18.818312849131747</v>
      </c>
      <c r="K41" s="372">
        <v>11496982.390000001</v>
      </c>
    </row>
    <row r="42" spans="1:11" s="189" customFormat="1" ht="27.95" customHeight="1">
      <c r="A42" s="73">
        <v>34</v>
      </c>
      <c r="B42" s="73">
        <v>1500400070</v>
      </c>
      <c r="C42" s="74" t="s">
        <v>51</v>
      </c>
      <c r="D42" s="370">
        <v>7465750</v>
      </c>
      <c r="E42" s="370">
        <v>1391932.22</v>
      </c>
      <c r="F42" s="343">
        <v>18.644238288182702</v>
      </c>
      <c r="G42" s="370">
        <v>0</v>
      </c>
      <c r="H42" s="371">
        <v>0</v>
      </c>
      <c r="I42" s="370">
        <v>1391932.22</v>
      </c>
      <c r="J42" s="343">
        <v>18.644238288182702</v>
      </c>
      <c r="K42" s="372">
        <v>6073817.7800000003</v>
      </c>
    </row>
    <row r="43" spans="1:11" s="189" customFormat="1" ht="27.95" customHeight="1">
      <c r="A43" s="73">
        <v>35</v>
      </c>
      <c r="B43" s="73">
        <v>1500400066</v>
      </c>
      <c r="C43" s="74" t="s">
        <v>48</v>
      </c>
      <c r="D43" s="370">
        <v>8388140.4199999999</v>
      </c>
      <c r="E43" s="370">
        <v>1551173</v>
      </c>
      <c r="F43" s="343">
        <v>18.492453897189289</v>
      </c>
      <c r="G43" s="370">
        <v>0</v>
      </c>
      <c r="H43" s="371">
        <v>0</v>
      </c>
      <c r="I43" s="370">
        <v>1551173</v>
      </c>
      <c r="J43" s="343">
        <v>18.492453897189289</v>
      </c>
      <c r="K43" s="372">
        <v>6836967.4199999999</v>
      </c>
    </row>
    <row r="44" spans="1:11" s="189" customFormat="1" ht="27.95" customHeight="1">
      <c r="A44" s="73">
        <v>36</v>
      </c>
      <c r="B44" s="73">
        <v>1500400085</v>
      </c>
      <c r="C44" s="74" t="s">
        <v>60</v>
      </c>
      <c r="D44" s="370">
        <v>17971557.809999999</v>
      </c>
      <c r="E44" s="370">
        <v>3048444.87</v>
      </c>
      <c r="F44" s="343">
        <v>16.962607817468886</v>
      </c>
      <c r="G44" s="370">
        <v>241000</v>
      </c>
      <c r="H44" s="371">
        <v>1.3410078444390572</v>
      </c>
      <c r="I44" s="370">
        <v>3289444.87</v>
      </c>
      <c r="J44" s="343">
        <v>18.303615661907944</v>
      </c>
      <c r="K44" s="372">
        <v>14682112.939999998</v>
      </c>
    </row>
    <row r="45" spans="1:11" s="189" customFormat="1" ht="27.95" customHeight="1">
      <c r="A45" s="73">
        <v>37</v>
      </c>
      <c r="B45" s="227">
        <v>1500400065</v>
      </c>
      <c r="C45" s="228" t="s">
        <v>47</v>
      </c>
      <c r="D45" s="370">
        <v>11006680.42</v>
      </c>
      <c r="E45" s="370">
        <v>1986123.53</v>
      </c>
      <c r="F45" s="343">
        <v>18.044709705489932</v>
      </c>
      <c r="G45" s="370">
        <v>0</v>
      </c>
      <c r="H45" s="371">
        <v>0</v>
      </c>
      <c r="I45" s="370">
        <v>1986123.53</v>
      </c>
      <c r="J45" s="343">
        <v>18.044709705489932</v>
      </c>
      <c r="K45" s="372">
        <v>9020556.8900000006</v>
      </c>
    </row>
    <row r="46" spans="1:11" s="189" customFormat="1" ht="27.95" customHeight="1">
      <c r="A46" s="73">
        <v>38</v>
      </c>
      <c r="B46" s="73">
        <v>1500400064</v>
      </c>
      <c r="C46" s="74" t="s">
        <v>99</v>
      </c>
      <c r="D46" s="370">
        <v>8044498.8200000003</v>
      </c>
      <c r="E46" s="370">
        <v>1443149.59</v>
      </c>
      <c r="F46" s="343">
        <v>17.939583587383755</v>
      </c>
      <c r="G46" s="370">
        <v>0</v>
      </c>
      <c r="H46" s="371">
        <v>0</v>
      </c>
      <c r="I46" s="370">
        <v>1443149.59</v>
      </c>
      <c r="J46" s="343">
        <v>17.939583587383755</v>
      </c>
      <c r="K46" s="372">
        <v>6601349.2300000004</v>
      </c>
    </row>
    <row r="47" spans="1:11" s="189" customFormat="1" ht="27.95" customHeight="1">
      <c r="A47" s="73">
        <v>39</v>
      </c>
      <c r="B47" s="73">
        <v>1500400068</v>
      </c>
      <c r="C47" s="74" t="s">
        <v>20</v>
      </c>
      <c r="D47" s="370">
        <v>6712854.4500000002</v>
      </c>
      <c r="E47" s="370">
        <v>1203683.1200000001</v>
      </c>
      <c r="F47" s="343">
        <v>17.931017705888141</v>
      </c>
      <c r="G47" s="370">
        <v>0</v>
      </c>
      <c r="H47" s="371">
        <v>0</v>
      </c>
      <c r="I47" s="370">
        <v>1203683.1200000001</v>
      </c>
      <c r="J47" s="343">
        <v>17.931017705888141</v>
      </c>
      <c r="K47" s="372">
        <v>5509171.3300000001</v>
      </c>
    </row>
    <row r="48" spans="1:11" s="189" customFormat="1" ht="27.95" customHeight="1">
      <c r="A48" s="73">
        <v>40</v>
      </c>
      <c r="B48" s="73">
        <v>1500400051</v>
      </c>
      <c r="C48" s="74" t="s">
        <v>96</v>
      </c>
      <c r="D48" s="370">
        <v>15943700</v>
      </c>
      <c r="E48" s="370">
        <v>2714830.55</v>
      </c>
      <c r="F48" s="343">
        <v>17.027606829029647</v>
      </c>
      <c r="G48" s="370">
        <v>33515</v>
      </c>
      <c r="H48" s="371">
        <v>0.21020842088097494</v>
      </c>
      <c r="I48" s="370">
        <v>2748345.55</v>
      </c>
      <c r="J48" s="343">
        <v>17.237815249910621</v>
      </c>
      <c r="K48" s="372">
        <v>13195354.449999999</v>
      </c>
    </row>
    <row r="49" spans="1:11" s="189" customFormat="1" ht="27.95" customHeight="1">
      <c r="A49" s="73">
        <v>41</v>
      </c>
      <c r="B49" s="73">
        <v>1500400025</v>
      </c>
      <c r="C49" s="74" t="s">
        <v>85</v>
      </c>
      <c r="D49" s="370">
        <v>6754540.4199999999</v>
      </c>
      <c r="E49" s="370">
        <v>1066202.99</v>
      </c>
      <c r="F49" s="343">
        <v>15.784982007702606</v>
      </c>
      <c r="G49" s="370">
        <v>0</v>
      </c>
      <c r="H49" s="371">
        <v>0</v>
      </c>
      <c r="I49" s="370">
        <v>1066202.99</v>
      </c>
      <c r="J49" s="343">
        <v>15.784982007702606</v>
      </c>
      <c r="K49" s="372">
        <v>5688337.4299999997</v>
      </c>
    </row>
    <row r="50" spans="1:11" s="189" customFormat="1" ht="27.95" customHeight="1">
      <c r="A50" s="73">
        <v>42</v>
      </c>
      <c r="B50" s="73">
        <v>1500400049</v>
      </c>
      <c r="C50" s="74" t="s">
        <v>95</v>
      </c>
      <c r="D50" s="370">
        <v>14827311.68</v>
      </c>
      <c r="E50" s="370">
        <v>2190407.7799999998</v>
      </c>
      <c r="F50" s="343">
        <v>14.772791098433292</v>
      </c>
      <c r="G50" s="370">
        <v>0</v>
      </c>
      <c r="H50" s="371">
        <v>0</v>
      </c>
      <c r="I50" s="370">
        <v>2190407.7799999998</v>
      </c>
      <c r="J50" s="343">
        <v>14.772791098433292</v>
      </c>
      <c r="K50" s="372">
        <v>12636903.9</v>
      </c>
    </row>
    <row r="51" spans="1:11" s="189" customFormat="1" ht="27.95" customHeight="1">
      <c r="A51" s="73">
        <v>43</v>
      </c>
      <c r="B51" s="73">
        <v>1500400062</v>
      </c>
      <c r="C51" s="74" t="s">
        <v>19</v>
      </c>
      <c r="D51" s="370">
        <v>11124239.24</v>
      </c>
      <c r="E51" s="370">
        <v>1511771.96</v>
      </c>
      <c r="F51" s="343">
        <v>13.589890754632853</v>
      </c>
      <c r="G51" s="370">
        <v>66290</v>
      </c>
      <c r="H51" s="371">
        <v>0.59590591832686979</v>
      </c>
      <c r="I51" s="370">
        <v>1578061.96</v>
      </c>
      <c r="J51" s="343">
        <v>14.185796672959723</v>
      </c>
      <c r="K51" s="372">
        <v>9546177.2800000012</v>
      </c>
    </row>
    <row r="52" spans="1:11" s="189" customFormat="1" ht="27.95" customHeight="1">
      <c r="A52" s="73">
        <v>44</v>
      </c>
      <c r="B52" s="73">
        <v>1500400050</v>
      </c>
      <c r="C52" s="74" t="s">
        <v>38</v>
      </c>
      <c r="D52" s="370">
        <v>20024591.34</v>
      </c>
      <c r="E52" s="370">
        <v>2642624.96</v>
      </c>
      <c r="F52" s="343">
        <v>13.196898329311923</v>
      </c>
      <c r="G52" s="370">
        <v>49000</v>
      </c>
      <c r="H52" s="371">
        <v>0.24469912602970503</v>
      </c>
      <c r="I52" s="370">
        <v>2691624.96</v>
      </c>
      <c r="J52" s="343">
        <v>13.441597455341627</v>
      </c>
      <c r="K52" s="372">
        <v>17332966.379999999</v>
      </c>
    </row>
    <row r="53" spans="1:11" s="189" customFormat="1" ht="27.95" customHeight="1">
      <c r="A53" s="73">
        <v>45</v>
      </c>
      <c r="B53" s="73">
        <v>1500400048</v>
      </c>
      <c r="C53" s="74" t="s">
        <v>37</v>
      </c>
      <c r="D53" s="370">
        <v>9644590.4199999999</v>
      </c>
      <c r="E53" s="370">
        <v>1257129.45</v>
      </c>
      <c r="F53" s="343">
        <v>13.034555074449704</v>
      </c>
      <c r="G53" s="370">
        <v>0</v>
      </c>
      <c r="H53" s="371">
        <v>0</v>
      </c>
      <c r="I53" s="370">
        <v>1257129.45</v>
      </c>
      <c r="J53" s="343">
        <v>13.034555074449704</v>
      </c>
      <c r="K53" s="372">
        <v>8387460.9699999997</v>
      </c>
    </row>
    <row r="54" spans="1:11" s="189" customFormat="1" ht="27.95" customHeight="1">
      <c r="A54" s="73">
        <v>46</v>
      </c>
      <c r="B54" s="73">
        <v>1500400077</v>
      </c>
      <c r="C54" s="74" t="s">
        <v>100</v>
      </c>
      <c r="D54" s="370">
        <v>9069561.6799999997</v>
      </c>
      <c r="E54" s="370">
        <v>1094112.07</v>
      </c>
      <c r="F54" s="343">
        <v>12.063560606382028</v>
      </c>
      <c r="G54" s="370">
        <v>74520</v>
      </c>
      <c r="H54" s="371">
        <v>0.82164940963277078</v>
      </c>
      <c r="I54" s="370">
        <v>1168632.07</v>
      </c>
      <c r="J54" s="343">
        <v>12.885210016014799</v>
      </c>
      <c r="K54" s="372">
        <v>7900929.6099999994</v>
      </c>
    </row>
    <row r="55" spans="1:11" s="189" customFormat="1" ht="27.95" customHeight="1">
      <c r="A55" s="73">
        <v>47</v>
      </c>
      <c r="B55" s="73">
        <v>1500400032</v>
      </c>
      <c r="C55" s="74" t="s">
        <v>89</v>
      </c>
      <c r="D55" s="370">
        <v>10270279.66</v>
      </c>
      <c r="E55" s="370">
        <v>1280393.7</v>
      </c>
      <c r="F55" s="343">
        <v>12.466979891373279</v>
      </c>
      <c r="G55" s="370">
        <v>0</v>
      </c>
      <c r="H55" s="371">
        <v>0</v>
      </c>
      <c r="I55" s="370">
        <v>1280393.7</v>
      </c>
      <c r="J55" s="343">
        <v>12.466979891373279</v>
      </c>
      <c r="K55" s="372">
        <v>8989885.9600000009</v>
      </c>
    </row>
    <row r="56" spans="1:11" s="189" customFormat="1" ht="27.95" customHeight="1">
      <c r="A56" s="73">
        <v>48</v>
      </c>
      <c r="B56" s="73">
        <v>1500400084</v>
      </c>
      <c r="C56" s="74" t="s">
        <v>15</v>
      </c>
      <c r="D56" s="370">
        <v>7399679.6600000001</v>
      </c>
      <c r="E56" s="370">
        <v>917399.03</v>
      </c>
      <c r="F56" s="343">
        <v>12.397820880802831</v>
      </c>
      <c r="G56" s="370">
        <v>0</v>
      </c>
      <c r="H56" s="371">
        <v>0</v>
      </c>
      <c r="I56" s="370">
        <v>917399.03</v>
      </c>
      <c r="J56" s="343">
        <v>12.397820880802831</v>
      </c>
      <c r="K56" s="372">
        <v>6482280.6299999999</v>
      </c>
    </row>
    <row r="57" spans="1:11" s="189" customFormat="1" ht="27.95" customHeight="1">
      <c r="A57" s="73">
        <v>49</v>
      </c>
      <c r="B57" s="73">
        <v>1500400044</v>
      </c>
      <c r="C57" s="74" t="s">
        <v>35</v>
      </c>
      <c r="D57" s="370">
        <v>18094065.289999999</v>
      </c>
      <c r="E57" s="370">
        <v>2094817.38</v>
      </c>
      <c r="F57" s="343">
        <v>11.577372726502414</v>
      </c>
      <c r="G57" s="370">
        <v>0</v>
      </c>
      <c r="H57" s="371">
        <v>0</v>
      </c>
      <c r="I57" s="370">
        <v>2094817.38</v>
      </c>
      <c r="J57" s="343">
        <v>11.577372726502414</v>
      </c>
      <c r="K57" s="372">
        <v>15999247.91</v>
      </c>
    </row>
    <row r="58" spans="1:11" s="189" customFormat="1" ht="27.95" customHeight="1">
      <c r="A58" s="73">
        <v>50</v>
      </c>
      <c r="B58" s="73">
        <v>1500400040</v>
      </c>
      <c r="C58" s="74" t="s">
        <v>31</v>
      </c>
      <c r="D58" s="370">
        <v>8563295.2100000009</v>
      </c>
      <c r="E58" s="370">
        <v>964295.21</v>
      </c>
      <c r="F58" s="343">
        <v>11.260796064509377</v>
      </c>
      <c r="G58" s="370">
        <v>22205</v>
      </c>
      <c r="H58" s="371">
        <v>0.25930438523326349</v>
      </c>
      <c r="I58" s="370">
        <v>986500.21</v>
      </c>
      <c r="J58" s="343">
        <v>11.520100449742639</v>
      </c>
      <c r="K58" s="372">
        <v>7576795.0000000009</v>
      </c>
    </row>
    <row r="59" spans="1:11" s="189" customFormat="1" ht="27.95" customHeight="1">
      <c r="A59" s="73">
        <v>51</v>
      </c>
      <c r="B59" s="73">
        <v>1500400090</v>
      </c>
      <c r="C59" s="74" t="s">
        <v>63</v>
      </c>
      <c r="D59" s="370">
        <v>5028670</v>
      </c>
      <c r="E59" s="370">
        <v>577283.93999999994</v>
      </c>
      <c r="F59" s="343">
        <v>11.479853321057057</v>
      </c>
      <c r="G59" s="370">
        <v>0</v>
      </c>
      <c r="H59" s="371">
        <v>0</v>
      </c>
      <c r="I59" s="370">
        <v>577283.93999999994</v>
      </c>
      <c r="J59" s="343">
        <v>11.479853321057057</v>
      </c>
      <c r="K59" s="372">
        <v>4451386.0600000005</v>
      </c>
    </row>
    <row r="60" spans="1:11" s="189" customFormat="1" ht="27.95" customHeight="1">
      <c r="A60" s="73">
        <v>52</v>
      </c>
      <c r="B60" s="73">
        <v>1500400096</v>
      </c>
      <c r="C60" s="74" t="s">
        <v>106</v>
      </c>
      <c r="D60" s="370">
        <v>10888448.82</v>
      </c>
      <c r="E60" s="370">
        <v>1211423.3600000001</v>
      </c>
      <c r="F60" s="343">
        <v>11.125766213593684</v>
      </c>
      <c r="G60" s="370">
        <v>0</v>
      </c>
      <c r="H60" s="371">
        <v>0</v>
      </c>
      <c r="I60" s="370">
        <v>1211423.3600000001</v>
      </c>
      <c r="J60" s="343">
        <v>11.125766213593684</v>
      </c>
      <c r="K60" s="372">
        <v>9677025.4600000009</v>
      </c>
    </row>
    <row r="61" spans="1:11" s="189" customFormat="1" ht="27.95" customHeight="1">
      <c r="A61" s="73">
        <v>53</v>
      </c>
      <c r="B61" s="73">
        <v>1500400091</v>
      </c>
      <c r="C61" s="74" t="s">
        <v>64</v>
      </c>
      <c r="D61" s="370">
        <v>7964553.6100000003</v>
      </c>
      <c r="E61" s="370">
        <v>884857.15</v>
      </c>
      <c r="F61" s="343">
        <v>11.10994028452525</v>
      </c>
      <c r="G61" s="370">
        <v>0</v>
      </c>
      <c r="H61" s="371">
        <v>0</v>
      </c>
      <c r="I61" s="370">
        <v>884857.15</v>
      </c>
      <c r="J61" s="343">
        <v>11.10994028452525</v>
      </c>
      <c r="K61" s="372">
        <v>7079696.46</v>
      </c>
    </row>
    <row r="62" spans="1:11" s="189" customFormat="1" ht="27.95" customHeight="1">
      <c r="A62" s="73">
        <v>54</v>
      </c>
      <c r="B62" s="73">
        <v>1500400072</v>
      </c>
      <c r="C62" s="74" t="s">
        <v>53</v>
      </c>
      <c r="D62" s="370">
        <v>8430290</v>
      </c>
      <c r="E62" s="370">
        <v>896272.32</v>
      </c>
      <c r="F62" s="343">
        <v>10.631571630394683</v>
      </c>
      <c r="G62" s="370">
        <v>0</v>
      </c>
      <c r="H62" s="371">
        <v>0</v>
      </c>
      <c r="I62" s="370">
        <v>896272.32</v>
      </c>
      <c r="J62" s="343">
        <v>10.631571630394683</v>
      </c>
      <c r="K62" s="372">
        <v>7534017.6799999997</v>
      </c>
    </row>
    <row r="63" spans="1:11" s="189" customFormat="1" ht="27.95" customHeight="1">
      <c r="A63" s="73">
        <v>55</v>
      </c>
      <c r="B63" s="73">
        <v>1500400058</v>
      </c>
      <c r="C63" s="74" t="s">
        <v>97</v>
      </c>
      <c r="D63" s="370">
        <v>10885876.970000001</v>
      </c>
      <c r="E63" s="370">
        <v>1128545.71</v>
      </c>
      <c r="F63" s="343">
        <v>10.367062875229243</v>
      </c>
      <c r="G63" s="370">
        <v>28000</v>
      </c>
      <c r="H63" s="371">
        <v>0.25721400376987724</v>
      </c>
      <c r="I63" s="370">
        <v>1156545.71</v>
      </c>
      <c r="J63" s="343">
        <v>10.624276878999119</v>
      </c>
      <c r="K63" s="372">
        <v>9729331.2600000016</v>
      </c>
    </row>
    <row r="64" spans="1:11" s="189" customFormat="1" ht="27.95" customHeight="1">
      <c r="A64" s="73">
        <v>56</v>
      </c>
      <c r="B64" s="73">
        <v>1500400053</v>
      </c>
      <c r="C64" s="74" t="s">
        <v>40</v>
      </c>
      <c r="D64" s="370">
        <v>8173540.4199999999</v>
      </c>
      <c r="E64" s="370">
        <v>846963.1</v>
      </c>
      <c r="F64" s="343">
        <v>10.362254989619297</v>
      </c>
      <c r="G64" s="370">
        <v>0</v>
      </c>
      <c r="H64" s="371">
        <v>0</v>
      </c>
      <c r="I64" s="370">
        <v>846963.1</v>
      </c>
      <c r="J64" s="343">
        <v>10.362254989619297</v>
      </c>
      <c r="K64" s="372">
        <v>7326577.3200000003</v>
      </c>
    </row>
    <row r="65" spans="1:11" s="189" customFormat="1" ht="27.95" customHeight="1">
      <c r="A65" s="73">
        <v>57</v>
      </c>
      <c r="B65" s="73">
        <v>1500400069</v>
      </c>
      <c r="C65" s="74" t="s">
        <v>50</v>
      </c>
      <c r="D65" s="370">
        <v>13477646.130000001</v>
      </c>
      <c r="E65" s="370">
        <v>1335250.28</v>
      </c>
      <c r="F65" s="343">
        <v>9.9071474879271069</v>
      </c>
      <c r="G65" s="370">
        <v>0</v>
      </c>
      <c r="H65" s="371">
        <v>0</v>
      </c>
      <c r="I65" s="370">
        <v>1335250.28</v>
      </c>
      <c r="J65" s="343">
        <v>9.9071474879271069</v>
      </c>
      <c r="K65" s="372">
        <v>12142395.850000001</v>
      </c>
    </row>
    <row r="66" spans="1:11" s="189" customFormat="1" ht="27.95" customHeight="1">
      <c r="A66" s="73">
        <v>58</v>
      </c>
      <c r="B66" s="73">
        <v>1500400083</v>
      </c>
      <c r="C66" s="214" t="s">
        <v>103</v>
      </c>
      <c r="D66" s="370">
        <v>7777940</v>
      </c>
      <c r="E66" s="370">
        <v>722613.87</v>
      </c>
      <c r="F66" s="343">
        <v>9.2905559826895043</v>
      </c>
      <c r="G66" s="370">
        <v>22000</v>
      </c>
      <c r="H66" s="371">
        <v>0.28285124338835216</v>
      </c>
      <c r="I66" s="370">
        <v>744613.87</v>
      </c>
      <c r="J66" s="343">
        <v>9.5734072260778564</v>
      </c>
      <c r="K66" s="372">
        <v>7033326.1299999999</v>
      </c>
    </row>
    <row r="67" spans="1:11" s="189" customFormat="1" ht="27.95" customHeight="1">
      <c r="A67" s="73">
        <v>59</v>
      </c>
      <c r="B67" s="73">
        <v>1500400029</v>
      </c>
      <c r="C67" s="74" t="s">
        <v>87</v>
      </c>
      <c r="D67" s="370">
        <v>10439995.210000001</v>
      </c>
      <c r="E67" s="370">
        <v>988500.35</v>
      </c>
      <c r="F67" s="343">
        <v>9.4683985013054421</v>
      </c>
      <c r="G67" s="370">
        <v>0</v>
      </c>
      <c r="H67" s="371">
        <v>0</v>
      </c>
      <c r="I67" s="370">
        <v>988500.35</v>
      </c>
      <c r="J67" s="343">
        <v>9.4683985013054421</v>
      </c>
      <c r="K67" s="372">
        <v>9451494.8600000013</v>
      </c>
    </row>
    <row r="68" spans="1:11" s="189" customFormat="1" ht="27.95" customHeight="1">
      <c r="A68" s="73">
        <v>60</v>
      </c>
      <c r="B68" s="73">
        <v>1500400041</v>
      </c>
      <c r="C68" s="74" t="s">
        <v>32</v>
      </c>
      <c r="D68" s="370">
        <v>26277153.609999999</v>
      </c>
      <c r="E68" s="370">
        <v>2377055.7999999998</v>
      </c>
      <c r="F68" s="343">
        <v>9.0460931776697091</v>
      </c>
      <c r="G68" s="370">
        <v>0</v>
      </c>
      <c r="H68" s="371">
        <v>0</v>
      </c>
      <c r="I68" s="370">
        <v>2377055.7999999998</v>
      </c>
      <c r="J68" s="343">
        <v>9.0460931776697091</v>
      </c>
      <c r="K68" s="372">
        <v>23900097.809999999</v>
      </c>
    </row>
    <row r="69" spans="1:11" s="189" customFormat="1" ht="27.95" customHeight="1">
      <c r="A69" s="73">
        <v>61</v>
      </c>
      <c r="B69" s="73">
        <v>1500400092</v>
      </c>
      <c r="C69" s="74" t="s">
        <v>65</v>
      </c>
      <c r="D69" s="370">
        <v>13625380</v>
      </c>
      <c r="E69" s="370">
        <v>1049628.1499999999</v>
      </c>
      <c r="F69" s="343">
        <v>7.7034779947421637</v>
      </c>
      <c r="G69" s="370">
        <v>150000</v>
      </c>
      <c r="H69" s="371">
        <v>1.1008867275628276</v>
      </c>
      <c r="I69" s="370">
        <v>1199628.1499999999</v>
      </c>
      <c r="J69" s="343">
        <v>8.8043647223049923</v>
      </c>
      <c r="K69" s="372">
        <v>12425751.85</v>
      </c>
    </row>
    <row r="70" spans="1:11" s="189" customFormat="1" ht="27.95" customHeight="1">
      <c r="A70" s="73">
        <v>62</v>
      </c>
      <c r="B70" s="73">
        <v>1500400043</v>
      </c>
      <c r="C70" s="74" t="s">
        <v>34</v>
      </c>
      <c r="D70" s="370">
        <v>15113979.66</v>
      </c>
      <c r="E70" s="370">
        <v>1232461.43</v>
      </c>
      <c r="F70" s="343">
        <v>8.1544467951202737</v>
      </c>
      <c r="G70" s="370">
        <v>0</v>
      </c>
      <c r="H70" s="371">
        <v>0</v>
      </c>
      <c r="I70" s="370">
        <v>1232461.43</v>
      </c>
      <c r="J70" s="343">
        <v>8.1544467951202737</v>
      </c>
      <c r="K70" s="372">
        <v>13881518.23</v>
      </c>
    </row>
    <row r="71" spans="1:11" s="189" customFormat="1" ht="27.95" customHeight="1">
      <c r="A71" s="73">
        <v>63</v>
      </c>
      <c r="B71" s="73">
        <v>1500400042</v>
      </c>
      <c r="C71" s="74" t="s">
        <v>33</v>
      </c>
      <c r="D71" s="370">
        <v>21469866.469999999</v>
      </c>
      <c r="E71" s="370">
        <v>1742784.36</v>
      </c>
      <c r="F71" s="343">
        <v>8.1173507177383026</v>
      </c>
      <c r="G71" s="370">
        <v>0</v>
      </c>
      <c r="H71" s="371">
        <v>0</v>
      </c>
      <c r="I71" s="370">
        <v>1742784.36</v>
      </c>
      <c r="J71" s="343">
        <v>8.1173507177383026</v>
      </c>
      <c r="K71" s="372">
        <v>19727082.109999999</v>
      </c>
    </row>
    <row r="72" spans="1:11" s="189" customFormat="1" ht="27.95" customHeight="1">
      <c r="A72" s="73">
        <v>64</v>
      </c>
      <c r="B72" s="73">
        <v>1500400087</v>
      </c>
      <c r="C72" s="74" t="s">
        <v>61</v>
      </c>
      <c r="D72" s="370">
        <v>10047056.470000001</v>
      </c>
      <c r="E72" s="370">
        <v>758852.4</v>
      </c>
      <c r="F72" s="343">
        <v>7.5529823313514228</v>
      </c>
      <c r="G72" s="370">
        <v>36100</v>
      </c>
      <c r="H72" s="371">
        <v>0.35930921765785595</v>
      </c>
      <c r="I72" s="370">
        <v>794952.4</v>
      </c>
      <c r="J72" s="343">
        <v>7.9122915490092787</v>
      </c>
      <c r="K72" s="372">
        <v>9252104.0700000003</v>
      </c>
    </row>
    <row r="73" spans="1:11" s="189" customFormat="1" ht="27.95" customHeight="1">
      <c r="A73" s="73">
        <v>65</v>
      </c>
      <c r="B73" s="73">
        <v>1500400034</v>
      </c>
      <c r="C73" s="74" t="s">
        <v>27</v>
      </c>
      <c r="D73" s="370">
        <v>7740694.0300000003</v>
      </c>
      <c r="E73" s="370">
        <v>595597.93000000005</v>
      </c>
      <c r="F73" s="343">
        <v>7.6943737563025731</v>
      </c>
      <c r="G73" s="370">
        <v>0</v>
      </c>
      <c r="H73" s="371">
        <v>0</v>
      </c>
      <c r="I73" s="370">
        <v>595597.93000000005</v>
      </c>
      <c r="J73" s="343">
        <v>7.6943737563025731</v>
      </c>
      <c r="K73" s="372">
        <v>7145096.1000000006</v>
      </c>
    </row>
    <row r="74" spans="1:11" s="189" customFormat="1" ht="27.95" customHeight="1">
      <c r="A74" s="73">
        <v>66</v>
      </c>
      <c r="B74" s="73">
        <v>1500400037</v>
      </c>
      <c r="C74" s="74" t="s">
        <v>29</v>
      </c>
      <c r="D74" s="370">
        <v>9192789.2400000002</v>
      </c>
      <c r="E74" s="370">
        <v>706056.01</v>
      </c>
      <c r="F74" s="343">
        <v>7.6805416894339675</v>
      </c>
      <c r="G74" s="370">
        <v>0</v>
      </c>
      <c r="H74" s="371">
        <v>0</v>
      </c>
      <c r="I74" s="370">
        <v>706056.01</v>
      </c>
      <c r="J74" s="343">
        <v>7.6805416894339675</v>
      </c>
      <c r="K74" s="372">
        <v>8486733.2300000004</v>
      </c>
    </row>
    <row r="75" spans="1:11" s="189" customFormat="1" ht="27.95" customHeight="1">
      <c r="A75" s="73">
        <v>67</v>
      </c>
      <c r="B75" s="73">
        <v>1500400030</v>
      </c>
      <c r="C75" s="74" t="s">
        <v>88</v>
      </c>
      <c r="D75" s="370">
        <v>5783845.21</v>
      </c>
      <c r="E75" s="370">
        <v>442988.6</v>
      </c>
      <c r="F75" s="343">
        <v>7.6590673490724352</v>
      </c>
      <c r="G75" s="370">
        <v>0</v>
      </c>
      <c r="H75" s="371">
        <v>0</v>
      </c>
      <c r="I75" s="370">
        <v>442988.6</v>
      </c>
      <c r="J75" s="343">
        <v>7.6590673490724352</v>
      </c>
      <c r="K75" s="372">
        <v>5340856.6100000003</v>
      </c>
    </row>
    <row r="76" spans="1:11" s="189" customFormat="1" ht="27.95" customHeight="1">
      <c r="A76" s="73">
        <v>68</v>
      </c>
      <c r="B76" s="73">
        <v>1500400035</v>
      </c>
      <c r="C76" s="74" t="s">
        <v>91</v>
      </c>
      <c r="D76" s="370">
        <v>8215034.4500000002</v>
      </c>
      <c r="E76" s="370">
        <v>534410.21</v>
      </c>
      <c r="F76" s="343">
        <v>6.5052704678554329</v>
      </c>
      <c r="G76" s="370">
        <v>55645</v>
      </c>
      <c r="H76" s="371">
        <v>0.67735565004234399</v>
      </c>
      <c r="I76" s="370">
        <v>590055.21</v>
      </c>
      <c r="J76" s="343">
        <v>7.1826261178977768</v>
      </c>
      <c r="K76" s="372">
        <v>7624979.2400000002</v>
      </c>
    </row>
    <row r="77" spans="1:11" s="189" customFormat="1" ht="27.95" customHeight="1">
      <c r="A77" s="73">
        <v>69</v>
      </c>
      <c r="B77" s="73">
        <v>1500400036</v>
      </c>
      <c r="C77" s="74" t="s">
        <v>28</v>
      </c>
      <c r="D77" s="370">
        <v>5469343.6100000003</v>
      </c>
      <c r="E77" s="370">
        <v>378739.31</v>
      </c>
      <c r="F77" s="343">
        <v>6.9247671568398674</v>
      </c>
      <c r="G77" s="370">
        <v>0</v>
      </c>
      <c r="H77" s="371">
        <v>0</v>
      </c>
      <c r="I77" s="370">
        <v>378739.31</v>
      </c>
      <c r="J77" s="343">
        <v>6.9247671568398674</v>
      </c>
      <c r="K77" s="372">
        <v>5090604.3000000007</v>
      </c>
    </row>
    <row r="78" spans="1:11" s="189" customFormat="1" ht="27.95" customHeight="1">
      <c r="A78" s="73">
        <v>70</v>
      </c>
      <c r="B78" s="73">
        <v>1500400082</v>
      </c>
      <c r="C78" s="74" t="s">
        <v>59</v>
      </c>
      <c r="D78" s="370">
        <v>4300203.6100000003</v>
      </c>
      <c r="E78" s="370">
        <v>284761.89</v>
      </c>
      <c r="F78" s="343">
        <v>6.6220559728333415</v>
      </c>
      <c r="G78" s="370">
        <v>0</v>
      </c>
      <c r="H78" s="371">
        <v>0</v>
      </c>
      <c r="I78" s="370">
        <v>284761.89</v>
      </c>
      <c r="J78" s="343">
        <v>6.6220559728333415</v>
      </c>
      <c r="K78" s="372">
        <v>4015441.72</v>
      </c>
    </row>
    <row r="79" spans="1:11" s="189" customFormat="1" ht="27.95" customHeight="1">
      <c r="A79" s="73">
        <v>71</v>
      </c>
      <c r="B79" s="73">
        <v>1500400067</v>
      </c>
      <c r="C79" s="74" t="s">
        <v>49</v>
      </c>
      <c r="D79" s="370">
        <v>14318700</v>
      </c>
      <c r="E79" s="370">
        <v>937056.3</v>
      </c>
      <c r="F79" s="343">
        <v>6.544283349745438</v>
      </c>
      <c r="G79" s="370">
        <v>0</v>
      </c>
      <c r="H79" s="371">
        <v>0</v>
      </c>
      <c r="I79" s="370">
        <v>937056.3</v>
      </c>
      <c r="J79" s="343">
        <v>6.544283349745438</v>
      </c>
      <c r="K79" s="372">
        <v>13381643.699999999</v>
      </c>
    </row>
    <row r="80" spans="1:11" s="189" customFormat="1" ht="27.95" customHeight="1">
      <c r="A80" s="73">
        <v>72</v>
      </c>
      <c r="B80" s="73">
        <v>1500400079</v>
      </c>
      <c r="C80" s="74" t="s">
        <v>102</v>
      </c>
      <c r="D80" s="370">
        <v>12877845.210000001</v>
      </c>
      <c r="E80" s="370">
        <v>710678.32</v>
      </c>
      <c r="F80" s="343">
        <v>5.5186120691071725</v>
      </c>
      <c r="G80" s="370">
        <v>35900</v>
      </c>
      <c r="H80" s="371">
        <v>0.27877334611944754</v>
      </c>
      <c r="I80" s="370">
        <v>746578.32</v>
      </c>
      <c r="J80" s="343">
        <v>5.7973854152266204</v>
      </c>
      <c r="K80" s="372">
        <v>12131266.890000001</v>
      </c>
    </row>
    <row r="81" spans="1:11" s="189" customFormat="1" ht="27.95" customHeight="1">
      <c r="A81" s="73">
        <v>73</v>
      </c>
      <c r="B81" s="73">
        <v>1500400093</v>
      </c>
      <c r="C81" s="74" t="s">
        <v>66</v>
      </c>
      <c r="D81" s="370">
        <v>6961373.1900000004</v>
      </c>
      <c r="E81" s="370">
        <v>382229.93</v>
      </c>
      <c r="F81" s="343">
        <v>5.4907260330342957</v>
      </c>
      <c r="G81" s="370">
        <v>14000</v>
      </c>
      <c r="H81" s="371">
        <v>0.20110974685441335</v>
      </c>
      <c r="I81" s="370">
        <v>396229.93</v>
      </c>
      <c r="J81" s="343">
        <v>5.6918357798887085</v>
      </c>
      <c r="K81" s="372">
        <v>6565143.2600000007</v>
      </c>
    </row>
    <row r="82" spans="1:11" s="189" customFormat="1" ht="27.95" customHeight="1">
      <c r="A82" s="73">
        <v>74</v>
      </c>
      <c r="B82" s="73">
        <v>1500400026</v>
      </c>
      <c r="C82" s="74" t="s">
        <v>86</v>
      </c>
      <c r="D82" s="370">
        <v>8119603.6100000003</v>
      </c>
      <c r="E82" s="370">
        <v>415176.54</v>
      </c>
      <c r="F82" s="343">
        <v>5.1132611878820518</v>
      </c>
      <c r="G82" s="370">
        <v>0</v>
      </c>
      <c r="H82" s="371">
        <v>0</v>
      </c>
      <c r="I82" s="370">
        <v>415176.54</v>
      </c>
      <c r="J82" s="343">
        <v>5.1132611878820518</v>
      </c>
      <c r="K82" s="372">
        <v>7704427.0700000003</v>
      </c>
    </row>
    <row r="83" spans="1:11" s="189" customFormat="1" ht="27.95" customHeight="1">
      <c r="A83" s="73">
        <v>75</v>
      </c>
      <c r="B83" s="73">
        <v>1500400071</v>
      </c>
      <c r="C83" s="74" t="s">
        <v>52</v>
      </c>
      <c r="D83" s="370">
        <v>9672753.6099999994</v>
      </c>
      <c r="E83" s="370">
        <v>408893.49</v>
      </c>
      <c r="F83" s="343">
        <v>4.2272708112535087</v>
      </c>
      <c r="G83" s="370">
        <v>0</v>
      </c>
      <c r="H83" s="371">
        <v>0</v>
      </c>
      <c r="I83" s="370">
        <v>408893.49</v>
      </c>
      <c r="J83" s="343">
        <v>4.2272708112535087</v>
      </c>
      <c r="K83" s="372">
        <v>9263860.1199999992</v>
      </c>
    </row>
    <row r="84" spans="1:11" s="189" customFormat="1" ht="27.95" customHeight="1">
      <c r="A84" s="73">
        <v>76</v>
      </c>
      <c r="B84" s="73">
        <v>1500400080</v>
      </c>
      <c r="C84" s="74" t="s">
        <v>58</v>
      </c>
      <c r="D84" s="370">
        <v>8108650</v>
      </c>
      <c r="E84" s="370">
        <v>267294.28999999998</v>
      </c>
      <c r="F84" s="343">
        <v>3.2964092666473452</v>
      </c>
      <c r="G84" s="370">
        <v>0</v>
      </c>
      <c r="H84" s="371">
        <v>0</v>
      </c>
      <c r="I84" s="370">
        <v>267294.28999999998</v>
      </c>
      <c r="J84" s="343">
        <v>3.2964092666473452</v>
      </c>
      <c r="K84" s="372">
        <v>7841355.71</v>
      </c>
    </row>
    <row r="85" spans="1:11" s="189" customFormat="1" ht="27.95" customHeight="1">
      <c r="A85" s="197"/>
      <c r="B85" s="196"/>
      <c r="C85" s="197"/>
      <c r="D85" s="345"/>
      <c r="E85" s="345"/>
      <c r="F85" s="346"/>
      <c r="G85" s="346"/>
      <c r="H85" s="346"/>
      <c r="I85" s="346"/>
      <c r="J85" s="373"/>
      <c r="K85" s="374"/>
    </row>
    <row r="86" spans="1:11">
      <c r="B86" s="31"/>
      <c r="F86" s="375"/>
      <c r="G86" s="375"/>
      <c r="H86" s="376"/>
      <c r="I86" s="375"/>
      <c r="J86" s="377"/>
    </row>
    <row r="87" spans="1:11">
      <c r="B87" s="31"/>
      <c r="F87" s="375"/>
      <c r="G87" s="375"/>
      <c r="H87" s="376"/>
      <c r="I87" s="375"/>
      <c r="J87" s="377"/>
    </row>
    <row r="88" spans="1:11">
      <c r="B88" s="31"/>
      <c r="F88" s="375"/>
      <c r="G88" s="375"/>
      <c r="H88" s="376"/>
      <c r="I88" s="375"/>
      <c r="J88" s="377"/>
    </row>
    <row r="89" spans="1:11">
      <c r="B89" s="31"/>
      <c r="F89" s="375"/>
      <c r="G89" s="375"/>
      <c r="H89" s="376"/>
      <c r="I89" s="375"/>
      <c r="J89" s="377"/>
    </row>
    <row r="90" spans="1:11">
      <c r="B90" s="31"/>
      <c r="F90" s="375"/>
      <c r="G90" s="375"/>
      <c r="H90" s="376"/>
      <c r="I90" s="375"/>
      <c r="J90" s="377"/>
    </row>
    <row r="91" spans="1:11">
      <c r="B91" s="31"/>
      <c r="F91" s="375"/>
      <c r="G91" s="375"/>
      <c r="H91" s="376"/>
      <c r="I91" s="375"/>
      <c r="J91" s="377"/>
    </row>
    <row r="92" spans="1:11">
      <c r="B92" s="31"/>
      <c r="F92" s="375"/>
      <c r="G92" s="375"/>
      <c r="H92" s="376"/>
      <c r="I92" s="375"/>
      <c r="J92" s="377"/>
    </row>
    <row r="93" spans="1:11">
      <c r="B93" s="21"/>
      <c r="J93" s="377"/>
    </row>
    <row r="94" spans="1:11">
      <c r="B94" s="21"/>
      <c r="J94" s="377"/>
    </row>
    <row r="95" spans="1:11">
      <c r="J95" s="377"/>
    </row>
    <row r="96" spans="1:11">
      <c r="J96" s="377"/>
    </row>
    <row r="97" spans="10:10">
      <c r="J97" s="377"/>
    </row>
    <row r="98" spans="10:10">
      <c r="J98" s="377"/>
    </row>
    <row r="99" spans="10:10">
      <c r="J99" s="377"/>
    </row>
    <row r="100" spans="10:10">
      <c r="J100" s="377"/>
    </row>
  </sheetData>
  <mergeCells count="14">
    <mergeCell ref="A1:K1"/>
    <mergeCell ref="A2:K2"/>
    <mergeCell ref="A3:K3"/>
    <mergeCell ref="A4:K4"/>
    <mergeCell ref="E5:J5"/>
    <mergeCell ref="K5:K7"/>
    <mergeCell ref="I6:J6"/>
    <mergeCell ref="G6:H6"/>
    <mergeCell ref="A8:C8"/>
    <mergeCell ref="A5:A7"/>
    <mergeCell ref="B5:B7"/>
    <mergeCell ref="C5:C7"/>
    <mergeCell ref="E6:F6"/>
    <mergeCell ref="D5:D7"/>
  </mergeCells>
  <pageMargins left="0.31496062992125984" right="0.31496062992125984" top="0.59055118110236227" bottom="0.39370078740157483" header="0.19685039370078741" footer="0.19685039370078741"/>
  <pageSetup paperSize="9" scale="73" fitToWidth="4" fitToHeight="4" orientation="landscape" r:id="rId1"/>
  <headerFooter>
    <oddHeader>&amp;R&amp;P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6C352D-F9E7-4D01-A07D-7DA7CBDE5354}">
  <sheetPr>
    <tabColor rgb="FF00B0F0"/>
  </sheetPr>
  <dimension ref="A1:AX86"/>
  <sheetViews>
    <sheetView zoomScale="70" zoomScaleNormal="70" workbookViewId="0">
      <selection activeCell="A2" sqref="A2:J2"/>
    </sheetView>
  </sheetViews>
  <sheetFormatPr defaultRowHeight="26.25"/>
  <cols>
    <col min="1" max="1" width="10.5703125" style="52" customWidth="1"/>
    <col min="2" max="2" width="62.42578125" style="53" customWidth="1"/>
    <col min="3" max="3" width="27.140625" style="54" customWidth="1"/>
    <col min="4" max="4" width="25.7109375" style="54" customWidth="1"/>
    <col min="5" max="5" width="14.28515625" style="393" bestFit="1" customWidth="1"/>
    <col min="6" max="6" width="25.7109375" style="54" customWidth="1"/>
    <col min="7" max="7" width="11.85546875" style="394" customWidth="1"/>
    <col min="8" max="8" width="25.7109375" style="54" customWidth="1"/>
    <col min="9" max="9" width="13.85546875" style="395" bestFit="1" customWidth="1"/>
    <col min="10" max="10" width="26.140625" style="54" bestFit="1" customWidth="1"/>
    <col min="11" max="11" width="23.28515625" style="51" customWidth="1"/>
    <col min="12" max="12" width="25.28515625" style="51" customWidth="1"/>
    <col min="13" max="13" width="20.140625" style="18" customWidth="1"/>
    <col min="14" max="14" width="19.5703125" style="18" customWidth="1"/>
    <col min="15" max="15" width="15.5703125" style="18" customWidth="1"/>
    <col min="16" max="16" width="20.5703125" style="51" customWidth="1"/>
    <col min="17" max="17" width="14.28515625" style="51" customWidth="1"/>
    <col min="18" max="42" width="9.140625" style="51" customWidth="1"/>
    <col min="43" max="43" width="9.140625" style="51"/>
    <col min="44" max="44" width="9.140625" style="51" customWidth="1"/>
    <col min="45" max="45" width="9.140625" style="51"/>
    <col min="46" max="46" width="9.140625" style="51" customWidth="1"/>
    <col min="47" max="47" width="9.140625" style="51"/>
    <col min="48" max="48" width="26.5703125" style="51" customWidth="1"/>
    <col min="49" max="49" width="9.140625" style="51"/>
    <col min="50" max="50" width="25.28515625" style="51" customWidth="1"/>
    <col min="51" max="16384" width="9.140625" style="51"/>
  </cols>
  <sheetData>
    <row r="1" spans="1:16" s="235" customFormat="1" ht="39.950000000000003" customHeight="1">
      <c r="A1" s="665" t="s">
        <v>241</v>
      </c>
      <c r="B1" s="665"/>
      <c r="C1" s="665"/>
      <c r="D1" s="665"/>
      <c r="E1" s="665"/>
      <c r="F1" s="665"/>
      <c r="G1" s="665"/>
      <c r="H1" s="665"/>
      <c r="I1" s="665"/>
      <c r="J1" s="665"/>
      <c r="K1" s="232"/>
      <c r="L1" s="232"/>
      <c r="M1" s="233"/>
      <c r="N1" s="233"/>
      <c r="O1" s="233"/>
      <c r="P1" s="234"/>
    </row>
    <row r="2" spans="1:16" s="235" customFormat="1" ht="39.950000000000003" customHeight="1">
      <c r="A2" s="666" t="s">
        <v>442</v>
      </c>
      <c r="B2" s="666"/>
      <c r="C2" s="666"/>
      <c r="D2" s="666"/>
      <c r="E2" s="666"/>
      <c r="F2" s="666"/>
      <c r="G2" s="666"/>
      <c r="H2" s="666"/>
      <c r="I2" s="666"/>
      <c r="J2" s="666"/>
      <c r="M2" s="233"/>
      <c r="N2" s="233"/>
      <c r="O2" s="233"/>
      <c r="P2" s="234"/>
    </row>
    <row r="3" spans="1:16" s="238" customFormat="1" ht="54">
      <c r="A3" s="674" t="s">
        <v>163</v>
      </c>
      <c r="B3" s="675"/>
      <c r="C3" s="236" t="s">
        <v>206</v>
      </c>
      <c r="D3" s="680" t="s">
        <v>9</v>
      </c>
      <c r="E3" s="680"/>
      <c r="F3" s="667" t="s">
        <v>84</v>
      </c>
      <c r="G3" s="667"/>
      <c r="H3" s="667" t="s">
        <v>135</v>
      </c>
      <c r="I3" s="667"/>
      <c r="J3" s="668" t="s">
        <v>4</v>
      </c>
      <c r="M3" s="239"/>
      <c r="N3" s="239"/>
      <c r="O3" s="240"/>
      <c r="P3" s="241"/>
    </row>
    <row r="4" spans="1:16" s="238" customFormat="1" ht="35.1" customHeight="1">
      <c r="A4" s="676"/>
      <c r="B4" s="677"/>
      <c r="C4" s="237" t="s">
        <v>107</v>
      </c>
      <c r="D4" s="237" t="s">
        <v>107</v>
      </c>
      <c r="E4" s="381" t="s">
        <v>7</v>
      </c>
      <c r="F4" s="237" t="s">
        <v>107</v>
      </c>
      <c r="G4" s="381" t="s">
        <v>7</v>
      </c>
      <c r="H4" s="237" t="s">
        <v>107</v>
      </c>
      <c r="I4" s="381" t="s">
        <v>7</v>
      </c>
      <c r="J4" s="669"/>
      <c r="M4" s="239"/>
      <c r="N4" s="239"/>
      <c r="O4" s="240"/>
      <c r="P4" s="241"/>
    </row>
    <row r="5" spans="1:16" s="243" customFormat="1" ht="39.950000000000003" customHeight="1">
      <c r="A5" s="678" t="s">
        <v>165</v>
      </c>
      <c r="B5" s="678"/>
      <c r="C5" s="242">
        <v>677587000</v>
      </c>
      <c r="D5" s="242">
        <v>71700818.440000013</v>
      </c>
      <c r="E5" s="382">
        <v>10.581787791088084</v>
      </c>
      <c r="F5" s="242">
        <v>3115645</v>
      </c>
      <c r="G5" s="382">
        <v>0.45981475441530018</v>
      </c>
      <c r="H5" s="242">
        <v>74816463.440000013</v>
      </c>
      <c r="I5" s="382">
        <v>11.041602545503384</v>
      </c>
      <c r="J5" s="242">
        <v>602770536.55999994</v>
      </c>
      <c r="M5" s="244"/>
      <c r="N5" s="244"/>
      <c r="O5" s="244"/>
    </row>
    <row r="6" spans="1:16" s="243" customFormat="1" ht="39.950000000000003" customHeight="1">
      <c r="A6" s="671" t="s">
        <v>159</v>
      </c>
      <c r="B6" s="671"/>
      <c r="C6" s="245">
        <v>489595200</v>
      </c>
      <c r="D6" s="245">
        <v>71672318.440000013</v>
      </c>
      <c r="E6" s="383">
        <v>14.639097450301803</v>
      </c>
      <c r="F6" s="245">
        <v>939845</v>
      </c>
      <c r="G6" s="384">
        <v>0.19196368755249235</v>
      </c>
      <c r="H6" s="245">
        <v>72612163.440000013</v>
      </c>
      <c r="I6" s="384">
        <v>14.831061137854295</v>
      </c>
      <c r="J6" s="245">
        <v>416983036.56</v>
      </c>
      <c r="M6" s="244"/>
      <c r="N6" s="244"/>
      <c r="O6" s="244"/>
    </row>
    <row r="7" spans="1:16" s="243" customFormat="1" ht="35.1" customHeight="1">
      <c r="A7" s="672" t="s">
        <v>166</v>
      </c>
      <c r="B7" s="673"/>
      <c r="C7" s="246">
        <v>467056700</v>
      </c>
      <c r="D7" s="246">
        <v>71672318.440000013</v>
      </c>
      <c r="E7" s="385">
        <v>15.34552837803205</v>
      </c>
      <c r="F7" s="246">
        <v>939845</v>
      </c>
      <c r="G7" s="385">
        <v>0.20122717434521331</v>
      </c>
      <c r="H7" s="246">
        <v>72612163.440000013</v>
      </c>
      <c r="I7" s="385">
        <v>15.546755552377261</v>
      </c>
      <c r="J7" s="246">
        <v>394444536.56</v>
      </c>
      <c r="M7" s="244"/>
      <c r="N7" s="244"/>
      <c r="O7" s="244"/>
    </row>
    <row r="8" spans="1:16" s="243" customFormat="1" ht="35.1" customHeight="1">
      <c r="A8" s="248">
        <v>1</v>
      </c>
      <c r="B8" s="249" t="s">
        <v>129</v>
      </c>
      <c r="C8" s="247">
        <v>242687273.08999997</v>
      </c>
      <c r="D8" s="250">
        <v>0</v>
      </c>
      <c r="E8" s="386">
        <v>0</v>
      </c>
      <c r="F8" s="250">
        <v>0</v>
      </c>
      <c r="G8" s="387">
        <v>0</v>
      </c>
      <c r="H8" s="250">
        <v>0</v>
      </c>
      <c r="I8" s="388">
        <v>0</v>
      </c>
      <c r="J8" s="250">
        <v>242687273.08999997</v>
      </c>
      <c r="M8" s="244"/>
      <c r="N8" s="244"/>
      <c r="O8" s="244"/>
    </row>
    <row r="9" spans="1:16" s="243" customFormat="1" ht="35.1" customHeight="1">
      <c r="A9" s="248">
        <v>2</v>
      </c>
      <c r="B9" s="249" t="s">
        <v>167</v>
      </c>
      <c r="C9" s="247">
        <v>32513980</v>
      </c>
      <c r="D9" s="250">
        <v>776462</v>
      </c>
      <c r="E9" s="388">
        <v>2.388086601517255</v>
      </c>
      <c r="F9" s="250">
        <v>0</v>
      </c>
      <c r="G9" s="388">
        <v>0</v>
      </c>
      <c r="H9" s="250">
        <v>776462</v>
      </c>
      <c r="I9" s="388">
        <v>2.388086601517255</v>
      </c>
      <c r="J9" s="250">
        <v>31737518</v>
      </c>
      <c r="M9" s="244"/>
      <c r="N9" s="244"/>
      <c r="O9" s="244"/>
    </row>
    <row r="10" spans="1:16" s="243" customFormat="1" ht="35.1" customHeight="1">
      <c r="A10" s="248">
        <v>3</v>
      </c>
      <c r="B10" s="249" t="s">
        <v>121</v>
      </c>
      <c r="C10" s="247">
        <v>3511828.98</v>
      </c>
      <c r="D10" s="250">
        <v>473509.43</v>
      </c>
      <c r="E10" s="388">
        <v>13.483271329459784</v>
      </c>
      <c r="F10" s="250">
        <v>250000</v>
      </c>
      <c r="G10" s="388">
        <v>7.1187976813153355</v>
      </c>
      <c r="H10" s="250">
        <v>723509.42999999993</v>
      </c>
      <c r="I10" s="388">
        <v>20.602069010775121</v>
      </c>
      <c r="J10" s="250">
        <v>2788319.55</v>
      </c>
      <c r="M10" s="244"/>
      <c r="N10" s="244"/>
      <c r="O10" s="244"/>
    </row>
    <row r="11" spans="1:16" s="243" customFormat="1" ht="35.1" customHeight="1">
      <c r="A11" s="248">
        <v>4</v>
      </c>
      <c r="B11" s="249" t="s">
        <v>161</v>
      </c>
      <c r="C11" s="247">
        <v>188343617.93000001</v>
      </c>
      <c r="D11" s="250">
        <v>70422347.010000005</v>
      </c>
      <c r="E11" s="388">
        <v>37.390354812114346</v>
      </c>
      <c r="F11" s="250">
        <v>689845</v>
      </c>
      <c r="G11" s="388">
        <v>0.3662693791176872</v>
      </c>
      <c r="H11" s="250">
        <v>71112192.010000005</v>
      </c>
      <c r="I11" s="388">
        <v>37.756624191232028</v>
      </c>
      <c r="J11" s="250">
        <v>117231425.92</v>
      </c>
      <c r="M11" s="244"/>
      <c r="N11" s="244"/>
      <c r="O11" s="244"/>
    </row>
    <row r="12" spans="1:16" s="243" customFormat="1" ht="35.1" customHeight="1">
      <c r="A12" s="679" t="s">
        <v>168</v>
      </c>
      <c r="B12" s="679"/>
      <c r="C12" s="251">
        <v>22538500</v>
      </c>
      <c r="D12" s="251">
        <v>0</v>
      </c>
      <c r="E12" s="385">
        <v>0</v>
      </c>
      <c r="F12" s="251">
        <v>0</v>
      </c>
      <c r="G12" s="385">
        <v>0</v>
      </c>
      <c r="H12" s="251">
        <v>0</v>
      </c>
      <c r="I12" s="385">
        <v>0</v>
      </c>
      <c r="J12" s="251">
        <v>22538500</v>
      </c>
      <c r="M12" s="244"/>
      <c r="N12" s="244"/>
      <c r="O12" s="244"/>
    </row>
    <row r="13" spans="1:16" s="243" customFormat="1" ht="35.1" customHeight="1">
      <c r="A13" s="248">
        <v>1</v>
      </c>
      <c r="B13" s="249" t="s">
        <v>129</v>
      </c>
      <c r="C13" s="247">
        <v>22538500</v>
      </c>
      <c r="D13" s="250">
        <v>0</v>
      </c>
      <c r="E13" s="388">
        <v>0</v>
      </c>
      <c r="F13" s="250">
        <v>0</v>
      </c>
      <c r="G13" s="388">
        <v>0</v>
      </c>
      <c r="H13" s="250">
        <v>0</v>
      </c>
      <c r="I13" s="388">
        <v>0</v>
      </c>
      <c r="J13" s="250">
        <v>22538500</v>
      </c>
      <c r="M13" s="244"/>
      <c r="N13" s="244"/>
      <c r="O13" s="244"/>
    </row>
    <row r="14" spans="1:16" s="243" customFormat="1" ht="35.1" hidden="1" customHeight="1">
      <c r="A14" s="248">
        <v>2</v>
      </c>
      <c r="B14" s="249" t="s">
        <v>121</v>
      </c>
      <c r="C14" s="247"/>
      <c r="D14" s="250"/>
      <c r="E14" s="388" t="e">
        <v>#DIV/0!</v>
      </c>
      <c r="F14" s="250">
        <v>0</v>
      </c>
      <c r="G14" s="388" t="e">
        <v>#DIV/0!</v>
      </c>
      <c r="H14" s="250">
        <v>0</v>
      </c>
      <c r="I14" s="388" t="e">
        <v>#DIV/0!</v>
      </c>
      <c r="J14" s="250">
        <v>0</v>
      </c>
      <c r="M14" s="244"/>
      <c r="N14" s="244"/>
      <c r="O14" s="244"/>
    </row>
    <row r="15" spans="1:16" s="243" customFormat="1" ht="35.1" hidden="1" customHeight="1">
      <c r="A15" s="248">
        <v>3</v>
      </c>
      <c r="B15" s="249" t="s">
        <v>161</v>
      </c>
      <c r="C15" s="247"/>
      <c r="D15" s="250"/>
      <c r="E15" s="388" t="e">
        <v>#DIV/0!</v>
      </c>
      <c r="F15" s="250">
        <v>0</v>
      </c>
      <c r="G15" s="388" t="e">
        <v>#DIV/0!</v>
      </c>
      <c r="H15" s="250">
        <v>0</v>
      </c>
      <c r="I15" s="388" t="e">
        <v>#DIV/0!</v>
      </c>
      <c r="J15" s="250">
        <v>0</v>
      </c>
      <c r="M15" s="244"/>
      <c r="N15" s="244"/>
      <c r="O15" s="244"/>
    </row>
    <row r="16" spans="1:16" s="243" customFormat="1" ht="39.950000000000003" customHeight="1">
      <c r="A16" s="671" t="s">
        <v>169</v>
      </c>
      <c r="B16" s="671"/>
      <c r="C16" s="245">
        <v>187991800</v>
      </c>
      <c r="D16" s="245">
        <v>28500</v>
      </c>
      <c r="E16" s="384">
        <v>1.5160235712408732E-2</v>
      </c>
      <c r="F16" s="245">
        <v>2175800</v>
      </c>
      <c r="G16" s="384">
        <v>1.1573909074757516</v>
      </c>
      <c r="H16" s="245">
        <v>2204300</v>
      </c>
      <c r="I16" s="384">
        <v>1.1725511431881603</v>
      </c>
      <c r="J16" s="245">
        <v>185787500</v>
      </c>
      <c r="M16" s="244"/>
      <c r="N16" s="244"/>
      <c r="O16" s="244"/>
    </row>
    <row r="17" spans="1:15" s="243" customFormat="1" ht="35.1" customHeight="1">
      <c r="A17" s="670" t="s">
        <v>168</v>
      </c>
      <c r="B17" s="670"/>
      <c r="C17" s="252">
        <v>187991800</v>
      </c>
      <c r="D17" s="252">
        <v>28500</v>
      </c>
      <c r="E17" s="385">
        <v>1.5160235712408734E-2</v>
      </c>
      <c r="F17" s="252">
        <v>2175800</v>
      </c>
      <c r="G17" s="385">
        <v>1.1573909074757516</v>
      </c>
      <c r="H17" s="252">
        <v>2204300</v>
      </c>
      <c r="I17" s="385">
        <v>1.1725511431881603</v>
      </c>
      <c r="J17" s="252">
        <v>185787500</v>
      </c>
      <c r="M17" s="244"/>
      <c r="N17" s="244"/>
      <c r="O17" s="244"/>
    </row>
    <row r="18" spans="1:15" s="243" customFormat="1" ht="35.1" customHeight="1">
      <c r="A18" s="248">
        <v>1</v>
      </c>
      <c r="B18" s="249" t="s">
        <v>432</v>
      </c>
      <c r="C18" s="389">
        <v>153733500</v>
      </c>
      <c r="D18" s="389">
        <v>0</v>
      </c>
      <c r="E18" s="388">
        <v>0</v>
      </c>
      <c r="F18" s="389">
        <v>0</v>
      </c>
      <c r="G18" s="388">
        <v>0</v>
      </c>
      <c r="H18" s="250">
        <v>0</v>
      </c>
      <c r="I18" s="388">
        <v>0</v>
      </c>
      <c r="J18" s="250">
        <v>153733500</v>
      </c>
      <c r="M18" s="244"/>
      <c r="N18" s="244"/>
      <c r="O18" s="244"/>
    </row>
    <row r="19" spans="1:15" s="243" customFormat="1" ht="35.1" customHeight="1">
      <c r="A19" s="248">
        <v>2</v>
      </c>
      <c r="B19" s="249" t="s">
        <v>433</v>
      </c>
      <c r="C19" s="389">
        <v>714000</v>
      </c>
      <c r="D19" s="389">
        <v>0</v>
      </c>
      <c r="E19" s="388">
        <v>0</v>
      </c>
      <c r="F19" s="389">
        <v>0</v>
      </c>
      <c r="G19" s="388">
        <v>0</v>
      </c>
      <c r="H19" s="250">
        <v>0</v>
      </c>
      <c r="I19" s="388">
        <v>0</v>
      </c>
      <c r="J19" s="250">
        <v>714000</v>
      </c>
      <c r="M19" s="244"/>
      <c r="N19" s="244"/>
      <c r="O19" s="244"/>
    </row>
    <row r="20" spans="1:15" s="243" customFormat="1" ht="35.1" customHeight="1">
      <c r="A20" s="248">
        <v>3</v>
      </c>
      <c r="B20" s="249" t="s">
        <v>434</v>
      </c>
      <c r="C20" s="247">
        <v>6849400</v>
      </c>
      <c r="D20" s="250">
        <v>0</v>
      </c>
      <c r="E20" s="388">
        <v>0</v>
      </c>
      <c r="F20" s="250">
        <v>1318800</v>
      </c>
      <c r="G20" s="388">
        <v>19.254241247408533</v>
      </c>
      <c r="H20" s="250">
        <v>1318800</v>
      </c>
      <c r="I20" s="388">
        <v>19.254241247408533</v>
      </c>
      <c r="J20" s="250">
        <v>5530600</v>
      </c>
      <c r="M20" s="244"/>
      <c r="N20" s="244"/>
      <c r="O20" s="244"/>
    </row>
    <row r="21" spans="1:15" s="243" customFormat="1" ht="35.1" customHeight="1">
      <c r="A21" s="248">
        <v>4</v>
      </c>
      <c r="B21" s="255" t="s">
        <v>242</v>
      </c>
      <c r="C21" s="247">
        <v>26694900</v>
      </c>
      <c r="D21" s="247">
        <v>28500</v>
      </c>
      <c r="E21" s="388">
        <v>0.10676196576874235</v>
      </c>
      <c r="F21" s="247">
        <v>857000</v>
      </c>
      <c r="G21" s="388">
        <v>3.2103510408355156</v>
      </c>
      <c r="H21" s="250">
        <v>885500</v>
      </c>
      <c r="I21" s="388">
        <v>3.3171130066042576</v>
      </c>
      <c r="J21" s="250">
        <v>25809400</v>
      </c>
      <c r="M21" s="244"/>
      <c r="N21" s="244"/>
      <c r="O21" s="244"/>
    </row>
    <row r="22" spans="1:15" s="243" customFormat="1" ht="39.950000000000003" hidden="1" customHeight="1">
      <c r="A22" s="671" t="s">
        <v>207</v>
      </c>
      <c r="B22" s="671"/>
      <c r="C22" s="245">
        <f>+C23</f>
        <v>0</v>
      </c>
      <c r="D22" s="245">
        <f>+D23</f>
        <v>0</v>
      </c>
      <c r="E22" s="383" t="e">
        <f>D22/C22*100</f>
        <v>#DIV/0!</v>
      </c>
      <c r="F22" s="245">
        <f>+F23</f>
        <v>0</v>
      </c>
      <c r="G22" s="384" t="e">
        <f t="shared" ref="G22:G26" si="0">F22/C22*100</f>
        <v>#DIV/0!</v>
      </c>
      <c r="H22" s="245" t="e">
        <f>+H23</f>
        <v>#REF!</v>
      </c>
      <c r="I22" s="384" t="e">
        <f>H22/C22*100</f>
        <v>#REF!</v>
      </c>
      <c r="J22" s="245" t="e">
        <f>+J23</f>
        <v>#REF!</v>
      </c>
      <c r="M22" s="244"/>
      <c r="N22" s="244"/>
      <c r="O22" s="244"/>
    </row>
    <row r="23" spans="1:15" s="243" customFormat="1" ht="35.1" hidden="1" customHeight="1">
      <c r="A23" s="670" t="s">
        <v>166</v>
      </c>
      <c r="B23" s="670"/>
      <c r="C23" s="252">
        <f>SUM(C24:C26)</f>
        <v>0</v>
      </c>
      <c r="D23" s="252">
        <f>SUM(D24:D26)</f>
        <v>0</v>
      </c>
      <c r="E23" s="252" t="e">
        <f>SUM(E24:E26)</f>
        <v>#DIV/0!</v>
      </c>
      <c r="F23" s="252">
        <f>SUM(F24:F26)</f>
        <v>0</v>
      </c>
      <c r="G23" s="385" t="e">
        <f t="shared" si="0"/>
        <v>#DIV/0!</v>
      </c>
      <c r="H23" s="252" t="e">
        <f>SUM(H24:H26)</f>
        <v>#REF!</v>
      </c>
      <c r="I23" s="385" t="e">
        <f>+H23*100/C23</f>
        <v>#REF!</v>
      </c>
      <c r="J23" s="252" t="e">
        <f>SUM(J24:J26)</f>
        <v>#REF!</v>
      </c>
      <c r="M23" s="244"/>
      <c r="N23" s="244"/>
      <c r="O23" s="244"/>
    </row>
    <row r="24" spans="1:15" s="243" customFormat="1" ht="108" hidden="1">
      <c r="A24" s="253">
        <v>1</v>
      </c>
      <c r="B24" s="254" t="s">
        <v>212</v>
      </c>
      <c r="C24" s="250"/>
      <c r="D24" s="250"/>
      <c r="E24" s="388" t="e">
        <f>D24/C24*100</f>
        <v>#DIV/0!</v>
      </c>
      <c r="F24" s="250"/>
      <c r="G24" s="388" t="e">
        <f t="shared" si="0"/>
        <v>#DIV/0!</v>
      </c>
      <c r="H24" s="250" t="e">
        <f>F24+D24+#REF!</f>
        <v>#REF!</v>
      </c>
      <c r="I24" s="388" t="e">
        <f>+H24*100/C24</f>
        <v>#REF!</v>
      </c>
      <c r="J24" s="250" t="e">
        <f>+C24-H24</f>
        <v>#REF!</v>
      </c>
      <c r="M24" s="244"/>
      <c r="N24" s="244"/>
      <c r="O24" s="244"/>
    </row>
    <row r="25" spans="1:15" ht="60" hidden="1" customHeight="1">
      <c r="A25" s="281">
        <v>2</v>
      </c>
      <c r="B25" s="284" t="s">
        <v>216</v>
      </c>
      <c r="C25" s="282"/>
      <c r="D25" s="283"/>
      <c r="E25" s="388" t="e">
        <f>D25/C25*100</f>
        <v>#DIV/0!</v>
      </c>
      <c r="F25" s="283"/>
      <c r="G25" s="388" t="e">
        <f t="shared" si="0"/>
        <v>#DIV/0!</v>
      </c>
      <c r="H25" s="250" t="e">
        <f>F25+D25+#REF!</f>
        <v>#REF!</v>
      </c>
      <c r="I25" s="388" t="e">
        <f>+H25*100/C25</f>
        <v>#REF!</v>
      </c>
      <c r="J25" s="250" t="e">
        <f>+C25-H25</f>
        <v>#REF!</v>
      </c>
      <c r="M25" s="19"/>
      <c r="N25" s="19"/>
      <c r="O25" s="19"/>
    </row>
    <row r="26" spans="1:15" ht="48.75" hidden="1" customHeight="1">
      <c r="A26" s="281">
        <v>3</v>
      </c>
      <c r="B26" s="284" t="s">
        <v>217</v>
      </c>
      <c r="C26" s="282"/>
      <c r="D26" s="283"/>
      <c r="E26" s="388" t="e">
        <f t="shared" ref="E26" si="1">D26/C26*100</f>
        <v>#DIV/0!</v>
      </c>
      <c r="F26" s="283"/>
      <c r="G26" s="388" t="e">
        <f t="shared" si="0"/>
        <v>#DIV/0!</v>
      </c>
      <c r="H26" s="250" t="e">
        <f>F26+D26+#REF!</f>
        <v>#REF!</v>
      </c>
      <c r="I26" s="388" t="e">
        <f>+H26*100/C26</f>
        <v>#REF!</v>
      </c>
      <c r="J26" s="250" t="e">
        <f>+C26-H26</f>
        <v>#REF!</v>
      </c>
      <c r="M26" s="19"/>
      <c r="N26" s="19"/>
      <c r="O26" s="19"/>
    </row>
    <row r="27" spans="1:15" ht="48.75" customHeight="1">
      <c r="D27" s="10"/>
      <c r="E27" s="390"/>
      <c r="F27" s="10"/>
      <c r="G27" s="391"/>
      <c r="H27" s="10"/>
      <c r="I27" s="392"/>
      <c r="J27" s="10"/>
    </row>
    <row r="28" spans="1:15" ht="48.75" customHeight="1"/>
    <row r="29" spans="1:15" ht="48.75" customHeight="1"/>
    <row r="30" spans="1:15" ht="48.75" customHeight="1"/>
    <row r="31" spans="1:15" ht="48.75" customHeight="1"/>
    <row r="32" spans="1:15" ht="48.75" customHeight="1"/>
    <row r="33" spans="2:50" ht="48.75" customHeight="1"/>
    <row r="34" spans="2:50" ht="48.75" customHeight="1"/>
    <row r="35" spans="2:50" ht="48.75" customHeight="1"/>
    <row r="36" spans="2:50" ht="48.75" customHeight="1"/>
    <row r="37" spans="2:50" ht="48.75" customHeight="1"/>
    <row r="38" spans="2:50" ht="48.75" customHeight="1"/>
    <row r="39" spans="2:50" ht="48.75" customHeight="1"/>
    <row r="40" spans="2:50" ht="48.75" customHeight="1"/>
    <row r="41" spans="2:50" s="52" customFormat="1" ht="48.75" customHeight="1">
      <c r="B41" s="53"/>
      <c r="C41" s="54"/>
      <c r="D41" s="54"/>
      <c r="E41" s="393"/>
      <c r="F41" s="54"/>
      <c r="G41" s="394"/>
      <c r="H41" s="54"/>
      <c r="I41" s="395"/>
      <c r="J41" s="54"/>
      <c r="K41" s="51"/>
      <c r="L41" s="51"/>
      <c r="M41" s="18"/>
      <c r="N41" s="18"/>
      <c r="O41" s="18"/>
      <c r="P41" s="51"/>
      <c r="Q41" s="51"/>
      <c r="R41" s="51"/>
      <c r="S41" s="51"/>
      <c r="T41" s="51"/>
      <c r="U41" s="51"/>
      <c r="V41" s="51"/>
      <c r="W41" s="51"/>
      <c r="X41" s="51"/>
      <c r="Y41" s="51"/>
      <c r="Z41" s="51"/>
      <c r="AA41" s="51"/>
      <c r="AB41" s="51"/>
      <c r="AC41" s="51"/>
      <c r="AD41" s="51"/>
      <c r="AE41" s="51"/>
      <c r="AF41" s="51"/>
      <c r="AG41" s="51"/>
      <c r="AH41" s="51"/>
      <c r="AI41" s="51"/>
      <c r="AJ41" s="51"/>
      <c r="AK41" s="51"/>
      <c r="AL41" s="51"/>
      <c r="AM41" s="51"/>
      <c r="AN41" s="51"/>
      <c r="AO41" s="51"/>
      <c r="AP41" s="51"/>
      <c r="AQ41" s="51"/>
      <c r="AR41" s="51"/>
      <c r="AS41" s="51"/>
      <c r="AT41" s="51"/>
      <c r="AU41" s="51"/>
      <c r="AV41" s="51"/>
      <c r="AW41" s="51"/>
      <c r="AX41" s="51"/>
    </row>
    <row r="42" spans="2:50" s="52" customFormat="1" ht="48.75" customHeight="1">
      <c r="B42" s="53"/>
      <c r="C42" s="54"/>
      <c r="D42" s="54"/>
      <c r="E42" s="393"/>
      <c r="F42" s="54"/>
      <c r="G42" s="394"/>
      <c r="H42" s="54"/>
      <c r="I42" s="395"/>
      <c r="J42" s="54"/>
      <c r="K42" s="51"/>
      <c r="L42" s="51"/>
      <c r="M42" s="18"/>
      <c r="N42" s="18"/>
      <c r="O42" s="18"/>
      <c r="P42" s="51"/>
      <c r="Q42" s="51"/>
      <c r="R42" s="51"/>
      <c r="S42" s="51"/>
      <c r="T42" s="51"/>
      <c r="U42" s="51"/>
      <c r="V42" s="51"/>
      <c r="W42" s="51"/>
      <c r="X42" s="51"/>
      <c r="Y42" s="51"/>
      <c r="Z42" s="51"/>
      <c r="AA42" s="51"/>
      <c r="AB42" s="51"/>
      <c r="AC42" s="51"/>
      <c r="AD42" s="51"/>
      <c r="AE42" s="51"/>
      <c r="AF42" s="51"/>
      <c r="AG42" s="51"/>
      <c r="AH42" s="51"/>
      <c r="AI42" s="51"/>
      <c r="AJ42" s="51"/>
      <c r="AK42" s="51"/>
      <c r="AL42" s="51"/>
      <c r="AM42" s="51"/>
      <c r="AN42" s="51"/>
      <c r="AO42" s="51"/>
      <c r="AP42" s="51"/>
      <c r="AQ42" s="51"/>
      <c r="AR42" s="51"/>
      <c r="AS42" s="51"/>
      <c r="AT42" s="51"/>
      <c r="AU42" s="51"/>
      <c r="AV42" s="51"/>
      <c r="AW42" s="51"/>
      <c r="AX42" s="51"/>
    </row>
    <row r="43" spans="2:50" s="52" customFormat="1" ht="48.75" customHeight="1">
      <c r="B43" s="53"/>
      <c r="C43" s="54"/>
      <c r="D43" s="54"/>
      <c r="E43" s="393"/>
      <c r="F43" s="54"/>
      <c r="G43" s="394"/>
      <c r="H43" s="54"/>
      <c r="I43" s="395"/>
      <c r="J43" s="54"/>
      <c r="K43" s="51"/>
      <c r="L43" s="51"/>
      <c r="M43" s="18"/>
      <c r="N43" s="18"/>
      <c r="O43" s="18"/>
      <c r="P43" s="51"/>
      <c r="Q43" s="51"/>
      <c r="R43" s="51"/>
      <c r="S43" s="51"/>
      <c r="T43" s="51"/>
      <c r="U43" s="51"/>
      <c r="V43" s="51"/>
      <c r="W43" s="51"/>
      <c r="X43" s="51"/>
      <c r="Y43" s="51"/>
      <c r="Z43" s="51"/>
      <c r="AA43" s="51"/>
      <c r="AB43" s="51"/>
      <c r="AC43" s="51"/>
      <c r="AD43" s="51"/>
      <c r="AE43" s="51"/>
      <c r="AF43" s="51"/>
      <c r="AG43" s="51"/>
      <c r="AH43" s="51"/>
      <c r="AI43" s="51"/>
      <c r="AJ43" s="51"/>
      <c r="AK43" s="51"/>
      <c r="AL43" s="51"/>
      <c r="AM43" s="51"/>
      <c r="AN43" s="51"/>
      <c r="AO43" s="51"/>
      <c r="AP43" s="51"/>
      <c r="AQ43" s="51"/>
      <c r="AR43" s="51"/>
      <c r="AS43" s="51"/>
      <c r="AT43" s="51"/>
      <c r="AU43" s="51"/>
      <c r="AV43" s="51"/>
      <c r="AW43" s="51"/>
      <c r="AX43" s="51"/>
    </row>
    <row r="44" spans="2:50" s="52" customFormat="1" ht="48.75" customHeight="1">
      <c r="B44" s="53"/>
      <c r="C44" s="54"/>
      <c r="D44" s="54"/>
      <c r="E44" s="393"/>
      <c r="F44" s="54"/>
      <c r="G44" s="394"/>
      <c r="H44" s="54"/>
      <c r="I44" s="395"/>
      <c r="J44" s="54"/>
      <c r="K44" s="51"/>
      <c r="L44" s="51"/>
      <c r="M44" s="18"/>
      <c r="N44" s="18"/>
      <c r="O44" s="18"/>
      <c r="P44" s="51"/>
      <c r="Q44" s="51"/>
      <c r="R44" s="51"/>
      <c r="S44" s="51"/>
      <c r="T44" s="51"/>
      <c r="U44" s="51"/>
      <c r="V44" s="51"/>
      <c r="W44" s="51"/>
      <c r="X44" s="51"/>
      <c r="Y44" s="51"/>
      <c r="Z44" s="51"/>
      <c r="AA44" s="51"/>
      <c r="AB44" s="51"/>
      <c r="AC44" s="51"/>
      <c r="AD44" s="51"/>
      <c r="AE44" s="51"/>
      <c r="AF44" s="51"/>
      <c r="AG44" s="51"/>
      <c r="AH44" s="51"/>
      <c r="AI44" s="51"/>
      <c r="AJ44" s="51"/>
      <c r="AK44" s="51"/>
      <c r="AL44" s="51"/>
      <c r="AM44" s="51"/>
      <c r="AN44" s="51"/>
      <c r="AO44" s="51"/>
      <c r="AP44" s="51"/>
      <c r="AQ44" s="51"/>
      <c r="AR44" s="51"/>
      <c r="AS44" s="51"/>
      <c r="AT44" s="51"/>
      <c r="AU44" s="51"/>
      <c r="AV44" s="51"/>
      <c r="AW44" s="51"/>
      <c r="AX44" s="51"/>
    </row>
    <row r="45" spans="2:50" s="52" customFormat="1" ht="48.75" customHeight="1">
      <c r="B45" s="53"/>
      <c r="C45" s="54"/>
      <c r="D45" s="54"/>
      <c r="E45" s="393"/>
      <c r="F45" s="54"/>
      <c r="G45" s="394"/>
      <c r="H45" s="54"/>
      <c r="I45" s="395"/>
      <c r="J45" s="54"/>
      <c r="K45" s="51"/>
      <c r="L45" s="51"/>
      <c r="M45" s="18"/>
      <c r="N45" s="18"/>
      <c r="O45" s="18"/>
      <c r="P45" s="51"/>
      <c r="Q45" s="51"/>
      <c r="R45" s="51"/>
      <c r="S45" s="51"/>
      <c r="T45" s="51"/>
      <c r="U45" s="51"/>
      <c r="V45" s="51"/>
      <c r="W45" s="51"/>
      <c r="X45" s="51"/>
      <c r="Y45" s="51"/>
      <c r="Z45" s="51"/>
      <c r="AA45" s="51"/>
      <c r="AB45" s="51"/>
      <c r="AC45" s="51"/>
      <c r="AD45" s="51"/>
      <c r="AE45" s="51"/>
      <c r="AF45" s="51"/>
      <c r="AG45" s="51"/>
      <c r="AH45" s="51"/>
      <c r="AI45" s="51"/>
      <c r="AJ45" s="51"/>
      <c r="AK45" s="51"/>
      <c r="AL45" s="51"/>
      <c r="AM45" s="51"/>
      <c r="AN45" s="51"/>
      <c r="AO45" s="51"/>
      <c r="AP45" s="51"/>
      <c r="AQ45" s="51"/>
      <c r="AR45" s="51"/>
      <c r="AS45" s="51"/>
      <c r="AT45" s="51"/>
      <c r="AU45" s="51"/>
      <c r="AV45" s="51"/>
      <c r="AW45" s="51"/>
      <c r="AX45" s="51"/>
    </row>
    <row r="46" spans="2:50" s="52" customFormat="1" ht="48.75" customHeight="1">
      <c r="B46" s="53"/>
      <c r="C46" s="54"/>
      <c r="D46" s="54"/>
      <c r="E46" s="393"/>
      <c r="F46" s="54"/>
      <c r="G46" s="394"/>
      <c r="H46" s="54"/>
      <c r="I46" s="395"/>
      <c r="J46" s="54"/>
      <c r="K46" s="51"/>
      <c r="L46" s="51"/>
      <c r="M46" s="18"/>
      <c r="N46" s="18"/>
      <c r="O46" s="18"/>
      <c r="P46" s="51"/>
      <c r="Q46" s="51"/>
      <c r="R46" s="51"/>
      <c r="S46" s="51"/>
      <c r="T46" s="51"/>
      <c r="U46" s="51"/>
      <c r="V46" s="51"/>
      <c r="W46" s="51"/>
      <c r="X46" s="51"/>
      <c r="Y46" s="51"/>
      <c r="Z46" s="51"/>
      <c r="AA46" s="51"/>
      <c r="AB46" s="51"/>
      <c r="AC46" s="51"/>
      <c r="AD46" s="51"/>
      <c r="AE46" s="51"/>
      <c r="AF46" s="51"/>
      <c r="AG46" s="51"/>
      <c r="AH46" s="51"/>
      <c r="AI46" s="51"/>
      <c r="AJ46" s="51"/>
      <c r="AK46" s="51"/>
      <c r="AL46" s="51"/>
      <c r="AM46" s="51"/>
      <c r="AN46" s="51"/>
      <c r="AO46" s="51"/>
      <c r="AP46" s="51"/>
      <c r="AQ46" s="51"/>
      <c r="AR46" s="51"/>
      <c r="AS46" s="51"/>
      <c r="AT46" s="51"/>
      <c r="AU46" s="51"/>
      <c r="AV46" s="51"/>
      <c r="AW46" s="51"/>
      <c r="AX46" s="51"/>
    </row>
    <row r="47" spans="2:50" s="52" customFormat="1" ht="48.75" customHeight="1">
      <c r="B47" s="53"/>
      <c r="C47" s="54"/>
      <c r="D47" s="54"/>
      <c r="E47" s="393"/>
      <c r="F47" s="54"/>
      <c r="G47" s="394"/>
      <c r="H47" s="54"/>
      <c r="I47" s="395"/>
      <c r="J47" s="54"/>
      <c r="K47" s="51"/>
      <c r="L47" s="51"/>
      <c r="M47" s="18"/>
      <c r="N47" s="18"/>
      <c r="O47" s="18"/>
      <c r="P47" s="51"/>
      <c r="Q47" s="51"/>
      <c r="R47" s="51"/>
      <c r="S47" s="51"/>
      <c r="T47" s="51"/>
      <c r="U47" s="51"/>
      <c r="V47" s="51"/>
      <c r="W47" s="51"/>
      <c r="X47" s="51"/>
      <c r="Y47" s="51"/>
      <c r="Z47" s="51"/>
      <c r="AA47" s="51"/>
      <c r="AB47" s="51"/>
      <c r="AC47" s="51"/>
      <c r="AD47" s="51"/>
      <c r="AE47" s="51"/>
      <c r="AF47" s="51"/>
      <c r="AG47" s="51"/>
      <c r="AH47" s="51"/>
      <c r="AI47" s="51"/>
      <c r="AJ47" s="51"/>
      <c r="AK47" s="51"/>
      <c r="AL47" s="51"/>
      <c r="AM47" s="51"/>
      <c r="AN47" s="51"/>
      <c r="AO47" s="51"/>
      <c r="AP47" s="51"/>
      <c r="AQ47" s="51"/>
      <c r="AR47" s="51"/>
      <c r="AS47" s="51"/>
      <c r="AT47" s="51"/>
      <c r="AU47" s="51"/>
      <c r="AV47" s="51"/>
      <c r="AW47" s="51"/>
      <c r="AX47" s="51"/>
    </row>
    <row r="48" spans="2:50" s="52" customFormat="1" ht="48.75" customHeight="1">
      <c r="B48" s="53"/>
      <c r="C48" s="54"/>
      <c r="D48" s="54"/>
      <c r="E48" s="393"/>
      <c r="F48" s="54"/>
      <c r="G48" s="394"/>
      <c r="H48" s="54"/>
      <c r="I48" s="395"/>
      <c r="J48" s="54"/>
      <c r="K48" s="51"/>
      <c r="L48" s="51"/>
      <c r="M48" s="18"/>
      <c r="N48" s="18"/>
      <c r="O48" s="18"/>
      <c r="P48" s="51"/>
      <c r="Q48" s="51"/>
      <c r="R48" s="51"/>
      <c r="S48" s="51"/>
      <c r="T48" s="51"/>
      <c r="U48" s="51"/>
      <c r="V48" s="51"/>
      <c r="W48" s="51"/>
      <c r="X48" s="51"/>
      <c r="Y48" s="51"/>
      <c r="Z48" s="51"/>
      <c r="AA48" s="51"/>
      <c r="AB48" s="51"/>
      <c r="AC48" s="51"/>
      <c r="AD48" s="51"/>
      <c r="AE48" s="51"/>
      <c r="AF48" s="51"/>
      <c r="AG48" s="51"/>
      <c r="AH48" s="51"/>
      <c r="AI48" s="51"/>
      <c r="AJ48" s="51"/>
      <c r="AK48" s="51"/>
      <c r="AL48" s="51"/>
      <c r="AM48" s="51"/>
      <c r="AN48" s="51"/>
      <c r="AO48" s="51"/>
      <c r="AP48" s="51"/>
      <c r="AQ48" s="51"/>
      <c r="AR48" s="51"/>
      <c r="AS48" s="51"/>
      <c r="AT48" s="51"/>
      <c r="AU48" s="51"/>
      <c r="AV48" s="51"/>
      <c r="AW48" s="51"/>
      <c r="AX48" s="51"/>
    </row>
    <row r="49" spans="2:50" s="52" customFormat="1" ht="48.75" customHeight="1">
      <c r="B49" s="53"/>
      <c r="C49" s="54"/>
      <c r="D49" s="54"/>
      <c r="E49" s="393"/>
      <c r="F49" s="54"/>
      <c r="G49" s="394"/>
      <c r="H49" s="54"/>
      <c r="I49" s="395"/>
      <c r="J49" s="54"/>
      <c r="K49" s="51"/>
      <c r="L49" s="51"/>
      <c r="M49" s="18"/>
      <c r="N49" s="18"/>
      <c r="O49" s="18"/>
      <c r="P49" s="51"/>
      <c r="Q49" s="51"/>
      <c r="R49" s="51"/>
      <c r="S49" s="51"/>
      <c r="T49" s="51"/>
      <c r="U49" s="51"/>
      <c r="V49" s="51"/>
      <c r="W49" s="51"/>
      <c r="X49" s="51"/>
      <c r="Y49" s="51"/>
      <c r="Z49" s="51"/>
      <c r="AA49" s="51"/>
      <c r="AB49" s="51"/>
      <c r="AC49" s="51"/>
      <c r="AD49" s="51"/>
      <c r="AE49" s="51"/>
      <c r="AF49" s="51"/>
      <c r="AG49" s="51"/>
      <c r="AH49" s="51"/>
      <c r="AI49" s="51"/>
      <c r="AJ49" s="51"/>
      <c r="AK49" s="51"/>
      <c r="AL49" s="51"/>
      <c r="AM49" s="51"/>
      <c r="AN49" s="51"/>
      <c r="AO49" s="51"/>
      <c r="AP49" s="51"/>
      <c r="AQ49" s="51"/>
      <c r="AR49" s="51"/>
      <c r="AS49" s="51"/>
      <c r="AT49" s="51"/>
      <c r="AU49" s="51"/>
      <c r="AV49" s="51"/>
      <c r="AW49" s="51"/>
      <c r="AX49" s="51"/>
    </row>
    <row r="50" spans="2:50" s="52" customFormat="1" ht="48.75" customHeight="1">
      <c r="B50" s="53"/>
      <c r="C50" s="54"/>
      <c r="D50" s="54"/>
      <c r="E50" s="393"/>
      <c r="F50" s="54"/>
      <c r="G50" s="394"/>
      <c r="H50" s="54"/>
      <c r="I50" s="395"/>
      <c r="J50" s="54"/>
      <c r="K50" s="51"/>
      <c r="L50" s="51"/>
      <c r="M50" s="18"/>
      <c r="N50" s="18"/>
      <c r="O50" s="18"/>
      <c r="P50" s="51"/>
      <c r="Q50" s="51"/>
      <c r="R50" s="51"/>
      <c r="S50" s="51"/>
      <c r="T50" s="51"/>
      <c r="U50" s="51"/>
      <c r="V50" s="51"/>
      <c r="W50" s="51"/>
      <c r="X50" s="51"/>
      <c r="Y50" s="51"/>
      <c r="Z50" s="51"/>
      <c r="AA50" s="51"/>
      <c r="AB50" s="51"/>
      <c r="AC50" s="51"/>
      <c r="AD50" s="51"/>
      <c r="AE50" s="51"/>
      <c r="AF50" s="51"/>
      <c r="AG50" s="51"/>
      <c r="AH50" s="51"/>
      <c r="AI50" s="51"/>
      <c r="AJ50" s="51"/>
      <c r="AK50" s="51"/>
      <c r="AL50" s="51"/>
      <c r="AM50" s="51"/>
      <c r="AN50" s="51"/>
      <c r="AO50" s="51"/>
      <c r="AP50" s="51"/>
      <c r="AQ50" s="51"/>
      <c r="AR50" s="51"/>
      <c r="AS50" s="51"/>
      <c r="AT50" s="51"/>
      <c r="AU50" s="51"/>
      <c r="AV50" s="51"/>
      <c r="AW50" s="51"/>
      <c r="AX50" s="51"/>
    </row>
    <row r="51" spans="2:50" s="52" customFormat="1" ht="48.75" customHeight="1">
      <c r="B51" s="53"/>
      <c r="C51" s="54"/>
      <c r="D51" s="54"/>
      <c r="E51" s="393"/>
      <c r="F51" s="54"/>
      <c r="G51" s="394"/>
      <c r="H51" s="54"/>
      <c r="I51" s="395"/>
      <c r="J51" s="54"/>
      <c r="K51" s="51"/>
      <c r="L51" s="51"/>
      <c r="M51" s="18"/>
      <c r="N51" s="18"/>
      <c r="O51" s="18"/>
      <c r="P51" s="51"/>
      <c r="Q51" s="51"/>
      <c r="R51" s="51"/>
      <c r="S51" s="51"/>
      <c r="T51" s="51"/>
      <c r="U51" s="51"/>
      <c r="V51" s="51"/>
      <c r="W51" s="51"/>
      <c r="X51" s="51"/>
      <c r="Y51" s="51"/>
      <c r="Z51" s="51"/>
      <c r="AA51" s="51"/>
      <c r="AB51" s="51"/>
      <c r="AC51" s="51"/>
      <c r="AD51" s="51"/>
      <c r="AE51" s="51"/>
      <c r="AF51" s="51"/>
      <c r="AG51" s="51"/>
      <c r="AH51" s="51"/>
      <c r="AI51" s="51"/>
      <c r="AJ51" s="51"/>
      <c r="AK51" s="51"/>
      <c r="AL51" s="51"/>
      <c r="AM51" s="51"/>
      <c r="AN51" s="51"/>
      <c r="AO51" s="51"/>
      <c r="AP51" s="51"/>
      <c r="AQ51" s="51"/>
      <c r="AR51" s="51"/>
      <c r="AS51" s="51"/>
      <c r="AT51" s="51"/>
      <c r="AU51" s="51"/>
      <c r="AV51" s="51"/>
      <c r="AW51" s="51"/>
      <c r="AX51" s="51"/>
    </row>
    <row r="52" spans="2:50" s="52" customFormat="1" ht="48.75" customHeight="1">
      <c r="B52" s="53"/>
      <c r="C52" s="54"/>
      <c r="D52" s="54"/>
      <c r="E52" s="393"/>
      <c r="F52" s="54"/>
      <c r="G52" s="394"/>
      <c r="H52" s="54"/>
      <c r="I52" s="395"/>
      <c r="J52" s="54"/>
      <c r="K52" s="51"/>
      <c r="L52" s="51"/>
      <c r="M52" s="18"/>
      <c r="N52" s="18"/>
      <c r="O52" s="18"/>
      <c r="P52" s="51"/>
      <c r="Q52" s="51"/>
      <c r="R52" s="51"/>
      <c r="S52" s="51"/>
      <c r="T52" s="51"/>
      <c r="U52" s="51"/>
      <c r="V52" s="51"/>
      <c r="W52" s="51"/>
      <c r="X52" s="51"/>
      <c r="Y52" s="51"/>
      <c r="Z52" s="51"/>
      <c r="AA52" s="51"/>
      <c r="AB52" s="51"/>
      <c r="AC52" s="51"/>
      <c r="AD52" s="51"/>
      <c r="AE52" s="51"/>
      <c r="AF52" s="51"/>
      <c r="AG52" s="51"/>
      <c r="AH52" s="51"/>
      <c r="AI52" s="51"/>
      <c r="AJ52" s="51"/>
      <c r="AK52" s="51"/>
      <c r="AL52" s="51"/>
      <c r="AM52" s="51"/>
      <c r="AN52" s="51"/>
      <c r="AO52" s="51"/>
      <c r="AP52" s="51"/>
      <c r="AQ52" s="51"/>
      <c r="AR52" s="51"/>
      <c r="AS52" s="51"/>
      <c r="AT52" s="51"/>
      <c r="AU52" s="51"/>
      <c r="AV52" s="51"/>
      <c r="AW52" s="51"/>
      <c r="AX52" s="51"/>
    </row>
    <row r="53" spans="2:50" s="52" customFormat="1" ht="48.75" customHeight="1">
      <c r="B53" s="53"/>
      <c r="C53" s="54"/>
      <c r="D53" s="54"/>
      <c r="E53" s="393"/>
      <c r="F53" s="54"/>
      <c r="G53" s="394"/>
      <c r="H53" s="54"/>
      <c r="I53" s="395"/>
      <c r="J53" s="54"/>
      <c r="K53" s="51"/>
      <c r="L53" s="51"/>
      <c r="M53" s="18"/>
      <c r="N53" s="18"/>
      <c r="O53" s="18"/>
      <c r="P53" s="51"/>
      <c r="Q53" s="51"/>
      <c r="R53" s="51"/>
      <c r="S53" s="51"/>
      <c r="T53" s="51"/>
      <c r="U53" s="51"/>
      <c r="V53" s="51"/>
      <c r="W53" s="51"/>
      <c r="X53" s="51"/>
      <c r="Y53" s="51"/>
      <c r="Z53" s="51"/>
      <c r="AA53" s="51"/>
      <c r="AB53" s="51"/>
      <c r="AC53" s="51"/>
      <c r="AD53" s="51"/>
      <c r="AE53" s="51"/>
      <c r="AF53" s="51"/>
      <c r="AG53" s="51"/>
      <c r="AH53" s="51"/>
      <c r="AI53" s="51"/>
      <c r="AJ53" s="51"/>
      <c r="AK53" s="51"/>
      <c r="AL53" s="51"/>
      <c r="AM53" s="51"/>
      <c r="AN53" s="51"/>
      <c r="AO53" s="51"/>
      <c r="AP53" s="51"/>
      <c r="AQ53" s="51"/>
      <c r="AR53" s="51"/>
      <c r="AS53" s="51"/>
      <c r="AT53" s="51"/>
      <c r="AU53" s="51"/>
      <c r="AV53" s="51"/>
      <c r="AW53" s="51"/>
      <c r="AX53" s="51"/>
    </row>
    <row r="54" spans="2:50" s="52" customFormat="1" ht="48.75" customHeight="1">
      <c r="B54" s="53"/>
      <c r="C54" s="54"/>
      <c r="D54" s="54"/>
      <c r="E54" s="393"/>
      <c r="F54" s="54"/>
      <c r="G54" s="394"/>
      <c r="H54" s="54"/>
      <c r="I54" s="395"/>
      <c r="J54" s="54"/>
      <c r="K54" s="51"/>
      <c r="L54" s="51"/>
      <c r="M54" s="18"/>
      <c r="N54" s="18"/>
      <c r="O54" s="18"/>
      <c r="P54" s="51"/>
      <c r="Q54" s="51"/>
      <c r="R54" s="51"/>
      <c r="S54" s="51"/>
      <c r="T54" s="51"/>
      <c r="U54" s="51"/>
      <c r="V54" s="51"/>
      <c r="W54" s="51"/>
      <c r="X54" s="51"/>
      <c r="Y54" s="51"/>
      <c r="Z54" s="51"/>
      <c r="AA54" s="51"/>
      <c r="AB54" s="51"/>
      <c r="AC54" s="51"/>
      <c r="AD54" s="51"/>
      <c r="AE54" s="51"/>
      <c r="AF54" s="51"/>
      <c r="AG54" s="51"/>
      <c r="AH54" s="51"/>
      <c r="AI54" s="51"/>
      <c r="AJ54" s="51"/>
      <c r="AK54" s="51"/>
      <c r="AL54" s="51"/>
      <c r="AM54" s="51"/>
      <c r="AN54" s="51"/>
      <c r="AO54" s="51"/>
      <c r="AP54" s="51"/>
      <c r="AQ54" s="51"/>
      <c r="AR54" s="51"/>
      <c r="AS54" s="51"/>
      <c r="AT54" s="51"/>
      <c r="AU54" s="51"/>
      <c r="AV54" s="51"/>
      <c r="AW54" s="51"/>
      <c r="AX54" s="51"/>
    </row>
    <row r="55" spans="2:50" s="52" customFormat="1" ht="48.75" customHeight="1">
      <c r="B55" s="53"/>
      <c r="C55" s="54"/>
      <c r="D55" s="54"/>
      <c r="E55" s="393"/>
      <c r="F55" s="54"/>
      <c r="G55" s="394"/>
      <c r="H55" s="54"/>
      <c r="I55" s="395"/>
      <c r="J55" s="54"/>
      <c r="K55" s="51"/>
      <c r="L55" s="51"/>
      <c r="M55" s="18"/>
      <c r="N55" s="18"/>
      <c r="O55" s="18"/>
      <c r="P55" s="51"/>
      <c r="Q55" s="51"/>
      <c r="R55" s="51"/>
      <c r="S55" s="51"/>
      <c r="T55" s="51"/>
      <c r="U55" s="51"/>
      <c r="V55" s="51"/>
      <c r="W55" s="51"/>
      <c r="X55" s="51"/>
      <c r="Y55" s="51"/>
      <c r="Z55" s="51"/>
      <c r="AA55" s="51"/>
      <c r="AB55" s="51"/>
      <c r="AC55" s="51"/>
      <c r="AD55" s="51"/>
      <c r="AE55" s="51"/>
      <c r="AF55" s="51"/>
      <c r="AG55" s="51"/>
      <c r="AH55" s="51"/>
      <c r="AI55" s="51"/>
      <c r="AJ55" s="51"/>
      <c r="AK55" s="51"/>
      <c r="AL55" s="51"/>
      <c r="AM55" s="51"/>
      <c r="AN55" s="51"/>
      <c r="AO55" s="51"/>
      <c r="AP55" s="51"/>
      <c r="AQ55" s="51"/>
      <c r="AR55" s="51"/>
      <c r="AS55" s="51"/>
      <c r="AT55" s="51"/>
      <c r="AU55" s="51"/>
      <c r="AV55" s="51"/>
      <c r="AW55" s="51"/>
      <c r="AX55" s="51"/>
    </row>
    <row r="56" spans="2:50" s="52" customFormat="1" ht="48.75" customHeight="1">
      <c r="B56" s="53"/>
      <c r="C56" s="54"/>
      <c r="D56" s="54"/>
      <c r="E56" s="393"/>
      <c r="F56" s="54"/>
      <c r="G56" s="394"/>
      <c r="H56" s="54"/>
      <c r="I56" s="395"/>
      <c r="J56" s="54"/>
      <c r="K56" s="51"/>
      <c r="L56" s="51"/>
      <c r="M56" s="18"/>
      <c r="N56" s="18"/>
      <c r="O56" s="18"/>
      <c r="P56" s="51"/>
      <c r="Q56" s="51"/>
      <c r="R56" s="51"/>
      <c r="S56" s="51"/>
      <c r="T56" s="51"/>
      <c r="U56" s="51"/>
      <c r="V56" s="51"/>
      <c r="W56" s="51"/>
      <c r="X56" s="51"/>
      <c r="Y56" s="51"/>
      <c r="Z56" s="51"/>
      <c r="AA56" s="51"/>
      <c r="AB56" s="51"/>
      <c r="AC56" s="51"/>
      <c r="AD56" s="51"/>
      <c r="AE56" s="51"/>
      <c r="AF56" s="51"/>
      <c r="AG56" s="51"/>
      <c r="AH56" s="51"/>
      <c r="AI56" s="51"/>
      <c r="AJ56" s="51"/>
      <c r="AK56" s="51"/>
      <c r="AL56" s="51"/>
      <c r="AM56" s="51"/>
      <c r="AN56" s="51"/>
      <c r="AO56" s="51"/>
      <c r="AP56" s="51"/>
      <c r="AQ56" s="51"/>
      <c r="AR56" s="51"/>
      <c r="AS56" s="51"/>
      <c r="AT56" s="51"/>
      <c r="AU56" s="51"/>
      <c r="AV56" s="51"/>
      <c r="AW56" s="51"/>
      <c r="AX56" s="51"/>
    </row>
    <row r="57" spans="2:50" s="52" customFormat="1" ht="48.75" customHeight="1">
      <c r="B57" s="53"/>
      <c r="C57" s="54"/>
      <c r="D57" s="54"/>
      <c r="E57" s="393"/>
      <c r="F57" s="54"/>
      <c r="G57" s="394"/>
      <c r="H57" s="54"/>
      <c r="I57" s="395"/>
      <c r="J57" s="54"/>
      <c r="K57" s="51"/>
      <c r="L57" s="51"/>
      <c r="M57" s="18"/>
      <c r="N57" s="18"/>
      <c r="O57" s="18"/>
      <c r="P57" s="51"/>
      <c r="Q57" s="51"/>
      <c r="R57" s="51"/>
      <c r="S57" s="51"/>
      <c r="T57" s="51"/>
      <c r="U57" s="51"/>
      <c r="V57" s="51"/>
      <c r="W57" s="51"/>
      <c r="X57" s="51"/>
      <c r="Y57" s="51"/>
      <c r="Z57" s="51"/>
      <c r="AA57" s="51"/>
      <c r="AB57" s="51"/>
      <c r="AC57" s="51"/>
      <c r="AD57" s="51"/>
      <c r="AE57" s="51"/>
      <c r="AF57" s="51"/>
      <c r="AG57" s="51"/>
      <c r="AH57" s="51"/>
      <c r="AI57" s="51"/>
      <c r="AJ57" s="51"/>
      <c r="AK57" s="51"/>
      <c r="AL57" s="51"/>
      <c r="AM57" s="51"/>
      <c r="AN57" s="51"/>
      <c r="AO57" s="51"/>
      <c r="AP57" s="51"/>
      <c r="AQ57" s="51"/>
      <c r="AR57" s="51"/>
      <c r="AS57" s="51"/>
      <c r="AT57" s="51"/>
      <c r="AU57" s="51"/>
      <c r="AV57" s="51"/>
      <c r="AW57" s="51"/>
      <c r="AX57" s="51"/>
    </row>
    <row r="58" spans="2:50" s="52" customFormat="1" ht="48.75" customHeight="1">
      <c r="B58" s="53"/>
      <c r="C58" s="54"/>
      <c r="D58" s="54"/>
      <c r="E58" s="393"/>
      <c r="F58" s="54"/>
      <c r="G58" s="394"/>
      <c r="H58" s="54"/>
      <c r="I58" s="395"/>
      <c r="J58" s="54"/>
      <c r="K58" s="51"/>
      <c r="L58" s="51"/>
      <c r="M58" s="18"/>
      <c r="N58" s="18"/>
      <c r="O58" s="18"/>
      <c r="P58" s="51"/>
      <c r="Q58" s="51"/>
      <c r="R58" s="51"/>
      <c r="S58" s="51"/>
      <c r="T58" s="51"/>
      <c r="U58" s="51"/>
      <c r="V58" s="51"/>
      <c r="W58" s="51"/>
      <c r="X58" s="51"/>
      <c r="Y58" s="51"/>
      <c r="Z58" s="51"/>
      <c r="AA58" s="51"/>
      <c r="AB58" s="51"/>
      <c r="AC58" s="51"/>
      <c r="AD58" s="51"/>
      <c r="AE58" s="51"/>
      <c r="AF58" s="51"/>
      <c r="AG58" s="51"/>
      <c r="AH58" s="51"/>
      <c r="AI58" s="51"/>
      <c r="AJ58" s="51"/>
      <c r="AK58" s="51"/>
      <c r="AL58" s="51"/>
      <c r="AM58" s="51"/>
      <c r="AN58" s="51"/>
      <c r="AO58" s="51"/>
      <c r="AP58" s="51"/>
      <c r="AQ58" s="51"/>
      <c r="AR58" s="51"/>
      <c r="AS58" s="51"/>
      <c r="AT58" s="51"/>
      <c r="AU58" s="51"/>
      <c r="AV58" s="51"/>
      <c r="AW58" s="51"/>
      <c r="AX58" s="51"/>
    </row>
    <row r="59" spans="2:50" s="52" customFormat="1" ht="48.75" customHeight="1">
      <c r="B59" s="53"/>
      <c r="C59" s="54"/>
      <c r="D59" s="54"/>
      <c r="E59" s="393"/>
      <c r="F59" s="54"/>
      <c r="G59" s="394"/>
      <c r="H59" s="54"/>
      <c r="I59" s="395"/>
      <c r="J59" s="54"/>
      <c r="K59" s="51"/>
      <c r="L59" s="51"/>
      <c r="M59" s="18"/>
      <c r="N59" s="18"/>
      <c r="O59" s="18"/>
      <c r="P59" s="51"/>
      <c r="Q59" s="51"/>
      <c r="R59" s="51"/>
      <c r="S59" s="51"/>
      <c r="T59" s="51"/>
      <c r="U59" s="51"/>
      <c r="V59" s="51"/>
      <c r="W59" s="51"/>
      <c r="X59" s="51"/>
      <c r="Y59" s="51"/>
      <c r="Z59" s="51"/>
      <c r="AA59" s="51"/>
      <c r="AB59" s="51"/>
      <c r="AC59" s="51"/>
      <c r="AD59" s="51"/>
      <c r="AE59" s="51"/>
      <c r="AF59" s="51"/>
      <c r="AG59" s="51"/>
      <c r="AH59" s="51"/>
      <c r="AI59" s="51"/>
      <c r="AJ59" s="51"/>
      <c r="AK59" s="51"/>
      <c r="AL59" s="51"/>
      <c r="AM59" s="51"/>
      <c r="AN59" s="51"/>
      <c r="AO59" s="51"/>
      <c r="AP59" s="51"/>
      <c r="AQ59" s="51"/>
      <c r="AR59" s="51"/>
      <c r="AS59" s="51"/>
      <c r="AT59" s="51"/>
      <c r="AU59" s="51"/>
      <c r="AV59" s="51"/>
      <c r="AW59" s="51"/>
      <c r="AX59" s="51"/>
    </row>
    <row r="60" spans="2:50" s="52" customFormat="1" ht="48.75" customHeight="1">
      <c r="B60" s="53"/>
      <c r="C60" s="54"/>
      <c r="D60" s="54"/>
      <c r="E60" s="393"/>
      <c r="F60" s="54"/>
      <c r="G60" s="394"/>
      <c r="H60" s="54"/>
      <c r="I60" s="395"/>
      <c r="J60" s="54"/>
      <c r="K60" s="51"/>
      <c r="L60" s="51"/>
      <c r="M60" s="18"/>
      <c r="N60" s="18"/>
      <c r="O60" s="18"/>
      <c r="P60" s="51"/>
      <c r="Q60" s="51"/>
      <c r="R60" s="51"/>
      <c r="S60" s="51"/>
      <c r="T60" s="51"/>
      <c r="U60" s="51"/>
      <c r="V60" s="51"/>
      <c r="W60" s="51"/>
      <c r="X60" s="51"/>
      <c r="Y60" s="51"/>
      <c r="Z60" s="51"/>
      <c r="AA60" s="51"/>
      <c r="AB60" s="51"/>
      <c r="AC60" s="51"/>
      <c r="AD60" s="51"/>
      <c r="AE60" s="51"/>
      <c r="AF60" s="51"/>
      <c r="AG60" s="51"/>
      <c r="AH60" s="51"/>
      <c r="AI60" s="51"/>
      <c r="AJ60" s="51"/>
      <c r="AK60" s="51"/>
      <c r="AL60" s="51"/>
      <c r="AM60" s="51"/>
      <c r="AN60" s="51"/>
      <c r="AO60" s="51"/>
      <c r="AP60" s="51"/>
      <c r="AQ60" s="51"/>
      <c r="AR60" s="51"/>
      <c r="AS60" s="51"/>
      <c r="AT60" s="51"/>
      <c r="AU60" s="51"/>
      <c r="AV60" s="51"/>
      <c r="AW60" s="51"/>
      <c r="AX60" s="51"/>
    </row>
    <row r="61" spans="2:50" s="52" customFormat="1" ht="48.75" customHeight="1">
      <c r="B61" s="53"/>
      <c r="C61" s="54"/>
      <c r="D61" s="54"/>
      <c r="E61" s="393"/>
      <c r="F61" s="54"/>
      <c r="G61" s="394"/>
      <c r="H61" s="54"/>
      <c r="I61" s="395"/>
      <c r="J61" s="54"/>
      <c r="K61" s="51"/>
      <c r="L61" s="51"/>
      <c r="M61" s="18"/>
      <c r="N61" s="18"/>
      <c r="O61" s="18"/>
      <c r="P61" s="51"/>
      <c r="Q61" s="51"/>
      <c r="R61" s="51"/>
      <c r="S61" s="51"/>
      <c r="T61" s="51"/>
      <c r="U61" s="51"/>
      <c r="V61" s="51"/>
      <c r="W61" s="51"/>
      <c r="X61" s="51"/>
      <c r="Y61" s="51"/>
      <c r="Z61" s="51"/>
      <c r="AA61" s="51"/>
      <c r="AB61" s="51"/>
      <c r="AC61" s="51"/>
      <c r="AD61" s="51"/>
      <c r="AE61" s="51"/>
      <c r="AF61" s="51"/>
      <c r="AG61" s="51"/>
      <c r="AH61" s="51"/>
      <c r="AI61" s="51"/>
      <c r="AJ61" s="51"/>
      <c r="AK61" s="51"/>
      <c r="AL61" s="51"/>
      <c r="AM61" s="51"/>
      <c r="AN61" s="51"/>
      <c r="AO61" s="51"/>
      <c r="AP61" s="51"/>
      <c r="AQ61" s="51"/>
      <c r="AR61" s="51"/>
      <c r="AS61" s="51"/>
      <c r="AT61" s="51"/>
      <c r="AU61" s="51"/>
      <c r="AV61" s="51"/>
      <c r="AW61" s="51"/>
      <c r="AX61" s="51"/>
    </row>
    <row r="62" spans="2:50" s="52" customFormat="1" ht="48.75" customHeight="1">
      <c r="B62" s="53"/>
      <c r="C62" s="54"/>
      <c r="D62" s="54"/>
      <c r="E62" s="393"/>
      <c r="F62" s="54"/>
      <c r="G62" s="394"/>
      <c r="H62" s="54"/>
      <c r="I62" s="395"/>
      <c r="J62" s="54"/>
      <c r="K62" s="51"/>
      <c r="L62" s="51"/>
      <c r="M62" s="18"/>
      <c r="N62" s="18"/>
      <c r="O62" s="18"/>
      <c r="P62" s="51"/>
      <c r="Q62" s="51"/>
      <c r="R62" s="51"/>
      <c r="S62" s="51"/>
      <c r="T62" s="51"/>
      <c r="U62" s="51"/>
      <c r="V62" s="51"/>
      <c r="W62" s="51"/>
      <c r="X62" s="51"/>
      <c r="Y62" s="51"/>
      <c r="Z62" s="51"/>
      <c r="AA62" s="51"/>
      <c r="AB62" s="51"/>
      <c r="AC62" s="51"/>
      <c r="AD62" s="51"/>
      <c r="AE62" s="51"/>
      <c r="AF62" s="51"/>
      <c r="AG62" s="51"/>
      <c r="AH62" s="51"/>
      <c r="AI62" s="51"/>
      <c r="AJ62" s="51"/>
      <c r="AK62" s="51"/>
      <c r="AL62" s="51"/>
      <c r="AM62" s="51"/>
      <c r="AN62" s="51"/>
      <c r="AO62" s="51"/>
      <c r="AP62" s="51"/>
      <c r="AQ62" s="51"/>
      <c r="AR62" s="51"/>
      <c r="AS62" s="51"/>
      <c r="AT62" s="51"/>
      <c r="AU62" s="51"/>
      <c r="AV62" s="51"/>
      <c r="AW62" s="51"/>
      <c r="AX62" s="51"/>
    </row>
    <row r="63" spans="2:50" s="52" customFormat="1" ht="48.75" customHeight="1">
      <c r="B63" s="53"/>
      <c r="C63" s="54"/>
      <c r="D63" s="54"/>
      <c r="E63" s="393"/>
      <c r="F63" s="54"/>
      <c r="G63" s="394"/>
      <c r="H63" s="54"/>
      <c r="I63" s="395"/>
      <c r="J63" s="54"/>
      <c r="K63" s="51"/>
      <c r="L63" s="51"/>
      <c r="M63" s="18"/>
      <c r="N63" s="18"/>
      <c r="O63" s="18"/>
      <c r="P63" s="51"/>
      <c r="Q63" s="51"/>
      <c r="R63" s="51"/>
      <c r="S63" s="51"/>
      <c r="T63" s="51"/>
      <c r="U63" s="51"/>
      <c r="V63" s="51"/>
      <c r="W63" s="51"/>
      <c r="X63" s="51"/>
      <c r="Y63" s="51"/>
      <c r="Z63" s="51"/>
      <c r="AA63" s="51"/>
      <c r="AB63" s="51"/>
      <c r="AC63" s="51"/>
      <c r="AD63" s="51"/>
      <c r="AE63" s="51"/>
      <c r="AF63" s="51"/>
      <c r="AG63" s="51"/>
      <c r="AH63" s="51"/>
      <c r="AI63" s="51"/>
      <c r="AJ63" s="51"/>
      <c r="AK63" s="51"/>
      <c r="AL63" s="51"/>
      <c r="AM63" s="51"/>
      <c r="AN63" s="51"/>
      <c r="AO63" s="51"/>
      <c r="AP63" s="51"/>
      <c r="AQ63" s="51"/>
      <c r="AR63" s="51"/>
      <c r="AS63" s="51"/>
      <c r="AT63" s="51"/>
      <c r="AU63" s="51"/>
      <c r="AV63" s="51"/>
      <c r="AW63" s="51"/>
      <c r="AX63" s="51"/>
    </row>
    <row r="64" spans="2:50" s="52" customFormat="1" ht="48.75" customHeight="1">
      <c r="B64" s="53"/>
      <c r="C64" s="54"/>
      <c r="D64" s="54"/>
      <c r="E64" s="393"/>
      <c r="F64" s="54"/>
      <c r="G64" s="394"/>
      <c r="H64" s="54"/>
      <c r="I64" s="395"/>
      <c r="J64" s="54"/>
      <c r="K64" s="51"/>
      <c r="L64" s="51"/>
      <c r="M64" s="18"/>
      <c r="N64" s="18"/>
      <c r="O64" s="18"/>
      <c r="P64" s="51"/>
      <c r="Q64" s="51"/>
      <c r="R64" s="51"/>
      <c r="S64" s="51"/>
      <c r="T64" s="51"/>
      <c r="U64" s="51"/>
      <c r="V64" s="51"/>
      <c r="W64" s="51"/>
      <c r="X64" s="51"/>
      <c r="Y64" s="51"/>
      <c r="Z64" s="51"/>
      <c r="AA64" s="51"/>
      <c r="AB64" s="51"/>
      <c r="AC64" s="51"/>
      <c r="AD64" s="51"/>
      <c r="AE64" s="51"/>
      <c r="AF64" s="51"/>
      <c r="AG64" s="51"/>
      <c r="AH64" s="51"/>
      <c r="AI64" s="51"/>
      <c r="AJ64" s="51"/>
      <c r="AK64" s="51"/>
      <c r="AL64" s="51"/>
      <c r="AM64" s="51"/>
      <c r="AN64" s="51"/>
      <c r="AO64" s="51"/>
      <c r="AP64" s="51"/>
      <c r="AQ64" s="51"/>
      <c r="AR64" s="51"/>
      <c r="AS64" s="51"/>
      <c r="AT64" s="51"/>
      <c r="AU64" s="51"/>
      <c r="AV64" s="51"/>
      <c r="AW64" s="51"/>
      <c r="AX64" s="51"/>
    </row>
    <row r="65" spans="2:50" s="52" customFormat="1" ht="48.75" customHeight="1">
      <c r="B65" s="53"/>
      <c r="C65" s="54"/>
      <c r="D65" s="54"/>
      <c r="E65" s="393"/>
      <c r="F65" s="54"/>
      <c r="G65" s="394"/>
      <c r="H65" s="54"/>
      <c r="I65" s="395"/>
      <c r="J65" s="54"/>
      <c r="K65" s="51"/>
      <c r="L65" s="51"/>
      <c r="M65" s="18"/>
      <c r="N65" s="18"/>
      <c r="O65" s="18"/>
      <c r="P65" s="51"/>
      <c r="Q65" s="51"/>
      <c r="R65" s="51"/>
      <c r="S65" s="51"/>
      <c r="T65" s="51"/>
      <c r="U65" s="51"/>
      <c r="V65" s="51"/>
      <c r="W65" s="51"/>
      <c r="X65" s="51"/>
      <c r="Y65" s="51"/>
      <c r="Z65" s="51"/>
      <c r="AA65" s="51"/>
      <c r="AB65" s="51"/>
      <c r="AC65" s="51"/>
      <c r="AD65" s="51"/>
      <c r="AE65" s="51"/>
      <c r="AF65" s="51"/>
      <c r="AG65" s="51"/>
      <c r="AH65" s="51"/>
      <c r="AI65" s="51"/>
      <c r="AJ65" s="51"/>
      <c r="AK65" s="51"/>
      <c r="AL65" s="51"/>
      <c r="AM65" s="51"/>
      <c r="AN65" s="51"/>
      <c r="AO65" s="51"/>
      <c r="AP65" s="51"/>
      <c r="AQ65" s="51"/>
      <c r="AR65" s="51"/>
      <c r="AS65" s="51"/>
      <c r="AT65" s="51"/>
      <c r="AU65" s="51"/>
      <c r="AV65" s="51"/>
      <c r="AW65" s="51"/>
      <c r="AX65" s="51"/>
    </row>
    <row r="66" spans="2:50" s="52" customFormat="1" ht="48.75" customHeight="1">
      <c r="B66" s="53"/>
      <c r="C66" s="54"/>
      <c r="D66" s="54"/>
      <c r="E66" s="393"/>
      <c r="F66" s="54"/>
      <c r="G66" s="394"/>
      <c r="H66" s="54"/>
      <c r="I66" s="395"/>
      <c r="J66" s="54"/>
      <c r="K66" s="51"/>
      <c r="L66" s="51"/>
      <c r="M66" s="18"/>
      <c r="N66" s="18"/>
      <c r="O66" s="18"/>
      <c r="P66" s="51"/>
      <c r="Q66" s="51"/>
      <c r="R66" s="51"/>
      <c r="S66" s="51"/>
      <c r="T66" s="51"/>
      <c r="U66" s="51"/>
      <c r="V66" s="51"/>
      <c r="W66" s="51"/>
      <c r="X66" s="51"/>
      <c r="Y66" s="51"/>
      <c r="Z66" s="51"/>
      <c r="AA66" s="51"/>
      <c r="AB66" s="51"/>
      <c r="AC66" s="51"/>
      <c r="AD66" s="51"/>
      <c r="AE66" s="51"/>
      <c r="AF66" s="51"/>
      <c r="AG66" s="51"/>
      <c r="AH66" s="51"/>
      <c r="AI66" s="51"/>
      <c r="AJ66" s="51"/>
      <c r="AK66" s="51"/>
      <c r="AL66" s="51"/>
      <c r="AM66" s="51"/>
      <c r="AN66" s="51"/>
      <c r="AO66" s="51"/>
      <c r="AP66" s="51"/>
      <c r="AQ66" s="51"/>
      <c r="AR66" s="51"/>
      <c r="AS66" s="51"/>
      <c r="AT66" s="51"/>
      <c r="AU66" s="51"/>
      <c r="AV66" s="51"/>
      <c r="AW66" s="51"/>
      <c r="AX66" s="51"/>
    </row>
    <row r="67" spans="2:50" s="52" customFormat="1" ht="48.75" customHeight="1">
      <c r="B67" s="53"/>
      <c r="C67" s="54"/>
      <c r="D67" s="54"/>
      <c r="E67" s="393"/>
      <c r="F67" s="54"/>
      <c r="G67" s="394"/>
      <c r="H67" s="54"/>
      <c r="I67" s="395"/>
      <c r="J67" s="54"/>
      <c r="K67" s="51"/>
      <c r="L67" s="51"/>
      <c r="M67" s="18"/>
      <c r="N67" s="18"/>
      <c r="O67" s="18"/>
      <c r="P67" s="51"/>
      <c r="Q67" s="51"/>
      <c r="R67" s="51"/>
      <c r="S67" s="51"/>
      <c r="T67" s="51"/>
      <c r="U67" s="51"/>
      <c r="V67" s="51"/>
      <c r="W67" s="51"/>
      <c r="X67" s="51"/>
      <c r="Y67" s="51"/>
      <c r="Z67" s="51"/>
      <c r="AA67" s="51"/>
      <c r="AB67" s="51"/>
      <c r="AC67" s="51"/>
      <c r="AD67" s="51"/>
      <c r="AE67" s="51"/>
      <c r="AF67" s="51"/>
      <c r="AG67" s="51"/>
      <c r="AH67" s="51"/>
      <c r="AI67" s="51"/>
      <c r="AJ67" s="51"/>
      <c r="AK67" s="51"/>
      <c r="AL67" s="51"/>
      <c r="AM67" s="51"/>
      <c r="AN67" s="51"/>
      <c r="AO67" s="51"/>
      <c r="AP67" s="51"/>
      <c r="AQ67" s="51"/>
      <c r="AR67" s="51"/>
      <c r="AS67" s="51"/>
      <c r="AT67" s="51"/>
      <c r="AU67" s="51"/>
      <c r="AV67" s="51"/>
      <c r="AW67" s="51"/>
      <c r="AX67" s="51"/>
    </row>
    <row r="68" spans="2:50" s="52" customFormat="1" ht="48.75" customHeight="1">
      <c r="B68" s="53"/>
      <c r="C68" s="54"/>
      <c r="D68" s="54"/>
      <c r="E68" s="393"/>
      <c r="F68" s="54"/>
      <c r="G68" s="394"/>
      <c r="H68" s="54"/>
      <c r="I68" s="395"/>
      <c r="J68" s="54"/>
      <c r="K68" s="51"/>
      <c r="L68" s="51"/>
      <c r="M68" s="18"/>
      <c r="N68" s="18"/>
      <c r="O68" s="18"/>
      <c r="P68" s="51"/>
      <c r="Q68" s="51"/>
      <c r="R68" s="51"/>
      <c r="S68" s="51"/>
      <c r="T68" s="51"/>
      <c r="U68" s="51"/>
      <c r="V68" s="51"/>
      <c r="W68" s="51"/>
      <c r="X68" s="51"/>
      <c r="Y68" s="51"/>
      <c r="Z68" s="51"/>
      <c r="AA68" s="51"/>
      <c r="AB68" s="51"/>
      <c r="AC68" s="51"/>
      <c r="AD68" s="51"/>
      <c r="AE68" s="51"/>
      <c r="AF68" s="51"/>
      <c r="AG68" s="51"/>
      <c r="AH68" s="51"/>
      <c r="AI68" s="51"/>
      <c r="AJ68" s="51"/>
      <c r="AK68" s="51"/>
      <c r="AL68" s="51"/>
      <c r="AM68" s="51"/>
      <c r="AN68" s="51"/>
      <c r="AO68" s="51"/>
      <c r="AP68" s="51"/>
      <c r="AQ68" s="51"/>
      <c r="AR68" s="51"/>
      <c r="AS68" s="51"/>
      <c r="AT68" s="51"/>
      <c r="AU68" s="51"/>
      <c r="AV68" s="51"/>
      <c r="AW68" s="51"/>
      <c r="AX68" s="51"/>
    </row>
    <row r="69" spans="2:50" s="52" customFormat="1" ht="48.75" customHeight="1">
      <c r="B69" s="53"/>
      <c r="C69" s="54"/>
      <c r="D69" s="54"/>
      <c r="E69" s="393"/>
      <c r="F69" s="54"/>
      <c r="G69" s="394"/>
      <c r="H69" s="54"/>
      <c r="I69" s="395"/>
      <c r="J69" s="54"/>
      <c r="K69" s="51"/>
      <c r="L69" s="51"/>
      <c r="M69" s="18"/>
      <c r="N69" s="18"/>
      <c r="O69" s="18"/>
      <c r="P69" s="51"/>
      <c r="Q69" s="51"/>
      <c r="R69" s="51"/>
      <c r="S69" s="51"/>
      <c r="T69" s="51"/>
      <c r="U69" s="51"/>
      <c r="V69" s="51"/>
      <c r="W69" s="51"/>
      <c r="X69" s="51"/>
      <c r="Y69" s="51"/>
      <c r="Z69" s="51"/>
      <c r="AA69" s="51"/>
      <c r="AB69" s="51"/>
      <c r="AC69" s="51"/>
      <c r="AD69" s="51"/>
      <c r="AE69" s="51"/>
      <c r="AF69" s="51"/>
      <c r="AG69" s="51"/>
      <c r="AH69" s="51"/>
      <c r="AI69" s="51"/>
      <c r="AJ69" s="51"/>
      <c r="AK69" s="51"/>
      <c r="AL69" s="51"/>
      <c r="AM69" s="51"/>
      <c r="AN69" s="51"/>
      <c r="AO69" s="51"/>
      <c r="AP69" s="51"/>
      <c r="AQ69" s="51"/>
      <c r="AR69" s="51"/>
      <c r="AS69" s="51"/>
      <c r="AT69" s="51"/>
      <c r="AU69" s="51"/>
      <c r="AV69" s="51"/>
      <c r="AW69" s="51"/>
      <c r="AX69" s="51"/>
    </row>
    <row r="70" spans="2:50" s="52" customFormat="1" ht="48.75" customHeight="1">
      <c r="B70" s="53"/>
      <c r="C70" s="54"/>
      <c r="D70" s="54"/>
      <c r="E70" s="393"/>
      <c r="F70" s="54"/>
      <c r="G70" s="394"/>
      <c r="H70" s="54"/>
      <c r="I70" s="395"/>
      <c r="J70" s="54"/>
      <c r="K70" s="51"/>
      <c r="L70" s="51"/>
      <c r="M70" s="18"/>
      <c r="N70" s="18"/>
      <c r="O70" s="18"/>
      <c r="P70" s="51"/>
      <c r="Q70" s="51"/>
      <c r="R70" s="51"/>
      <c r="S70" s="51"/>
      <c r="T70" s="51"/>
      <c r="U70" s="51"/>
      <c r="V70" s="51"/>
      <c r="W70" s="51"/>
      <c r="X70" s="51"/>
      <c r="Y70" s="51"/>
      <c r="Z70" s="51"/>
      <c r="AA70" s="51"/>
      <c r="AB70" s="51"/>
      <c r="AC70" s="51"/>
      <c r="AD70" s="51"/>
      <c r="AE70" s="51"/>
      <c r="AF70" s="51"/>
      <c r="AG70" s="51"/>
      <c r="AH70" s="51"/>
      <c r="AI70" s="51"/>
      <c r="AJ70" s="51"/>
      <c r="AK70" s="51"/>
      <c r="AL70" s="51"/>
      <c r="AM70" s="51"/>
      <c r="AN70" s="51"/>
      <c r="AO70" s="51"/>
      <c r="AP70" s="51"/>
      <c r="AQ70" s="51"/>
      <c r="AR70" s="51"/>
      <c r="AS70" s="51"/>
      <c r="AT70" s="51"/>
      <c r="AU70" s="51"/>
      <c r="AV70" s="51"/>
      <c r="AW70" s="51"/>
      <c r="AX70" s="51"/>
    </row>
    <row r="71" spans="2:50" s="52" customFormat="1" ht="48.75" customHeight="1">
      <c r="B71" s="53"/>
      <c r="C71" s="54"/>
      <c r="D71" s="54"/>
      <c r="E71" s="393"/>
      <c r="F71" s="54"/>
      <c r="G71" s="394"/>
      <c r="H71" s="54"/>
      <c r="I71" s="395"/>
      <c r="J71" s="54"/>
      <c r="K71" s="51"/>
      <c r="L71" s="51"/>
      <c r="M71" s="18"/>
      <c r="N71" s="18"/>
      <c r="O71" s="18"/>
      <c r="P71" s="51"/>
      <c r="Q71" s="51"/>
      <c r="R71" s="51"/>
      <c r="S71" s="51"/>
      <c r="T71" s="51"/>
      <c r="U71" s="51"/>
      <c r="V71" s="51"/>
      <c r="W71" s="51"/>
      <c r="X71" s="51"/>
      <c r="Y71" s="51"/>
      <c r="Z71" s="51"/>
      <c r="AA71" s="51"/>
      <c r="AB71" s="51"/>
      <c r="AC71" s="51"/>
      <c r="AD71" s="51"/>
      <c r="AE71" s="51"/>
      <c r="AF71" s="51"/>
      <c r="AG71" s="51"/>
      <c r="AH71" s="51"/>
      <c r="AI71" s="51"/>
      <c r="AJ71" s="51"/>
      <c r="AK71" s="51"/>
      <c r="AL71" s="51"/>
      <c r="AM71" s="51"/>
      <c r="AN71" s="51"/>
      <c r="AO71" s="51"/>
      <c r="AP71" s="51"/>
      <c r="AQ71" s="51"/>
      <c r="AR71" s="51"/>
      <c r="AS71" s="51"/>
      <c r="AT71" s="51"/>
      <c r="AU71" s="51"/>
      <c r="AV71" s="51"/>
      <c r="AW71" s="51"/>
      <c r="AX71" s="51"/>
    </row>
    <row r="72" spans="2:50" s="52" customFormat="1" ht="48.75" customHeight="1">
      <c r="B72" s="53"/>
      <c r="C72" s="54"/>
      <c r="D72" s="54"/>
      <c r="E72" s="393"/>
      <c r="F72" s="54"/>
      <c r="G72" s="394"/>
      <c r="H72" s="54"/>
      <c r="I72" s="395"/>
      <c r="J72" s="54"/>
      <c r="K72" s="51"/>
      <c r="L72" s="51"/>
      <c r="M72" s="18"/>
      <c r="N72" s="18"/>
      <c r="O72" s="18"/>
      <c r="P72" s="51"/>
      <c r="Q72" s="51"/>
      <c r="R72" s="51"/>
      <c r="S72" s="51"/>
      <c r="T72" s="51"/>
      <c r="U72" s="51"/>
      <c r="V72" s="51"/>
      <c r="W72" s="51"/>
      <c r="X72" s="51"/>
      <c r="Y72" s="51"/>
      <c r="Z72" s="51"/>
      <c r="AA72" s="51"/>
      <c r="AB72" s="51"/>
      <c r="AC72" s="51"/>
      <c r="AD72" s="51"/>
      <c r="AE72" s="51"/>
      <c r="AF72" s="51"/>
      <c r="AG72" s="51"/>
      <c r="AH72" s="51"/>
      <c r="AI72" s="51"/>
      <c r="AJ72" s="51"/>
      <c r="AK72" s="51"/>
      <c r="AL72" s="51"/>
      <c r="AM72" s="51"/>
      <c r="AN72" s="51"/>
      <c r="AO72" s="51"/>
      <c r="AP72" s="51"/>
      <c r="AQ72" s="51"/>
      <c r="AR72" s="51"/>
      <c r="AS72" s="51"/>
      <c r="AT72" s="51"/>
      <c r="AU72" s="51"/>
      <c r="AV72" s="51"/>
      <c r="AW72" s="51"/>
      <c r="AX72" s="51"/>
    </row>
    <row r="73" spans="2:50" s="52" customFormat="1" ht="48.75" customHeight="1">
      <c r="B73" s="53"/>
      <c r="C73" s="54"/>
      <c r="D73" s="54"/>
      <c r="E73" s="393"/>
      <c r="F73" s="54"/>
      <c r="G73" s="394"/>
      <c r="H73" s="54"/>
      <c r="I73" s="395"/>
      <c r="J73" s="54"/>
      <c r="K73" s="51"/>
      <c r="L73" s="51"/>
      <c r="M73" s="18"/>
      <c r="N73" s="18"/>
      <c r="O73" s="18"/>
      <c r="P73" s="51"/>
      <c r="Q73" s="51"/>
      <c r="R73" s="51"/>
      <c r="S73" s="51"/>
      <c r="T73" s="51"/>
      <c r="U73" s="51"/>
      <c r="V73" s="51"/>
      <c r="W73" s="51"/>
      <c r="X73" s="51"/>
      <c r="Y73" s="51"/>
      <c r="Z73" s="51"/>
      <c r="AA73" s="51"/>
      <c r="AB73" s="51"/>
      <c r="AC73" s="51"/>
      <c r="AD73" s="51"/>
      <c r="AE73" s="51"/>
      <c r="AF73" s="51"/>
      <c r="AG73" s="51"/>
      <c r="AH73" s="51"/>
      <c r="AI73" s="51"/>
      <c r="AJ73" s="51"/>
      <c r="AK73" s="51"/>
      <c r="AL73" s="51"/>
      <c r="AM73" s="51"/>
      <c r="AN73" s="51"/>
      <c r="AO73" s="51"/>
      <c r="AP73" s="51"/>
      <c r="AQ73" s="51"/>
      <c r="AR73" s="51"/>
      <c r="AS73" s="51"/>
      <c r="AT73" s="51"/>
      <c r="AU73" s="51"/>
      <c r="AV73" s="51"/>
      <c r="AW73" s="51"/>
      <c r="AX73" s="51"/>
    </row>
    <row r="74" spans="2:50" s="52" customFormat="1" ht="48.75" customHeight="1">
      <c r="B74" s="53"/>
      <c r="C74" s="54"/>
      <c r="D74" s="54"/>
      <c r="E74" s="393"/>
      <c r="F74" s="54"/>
      <c r="G74" s="394"/>
      <c r="H74" s="54"/>
      <c r="I74" s="395"/>
      <c r="J74" s="54"/>
      <c r="K74" s="51"/>
      <c r="L74" s="51"/>
      <c r="M74" s="18"/>
      <c r="N74" s="18"/>
      <c r="O74" s="18"/>
      <c r="P74" s="51"/>
      <c r="Q74" s="51"/>
      <c r="R74" s="51"/>
      <c r="S74" s="51"/>
      <c r="T74" s="51"/>
      <c r="U74" s="51"/>
      <c r="V74" s="51"/>
      <c r="W74" s="51"/>
      <c r="X74" s="51"/>
      <c r="Y74" s="51"/>
      <c r="Z74" s="51"/>
      <c r="AA74" s="51"/>
      <c r="AB74" s="51"/>
      <c r="AC74" s="51"/>
      <c r="AD74" s="51"/>
      <c r="AE74" s="51"/>
      <c r="AF74" s="51"/>
      <c r="AG74" s="51"/>
      <c r="AH74" s="51"/>
      <c r="AI74" s="51"/>
      <c r="AJ74" s="51"/>
      <c r="AK74" s="51"/>
      <c r="AL74" s="51"/>
      <c r="AM74" s="51"/>
      <c r="AN74" s="51"/>
      <c r="AO74" s="51"/>
      <c r="AP74" s="51"/>
      <c r="AQ74" s="51"/>
      <c r="AR74" s="51"/>
      <c r="AS74" s="51"/>
      <c r="AT74" s="51"/>
      <c r="AU74" s="51"/>
      <c r="AV74" s="51"/>
      <c r="AW74" s="51"/>
      <c r="AX74" s="51"/>
    </row>
    <row r="75" spans="2:50" s="52" customFormat="1" ht="48.75" customHeight="1">
      <c r="B75" s="53"/>
      <c r="C75" s="54"/>
      <c r="D75" s="54"/>
      <c r="E75" s="393"/>
      <c r="F75" s="54"/>
      <c r="G75" s="394"/>
      <c r="H75" s="54"/>
      <c r="I75" s="395"/>
      <c r="J75" s="54"/>
      <c r="K75" s="51"/>
      <c r="L75" s="51"/>
      <c r="M75" s="18"/>
      <c r="N75" s="18"/>
      <c r="O75" s="18"/>
      <c r="P75" s="51"/>
      <c r="Q75" s="51"/>
      <c r="R75" s="51"/>
      <c r="S75" s="51"/>
      <c r="T75" s="51"/>
      <c r="U75" s="51"/>
      <c r="V75" s="51"/>
      <c r="W75" s="51"/>
      <c r="X75" s="51"/>
      <c r="Y75" s="51"/>
      <c r="Z75" s="51"/>
      <c r="AA75" s="51"/>
      <c r="AB75" s="51"/>
      <c r="AC75" s="51"/>
      <c r="AD75" s="51"/>
      <c r="AE75" s="51"/>
      <c r="AF75" s="51"/>
      <c r="AG75" s="51"/>
      <c r="AH75" s="51"/>
      <c r="AI75" s="51"/>
      <c r="AJ75" s="51"/>
      <c r="AK75" s="51"/>
      <c r="AL75" s="51"/>
      <c r="AM75" s="51"/>
      <c r="AN75" s="51"/>
      <c r="AO75" s="51"/>
      <c r="AP75" s="51"/>
      <c r="AQ75" s="51"/>
      <c r="AR75" s="51"/>
      <c r="AS75" s="51"/>
      <c r="AT75" s="51"/>
      <c r="AU75" s="51"/>
      <c r="AV75" s="51"/>
      <c r="AW75" s="51"/>
      <c r="AX75" s="51"/>
    </row>
    <row r="76" spans="2:50" s="52" customFormat="1" ht="48.75" customHeight="1">
      <c r="B76" s="53"/>
      <c r="C76" s="54"/>
      <c r="D76" s="54"/>
      <c r="E76" s="393"/>
      <c r="F76" s="54"/>
      <c r="G76" s="394"/>
      <c r="H76" s="54"/>
      <c r="I76" s="395"/>
      <c r="J76" s="54"/>
      <c r="K76" s="51"/>
      <c r="L76" s="51"/>
      <c r="M76" s="18"/>
      <c r="N76" s="18"/>
      <c r="O76" s="18"/>
      <c r="P76" s="51"/>
      <c r="Q76" s="51"/>
      <c r="R76" s="51"/>
      <c r="S76" s="51"/>
      <c r="T76" s="51"/>
      <c r="U76" s="51"/>
      <c r="V76" s="51"/>
      <c r="W76" s="51"/>
      <c r="X76" s="51"/>
      <c r="Y76" s="51"/>
      <c r="Z76" s="51"/>
      <c r="AA76" s="51"/>
      <c r="AB76" s="51"/>
      <c r="AC76" s="51"/>
      <c r="AD76" s="51"/>
      <c r="AE76" s="51"/>
      <c r="AF76" s="51"/>
      <c r="AG76" s="51"/>
      <c r="AH76" s="51"/>
      <c r="AI76" s="51"/>
      <c r="AJ76" s="51"/>
      <c r="AK76" s="51"/>
      <c r="AL76" s="51"/>
      <c r="AM76" s="51"/>
      <c r="AN76" s="51"/>
      <c r="AO76" s="51"/>
      <c r="AP76" s="51"/>
      <c r="AQ76" s="51"/>
      <c r="AR76" s="51"/>
      <c r="AS76" s="51"/>
      <c r="AT76" s="51"/>
      <c r="AU76" s="51"/>
      <c r="AV76" s="51"/>
      <c r="AW76" s="51"/>
      <c r="AX76" s="51"/>
    </row>
    <row r="77" spans="2:50" s="52" customFormat="1" ht="48.75" customHeight="1">
      <c r="B77" s="53"/>
      <c r="C77" s="54"/>
      <c r="D77" s="54"/>
      <c r="E77" s="393"/>
      <c r="F77" s="54"/>
      <c r="G77" s="394"/>
      <c r="H77" s="54"/>
      <c r="I77" s="395"/>
      <c r="J77" s="54"/>
      <c r="K77" s="51"/>
      <c r="L77" s="51"/>
      <c r="M77" s="18"/>
      <c r="N77" s="18"/>
      <c r="O77" s="18"/>
      <c r="P77" s="51"/>
      <c r="Q77" s="51"/>
      <c r="R77" s="51"/>
      <c r="S77" s="51"/>
      <c r="T77" s="51"/>
      <c r="U77" s="51"/>
      <c r="V77" s="51"/>
      <c r="W77" s="51"/>
      <c r="X77" s="51"/>
      <c r="Y77" s="51"/>
      <c r="Z77" s="51"/>
      <c r="AA77" s="51"/>
      <c r="AB77" s="51"/>
      <c r="AC77" s="51"/>
      <c r="AD77" s="51"/>
      <c r="AE77" s="51"/>
      <c r="AF77" s="51"/>
      <c r="AG77" s="51"/>
      <c r="AH77" s="51"/>
      <c r="AI77" s="51"/>
      <c r="AJ77" s="51"/>
      <c r="AK77" s="51"/>
      <c r="AL77" s="51"/>
      <c r="AM77" s="51"/>
      <c r="AN77" s="51"/>
      <c r="AO77" s="51"/>
      <c r="AP77" s="51"/>
      <c r="AQ77" s="51"/>
      <c r="AR77" s="51"/>
      <c r="AS77" s="51"/>
      <c r="AT77" s="51"/>
      <c r="AU77" s="51"/>
      <c r="AV77" s="51"/>
      <c r="AW77" s="51"/>
      <c r="AX77" s="51"/>
    </row>
    <row r="78" spans="2:50" s="52" customFormat="1" ht="48.75" customHeight="1">
      <c r="B78" s="53"/>
      <c r="C78" s="54"/>
      <c r="D78" s="54"/>
      <c r="E78" s="393"/>
      <c r="F78" s="54"/>
      <c r="G78" s="394"/>
      <c r="H78" s="54"/>
      <c r="I78" s="395"/>
      <c r="J78" s="54"/>
      <c r="K78" s="51"/>
      <c r="L78" s="51"/>
      <c r="M78" s="18"/>
      <c r="N78" s="18"/>
      <c r="O78" s="18"/>
      <c r="P78" s="51"/>
      <c r="Q78" s="51"/>
      <c r="R78" s="51"/>
      <c r="S78" s="51"/>
      <c r="T78" s="51"/>
      <c r="U78" s="51"/>
      <c r="V78" s="51"/>
      <c r="W78" s="51"/>
      <c r="X78" s="51"/>
      <c r="Y78" s="51"/>
      <c r="Z78" s="51"/>
      <c r="AA78" s="51"/>
      <c r="AB78" s="51"/>
      <c r="AC78" s="51"/>
      <c r="AD78" s="51"/>
      <c r="AE78" s="51"/>
      <c r="AF78" s="51"/>
      <c r="AG78" s="51"/>
      <c r="AH78" s="51"/>
      <c r="AI78" s="51"/>
      <c r="AJ78" s="51"/>
      <c r="AK78" s="51"/>
      <c r="AL78" s="51"/>
      <c r="AM78" s="51"/>
      <c r="AN78" s="51"/>
      <c r="AO78" s="51"/>
      <c r="AP78" s="51"/>
      <c r="AQ78" s="51"/>
      <c r="AR78" s="51"/>
      <c r="AS78" s="51"/>
      <c r="AT78" s="51"/>
      <c r="AU78" s="51"/>
      <c r="AV78" s="51"/>
      <c r="AW78" s="51"/>
      <c r="AX78" s="51"/>
    </row>
    <row r="79" spans="2:50" s="52" customFormat="1" ht="48.75" customHeight="1">
      <c r="B79" s="53"/>
      <c r="C79" s="54"/>
      <c r="D79" s="54"/>
      <c r="E79" s="393"/>
      <c r="F79" s="54"/>
      <c r="G79" s="394"/>
      <c r="H79" s="54"/>
      <c r="I79" s="395"/>
      <c r="J79" s="54"/>
      <c r="K79" s="51"/>
      <c r="L79" s="51"/>
      <c r="M79" s="18"/>
      <c r="N79" s="18"/>
      <c r="O79" s="18"/>
      <c r="P79" s="51"/>
      <c r="Q79" s="51"/>
      <c r="R79" s="51"/>
      <c r="S79" s="51"/>
      <c r="T79" s="51"/>
      <c r="U79" s="51"/>
      <c r="V79" s="51"/>
      <c r="W79" s="51"/>
      <c r="X79" s="51"/>
      <c r="Y79" s="51"/>
      <c r="Z79" s="51"/>
      <c r="AA79" s="51"/>
      <c r="AB79" s="51"/>
      <c r="AC79" s="51"/>
      <c r="AD79" s="51"/>
      <c r="AE79" s="51"/>
      <c r="AF79" s="51"/>
      <c r="AG79" s="51"/>
      <c r="AH79" s="51"/>
      <c r="AI79" s="51"/>
      <c r="AJ79" s="51"/>
      <c r="AK79" s="51"/>
      <c r="AL79" s="51"/>
      <c r="AM79" s="51"/>
      <c r="AN79" s="51"/>
      <c r="AO79" s="51"/>
      <c r="AP79" s="51"/>
      <c r="AQ79" s="51"/>
      <c r="AR79" s="51"/>
      <c r="AS79" s="51"/>
      <c r="AT79" s="51"/>
      <c r="AU79" s="51"/>
      <c r="AV79" s="51"/>
      <c r="AW79" s="51"/>
      <c r="AX79" s="51"/>
    </row>
    <row r="80" spans="2:50" s="52" customFormat="1" ht="48.75" customHeight="1">
      <c r="B80" s="53"/>
      <c r="C80" s="54"/>
      <c r="D80" s="54"/>
      <c r="E80" s="393"/>
      <c r="F80" s="54"/>
      <c r="G80" s="394"/>
      <c r="H80" s="54"/>
      <c r="I80" s="395"/>
      <c r="J80" s="54"/>
      <c r="K80" s="51"/>
      <c r="L80" s="51"/>
      <c r="M80" s="18"/>
      <c r="N80" s="18"/>
      <c r="O80" s="18"/>
      <c r="P80" s="51"/>
      <c r="Q80" s="51"/>
      <c r="R80" s="51"/>
      <c r="S80" s="51"/>
      <c r="T80" s="51"/>
      <c r="U80" s="51"/>
      <c r="V80" s="51"/>
      <c r="W80" s="51"/>
      <c r="X80" s="51"/>
      <c r="Y80" s="51"/>
      <c r="Z80" s="51"/>
      <c r="AA80" s="51"/>
      <c r="AB80" s="51"/>
      <c r="AC80" s="51"/>
      <c r="AD80" s="51"/>
      <c r="AE80" s="51"/>
      <c r="AF80" s="51"/>
      <c r="AG80" s="51"/>
      <c r="AH80" s="51"/>
      <c r="AI80" s="51"/>
      <c r="AJ80" s="51"/>
      <c r="AK80" s="51"/>
      <c r="AL80" s="51"/>
      <c r="AM80" s="51"/>
      <c r="AN80" s="51"/>
      <c r="AO80" s="51"/>
      <c r="AP80" s="51"/>
      <c r="AQ80" s="51"/>
      <c r="AR80" s="51"/>
      <c r="AS80" s="51"/>
      <c r="AT80" s="51"/>
      <c r="AU80" s="51"/>
      <c r="AV80" s="51"/>
      <c r="AW80" s="51"/>
      <c r="AX80" s="51"/>
    </row>
    <row r="81" spans="2:50" s="52" customFormat="1" ht="48.75" customHeight="1">
      <c r="B81" s="53"/>
      <c r="C81" s="54"/>
      <c r="D81" s="54"/>
      <c r="E81" s="393"/>
      <c r="F81" s="54"/>
      <c r="G81" s="394"/>
      <c r="H81" s="54"/>
      <c r="I81" s="395"/>
      <c r="J81" s="54"/>
      <c r="K81" s="51"/>
      <c r="L81" s="51"/>
      <c r="M81" s="18"/>
      <c r="N81" s="18"/>
      <c r="O81" s="18"/>
      <c r="P81" s="51"/>
      <c r="Q81" s="51"/>
      <c r="R81" s="51"/>
      <c r="S81" s="51"/>
      <c r="T81" s="51"/>
      <c r="U81" s="51"/>
      <c r="V81" s="51"/>
      <c r="W81" s="51"/>
      <c r="X81" s="51"/>
      <c r="Y81" s="51"/>
      <c r="Z81" s="51"/>
      <c r="AA81" s="51"/>
      <c r="AB81" s="51"/>
      <c r="AC81" s="51"/>
      <c r="AD81" s="51"/>
      <c r="AE81" s="51"/>
      <c r="AF81" s="51"/>
      <c r="AG81" s="51"/>
      <c r="AH81" s="51"/>
      <c r="AI81" s="51"/>
      <c r="AJ81" s="51"/>
      <c r="AK81" s="51"/>
      <c r="AL81" s="51"/>
      <c r="AM81" s="51"/>
      <c r="AN81" s="51"/>
      <c r="AO81" s="51"/>
      <c r="AP81" s="51"/>
      <c r="AQ81" s="51"/>
      <c r="AR81" s="51"/>
      <c r="AS81" s="51"/>
      <c r="AT81" s="51"/>
      <c r="AU81" s="51"/>
      <c r="AV81" s="51"/>
      <c r="AW81" s="51"/>
      <c r="AX81" s="51"/>
    </row>
    <row r="82" spans="2:50" s="52" customFormat="1" ht="48.75" customHeight="1">
      <c r="B82" s="53"/>
      <c r="C82" s="54"/>
      <c r="D82" s="54"/>
      <c r="E82" s="393"/>
      <c r="F82" s="54"/>
      <c r="G82" s="394"/>
      <c r="H82" s="54"/>
      <c r="I82" s="395"/>
      <c r="J82" s="54"/>
      <c r="K82" s="51"/>
      <c r="L82" s="51"/>
      <c r="M82" s="18"/>
      <c r="N82" s="18"/>
      <c r="O82" s="18"/>
      <c r="P82" s="51"/>
      <c r="Q82" s="51"/>
      <c r="R82" s="51"/>
      <c r="S82" s="51"/>
      <c r="T82" s="51"/>
      <c r="U82" s="51"/>
      <c r="V82" s="51"/>
      <c r="W82" s="51"/>
      <c r="X82" s="51"/>
      <c r="Y82" s="51"/>
      <c r="Z82" s="51"/>
      <c r="AA82" s="51"/>
      <c r="AB82" s="51"/>
      <c r="AC82" s="51"/>
      <c r="AD82" s="51"/>
      <c r="AE82" s="51"/>
      <c r="AF82" s="51"/>
      <c r="AG82" s="51"/>
      <c r="AH82" s="51"/>
      <c r="AI82" s="51"/>
      <c r="AJ82" s="51"/>
      <c r="AK82" s="51"/>
      <c r="AL82" s="51"/>
      <c r="AM82" s="51"/>
      <c r="AN82" s="51"/>
      <c r="AO82" s="51"/>
      <c r="AP82" s="51"/>
      <c r="AQ82" s="51"/>
      <c r="AR82" s="51"/>
      <c r="AS82" s="51"/>
      <c r="AT82" s="51"/>
      <c r="AU82" s="51"/>
      <c r="AV82" s="51"/>
      <c r="AW82" s="51"/>
      <c r="AX82" s="51"/>
    </row>
    <row r="83" spans="2:50" s="52" customFormat="1" ht="48.75" customHeight="1">
      <c r="B83" s="53"/>
      <c r="C83" s="54"/>
      <c r="D83" s="54"/>
      <c r="E83" s="393"/>
      <c r="F83" s="54"/>
      <c r="G83" s="394"/>
      <c r="H83" s="54"/>
      <c r="I83" s="395"/>
      <c r="J83" s="54"/>
      <c r="K83" s="51"/>
      <c r="L83" s="51"/>
      <c r="M83" s="18"/>
      <c r="N83" s="18"/>
      <c r="O83" s="18"/>
      <c r="P83" s="51"/>
      <c r="Q83" s="51"/>
      <c r="R83" s="51"/>
      <c r="S83" s="51"/>
      <c r="T83" s="51"/>
      <c r="U83" s="51"/>
      <c r="V83" s="51"/>
      <c r="W83" s="51"/>
      <c r="X83" s="51"/>
      <c r="Y83" s="51"/>
      <c r="Z83" s="51"/>
      <c r="AA83" s="51"/>
      <c r="AB83" s="51"/>
      <c r="AC83" s="51"/>
      <c r="AD83" s="51"/>
      <c r="AE83" s="51"/>
      <c r="AF83" s="51"/>
      <c r="AG83" s="51"/>
      <c r="AH83" s="51"/>
      <c r="AI83" s="51"/>
      <c r="AJ83" s="51"/>
      <c r="AK83" s="51"/>
      <c r="AL83" s="51"/>
      <c r="AM83" s="51"/>
      <c r="AN83" s="51"/>
      <c r="AO83" s="51"/>
      <c r="AP83" s="51"/>
      <c r="AQ83" s="51"/>
      <c r="AR83" s="51"/>
      <c r="AS83" s="51"/>
      <c r="AT83" s="51"/>
      <c r="AU83" s="51"/>
      <c r="AV83" s="51"/>
      <c r="AW83" s="51"/>
      <c r="AX83" s="51"/>
    </row>
    <row r="84" spans="2:50" s="52" customFormat="1" ht="48.75" customHeight="1">
      <c r="B84" s="53"/>
      <c r="C84" s="54"/>
      <c r="D84" s="54"/>
      <c r="E84" s="393"/>
      <c r="F84" s="54"/>
      <c r="G84" s="394"/>
      <c r="H84" s="54"/>
      <c r="I84" s="395"/>
      <c r="J84" s="54"/>
      <c r="K84" s="51"/>
      <c r="L84" s="51"/>
      <c r="M84" s="18"/>
      <c r="N84" s="18"/>
      <c r="O84" s="18"/>
      <c r="P84" s="51"/>
      <c r="Q84" s="51"/>
      <c r="R84" s="51"/>
      <c r="S84" s="51"/>
      <c r="T84" s="51"/>
      <c r="U84" s="51"/>
      <c r="V84" s="51"/>
      <c r="W84" s="51"/>
      <c r="X84" s="51"/>
      <c r="Y84" s="51"/>
      <c r="Z84" s="51"/>
      <c r="AA84" s="51"/>
      <c r="AB84" s="51"/>
      <c r="AC84" s="51"/>
      <c r="AD84" s="51"/>
      <c r="AE84" s="51"/>
      <c r="AF84" s="51"/>
      <c r="AG84" s="51"/>
      <c r="AH84" s="51"/>
      <c r="AI84" s="51"/>
      <c r="AJ84" s="51"/>
      <c r="AK84" s="51"/>
      <c r="AL84" s="51"/>
      <c r="AM84" s="51"/>
      <c r="AN84" s="51"/>
      <c r="AO84" s="51"/>
      <c r="AP84" s="51"/>
      <c r="AQ84" s="51"/>
      <c r="AR84" s="51"/>
      <c r="AS84" s="51"/>
      <c r="AT84" s="51"/>
      <c r="AU84" s="51"/>
      <c r="AV84" s="51"/>
      <c r="AW84" s="51"/>
      <c r="AX84" s="51"/>
    </row>
    <row r="85" spans="2:50" s="52" customFormat="1" ht="48.75" customHeight="1">
      <c r="B85" s="53"/>
      <c r="C85" s="54"/>
      <c r="D85" s="54"/>
      <c r="E85" s="393"/>
      <c r="F85" s="54"/>
      <c r="G85" s="394"/>
      <c r="H85" s="54"/>
      <c r="I85" s="395"/>
      <c r="J85" s="54"/>
      <c r="K85" s="51"/>
      <c r="L85" s="51"/>
      <c r="M85" s="18"/>
      <c r="N85" s="18"/>
      <c r="O85" s="18"/>
      <c r="P85" s="51"/>
      <c r="Q85" s="51"/>
      <c r="R85" s="51"/>
      <c r="S85" s="51"/>
      <c r="T85" s="51"/>
      <c r="U85" s="51"/>
      <c r="V85" s="51"/>
      <c r="W85" s="51"/>
      <c r="X85" s="51"/>
      <c r="Y85" s="51"/>
      <c r="Z85" s="51"/>
      <c r="AA85" s="51"/>
      <c r="AB85" s="51"/>
      <c r="AC85" s="51"/>
      <c r="AD85" s="51"/>
      <c r="AE85" s="51"/>
      <c r="AF85" s="51"/>
      <c r="AG85" s="51"/>
      <c r="AH85" s="51"/>
      <c r="AI85" s="51"/>
      <c r="AJ85" s="51"/>
      <c r="AK85" s="51"/>
      <c r="AL85" s="51"/>
      <c r="AM85" s="51"/>
      <c r="AN85" s="51"/>
      <c r="AO85" s="51"/>
      <c r="AP85" s="51"/>
      <c r="AQ85" s="51"/>
      <c r="AR85" s="51"/>
      <c r="AS85" s="51"/>
      <c r="AT85" s="51"/>
      <c r="AU85" s="51"/>
      <c r="AV85" s="51"/>
      <c r="AW85" s="51"/>
      <c r="AX85" s="51"/>
    </row>
    <row r="86" spans="2:50" s="52" customFormat="1" ht="48.75" customHeight="1">
      <c r="B86" s="53"/>
      <c r="C86" s="54"/>
      <c r="D86" s="54"/>
      <c r="E86" s="393"/>
      <c r="F86" s="54"/>
      <c r="G86" s="394"/>
      <c r="H86" s="54"/>
      <c r="I86" s="395"/>
      <c r="J86" s="54"/>
      <c r="K86" s="51"/>
      <c r="L86" s="51"/>
      <c r="M86" s="18"/>
      <c r="N86" s="18"/>
      <c r="O86" s="18"/>
      <c r="P86" s="51"/>
      <c r="Q86" s="51"/>
      <c r="R86" s="51"/>
      <c r="S86" s="51"/>
      <c r="T86" s="51"/>
      <c r="U86" s="51"/>
      <c r="V86" s="51"/>
      <c r="W86" s="51"/>
      <c r="X86" s="51"/>
      <c r="Y86" s="51"/>
      <c r="Z86" s="51"/>
      <c r="AA86" s="51"/>
      <c r="AB86" s="51"/>
      <c r="AC86" s="51"/>
      <c r="AD86" s="51"/>
      <c r="AE86" s="51"/>
      <c r="AF86" s="51"/>
      <c r="AG86" s="51"/>
      <c r="AH86" s="51"/>
      <c r="AI86" s="51"/>
      <c r="AJ86" s="51"/>
      <c r="AK86" s="51"/>
      <c r="AL86" s="51"/>
      <c r="AM86" s="51"/>
      <c r="AN86" s="51"/>
      <c r="AO86" s="51"/>
      <c r="AP86" s="51"/>
      <c r="AQ86" s="51"/>
      <c r="AR86" s="51"/>
      <c r="AS86" s="51"/>
      <c r="AT86" s="51"/>
      <c r="AU86" s="51"/>
      <c r="AV86" s="51"/>
      <c r="AW86" s="51"/>
      <c r="AX86" s="51"/>
    </row>
  </sheetData>
  <mergeCells count="15">
    <mergeCell ref="A1:J1"/>
    <mergeCell ref="A2:J2"/>
    <mergeCell ref="H3:I3"/>
    <mergeCell ref="J3:J4"/>
    <mergeCell ref="A23:B23"/>
    <mergeCell ref="A17:B17"/>
    <mergeCell ref="A22:B22"/>
    <mergeCell ref="A16:B16"/>
    <mergeCell ref="A6:B6"/>
    <mergeCell ref="A7:B7"/>
    <mergeCell ref="A3:B4"/>
    <mergeCell ref="A5:B5"/>
    <mergeCell ref="A12:B12"/>
    <mergeCell ref="F3:G3"/>
    <mergeCell ref="D3:E3"/>
  </mergeCells>
  <pageMargins left="0.7" right="0.7" top="0.75" bottom="0.75" header="0.3" footer="0.3"/>
  <pageSetup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548404-B020-4E05-B4E3-9749E58FAEEA}">
  <sheetPr>
    <tabColor rgb="FF92D050"/>
  </sheetPr>
  <dimension ref="A1:Y75"/>
  <sheetViews>
    <sheetView zoomScale="75" zoomScaleNormal="75" zoomScaleSheetLayoutView="40" zoomScalePageLayoutView="60" workbookViewId="0">
      <selection sqref="A1:O1"/>
    </sheetView>
  </sheetViews>
  <sheetFormatPr defaultColWidth="9.140625" defaultRowHeight="20.25"/>
  <cols>
    <col min="1" max="1" width="7.140625" style="95" customWidth="1"/>
    <col min="2" max="2" width="63.85546875" style="438" customWidth="1"/>
    <col min="3" max="3" width="19.5703125" style="81" bestFit="1" customWidth="1"/>
    <col min="4" max="4" width="17.5703125" style="81" customWidth="1"/>
    <col min="5" max="5" width="19.42578125" style="81" customWidth="1"/>
    <col min="6" max="6" width="18.7109375" style="81" customWidth="1"/>
    <col min="7" max="7" width="11.5703125" style="439" customWidth="1"/>
    <col min="8" max="8" width="18.7109375" style="81" customWidth="1"/>
    <col min="9" max="9" width="11.5703125" style="439" customWidth="1"/>
    <col min="10" max="10" width="19.5703125" style="439" hidden="1" customWidth="1"/>
    <col min="11" max="11" width="11.5703125" style="439" hidden="1" customWidth="1"/>
    <col min="12" max="12" width="20.85546875" style="81" customWidth="1"/>
    <col min="13" max="13" width="11.5703125" style="439" customWidth="1"/>
    <col min="14" max="14" width="19.5703125" style="440" bestFit="1" customWidth="1"/>
    <col min="15" max="15" width="19.42578125" style="441" customWidth="1"/>
    <col min="16" max="18" width="6.85546875" style="399" bestFit="1" customWidth="1"/>
    <col min="19" max="19" width="22.28515625" style="81" bestFit="1" customWidth="1"/>
    <col min="20" max="16384" width="9.140625" style="91"/>
  </cols>
  <sheetData>
    <row r="1" spans="1:20" s="78" customFormat="1" ht="35.1" customHeight="1">
      <c r="A1" s="686" t="s">
        <v>243</v>
      </c>
      <c r="B1" s="686"/>
      <c r="C1" s="686"/>
      <c r="D1" s="686"/>
      <c r="E1" s="686"/>
      <c r="F1" s="686"/>
      <c r="G1" s="686"/>
      <c r="H1" s="686"/>
      <c r="I1" s="686"/>
      <c r="J1" s="686"/>
      <c r="K1" s="686"/>
      <c r="L1" s="686"/>
      <c r="M1" s="686"/>
      <c r="N1" s="686"/>
      <c r="O1" s="686"/>
      <c r="P1" s="396"/>
      <c r="Q1" s="396"/>
      <c r="R1" s="396"/>
      <c r="S1" s="397"/>
    </row>
    <row r="2" spans="1:20" s="78" customFormat="1" ht="35.1" customHeight="1">
      <c r="A2" s="687" t="s">
        <v>443</v>
      </c>
      <c r="B2" s="687"/>
      <c r="C2" s="687"/>
      <c r="D2" s="687"/>
      <c r="E2" s="687"/>
      <c r="F2" s="687"/>
      <c r="G2" s="687"/>
      <c r="H2" s="687"/>
      <c r="I2" s="687"/>
      <c r="J2" s="687"/>
      <c r="K2" s="687"/>
      <c r="L2" s="687"/>
      <c r="M2" s="687"/>
      <c r="N2" s="687"/>
      <c r="O2" s="687"/>
      <c r="P2" s="396"/>
      <c r="Q2" s="396"/>
      <c r="R2" s="396"/>
      <c r="S2" s="397"/>
    </row>
    <row r="3" spans="1:20" s="82" customFormat="1" ht="30" customHeight="1">
      <c r="A3" s="682" t="s">
        <v>21</v>
      </c>
      <c r="B3" s="683" t="s">
        <v>136</v>
      </c>
      <c r="C3" s="684" t="s">
        <v>122</v>
      </c>
      <c r="D3" s="688" t="s">
        <v>444</v>
      </c>
      <c r="E3" s="688" t="s">
        <v>445</v>
      </c>
      <c r="F3" s="682" t="s">
        <v>184</v>
      </c>
      <c r="G3" s="682"/>
      <c r="H3" s="684" t="s">
        <v>84</v>
      </c>
      <c r="I3" s="689"/>
      <c r="J3" s="684" t="s">
        <v>23</v>
      </c>
      <c r="K3" s="689"/>
      <c r="L3" s="690" t="s">
        <v>446</v>
      </c>
      <c r="M3" s="690"/>
      <c r="N3" s="691" t="s">
        <v>4</v>
      </c>
      <c r="O3" s="681" t="s">
        <v>244</v>
      </c>
      <c r="P3" s="398"/>
      <c r="Q3" s="398"/>
      <c r="R3" s="399"/>
      <c r="S3" s="400"/>
    </row>
    <row r="4" spans="1:20" s="82" customFormat="1" ht="30" customHeight="1">
      <c r="A4" s="682"/>
      <c r="B4" s="683"/>
      <c r="C4" s="685"/>
      <c r="D4" s="688"/>
      <c r="E4" s="688"/>
      <c r="F4" s="79" t="s">
        <v>107</v>
      </c>
      <c r="G4" s="401" t="s">
        <v>7</v>
      </c>
      <c r="H4" s="79" t="s">
        <v>107</v>
      </c>
      <c r="I4" s="401" t="s">
        <v>7</v>
      </c>
      <c r="J4" s="79" t="s">
        <v>107</v>
      </c>
      <c r="K4" s="401" t="s">
        <v>7</v>
      </c>
      <c r="L4" s="79" t="s">
        <v>107</v>
      </c>
      <c r="M4" s="401" t="s">
        <v>7</v>
      </c>
      <c r="N4" s="691"/>
      <c r="O4" s="681"/>
      <c r="P4" s="398"/>
      <c r="Q4" s="398"/>
      <c r="R4" s="399"/>
      <c r="S4" s="400"/>
    </row>
    <row r="5" spans="1:20" s="80" customFormat="1" ht="41.25" thickBot="1">
      <c r="A5" s="402"/>
      <c r="B5" s="403" t="s">
        <v>171</v>
      </c>
      <c r="C5" s="404">
        <v>187992100</v>
      </c>
      <c r="D5" s="404">
        <v>0</v>
      </c>
      <c r="E5" s="404">
        <v>187991800</v>
      </c>
      <c r="F5" s="404">
        <v>28500</v>
      </c>
      <c r="G5" s="405">
        <v>1.5160211519526618E-2</v>
      </c>
      <c r="H5" s="404">
        <v>2175800</v>
      </c>
      <c r="I5" s="405">
        <v>1.157389060497755</v>
      </c>
      <c r="J5" s="404">
        <v>0</v>
      </c>
      <c r="K5" s="405">
        <v>0</v>
      </c>
      <c r="L5" s="404">
        <v>2204300</v>
      </c>
      <c r="M5" s="405">
        <v>1.1725492720172817</v>
      </c>
      <c r="N5" s="404">
        <v>185787500</v>
      </c>
      <c r="O5" s="406"/>
      <c r="P5" s="407"/>
      <c r="Q5" s="407"/>
      <c r="R5" s="407"/>
      <c r="S5" s="408"/>
    </row>
    <row r="6" spans="1:20" s="80" customFormat="1" ht="27.95" customHeight="1" thickTop="1">
      <c r="A6" s="409"/>
      <c r="B6" s="410" t="s">
        <v>245</v>
      </c>
      <c r="C6" s="411">
        <v>96371400</v>
      </c>
      <c r="D6" s="411">
        <v>0</v>
      </c>
      <c r="E6" s="411">
        <v>96371400</v>
      </c>
      <c r="F6" s="411">
        <v>0</v>
      </c>
      <c r="G6" s="412">
        <v>0</v>
      </c>
      <c r="H6" s="411">
        <v>0</v>
      </c>
      <c r="I6" s="412">
        <v>0</v>
      </c>
      <c r="J6" s="411"/>
      <c r="K6" s="412"/>
      <c r="L6" s="411">
        <v>0</v>
      </c>
      <c r="M6" s="412">
        <v>0</v>
      </c>
      <c r="N6" s="411">
        <v>96371400</v>
      </c>
      <c r="O6" s="413"/>
      <c r="P6" s="407"/>
      <c r="Q6" s="407"/>
      <c r="R6" s="407"/>
      <c r="S6" s="408"/>
    </row>
    <row r="7" spans="1:20" s="88" customFormat="1" ht="101.25">
      <c r="A7" s="83">
        <v>1</v>
      </c>
      <c r="B7" s="89" t="s">
        <v>246</v>
      </c>
      <c r="C7" s="85">
        <v>36023000</v>
      </c>
      <c r="D7" s="87"/>
      <c r="E7" s="86">
        <v>36023000</v>
      </c>
      <c r="F7" s="87"/>
      <c r="G7" s="414">
        <v>0</v>
      </c>
      <c r="H7" s="87"/>
      <c r="I7" s="414">
        <v>0</v>
      </c>
      <c r="J7" s="414"/>
      <c r="K7" s="414">
        <v>0</v>
      </c>
      <c r="L7" s="87">
        <v>0</v>
      </c>
      <c r="M7" s="414">
        <v>0</v>
      </c>
      <c r="N7" s="415">
        <v>36023000</v>
      </c>
      <c r="O7" s="416" t="s">
        <v>247</v>
      </c>
      <c r="P7" s="407"/>
      <c r="Q7" s="407"/>
      <c r="R7" s="407"/>
      <c r="S7" s="408"/>
      <c r="T7" s="90"/>
    </row>
    <row r="8" spans="1:20" s="88" customFormat="1" ht="40.5">
      <c r="A8" s="417">
        <v>2</v>
      </c>
      <c r="B8" s="418" t="s">
        <v>248</v>
      </c>
      <c r="C8" s="419">
        <v>33480000</v>
      </c>
      <c r="D8" s="420"/>
      <c r="E8" s="420">
        <v>33480000</v>
      </c>
      <c r="F8" s="420"/>
      <c r="G8" s="421">
        <v>0</v>
      </c>
      <c r="H8" s="420"/>
      <c r="I8" s="421">
        <v>0</v>
      </c>
      <c r="J8" s="421"/>
      <c r="K8" s="421">
        <v>0</v>
      </c>
      <c r="L8" s="420">
        <v>0</v>
      </c>
      <c r="M8" s="421">
        <v>0</v>
      </c>
      <c r="N8" s="422">
        <v>33480000</v>
      </c>
      <c r="O8" s="423" t="s">
        <v>247</v>
      </c>
      <c r="P8" s="407"/>
      <c r="Q8" s="407"/>
      <c r="R8" s="407"/>
      <c r="S8" s="408"/>
      <c r="T8" s="90"/>
    </row>
    <row r="9" spans="1:20" s="88" customFormat="1" ht="40.5">
      <c r="A9" s="83">
        <v>3</v>
      </c>
      <c r="B9" s="89" t="s">
        <v>249</v>
      </c>
      <c r="C9" s="85">
        <v>20212400</v>
      </c>
      <c r="D9" s="87"/>
      <c r="E9" s="87">
        <v>20212400</v>
      </c>
      <c r="F9" s="87"/>
      <c r="G9" s="414">
        <v>0</v>
      </c>
      <c r="H9" s="87"/>
      <c r="I9" s="414">
        <v>0</v>
      </c>
      <c r="J9" s="414"/>
      <c r="K9" s="414">
        <v>0</v>
      </c>
      <c r="L9" s="87">
        <v>0</v>
      </c>
      <c r="M9" s="414">
        <v>0</v>
      </c>
      <c r="N9" s="415">
        <v>20212400</v>
      </c>
      <c r="O9" s="416" t="s">
        <v>247</v>
      </c>
      <c r="P9" s="407"/>
      <c r="Q9" s="407"/>
      <c r="R9" s="407"/>
      <c r="S9" s="408"/>
      <c r="T9" s="90"/>
    </row>
    <row r="10" spans="1:20" s="88" customFormat="1" ht="60.75">
      <c r="A10" s="83">
        <v>4</v>
      </c>
      <c r="B10" s="89" t="s">
        <v>250</v>
      </c>
      <c r="C10" s="85">
        <v>6656000</v>
      </c>
      <c r="D10" s="87"/>
      <c r="E10" s="86">
        <v>6656000</v>
      </c>
      <c r="F10" s="87"/>
      <c r="G10" s="414">
        <v>0</v>
      </c>
      <c r="H10" s="87"/>
      <c r="I10" s="414">
        <v>0</v>
      </c>
      <c r="J10" s="414"/>
      <c r="K10" s="414">
        <v>0</v>
      </c>
      <c r="L10" s="87">
        <v>0</v>
      </c>
      <c r="M10" s="414">
        <v>0</v>
      </c>
      <c r="N10" s="415">
        <v>6656000</v>
      </c>
      <c r="O10" s="416" t="s">
        <v>247</v>
      </c>
      <c r="P10" s="407"/>
      <c r="Q10" s="407"/>
      <c r="R10" s="407"/>
      <c r="S10" s="408"/>
      <c r="T10" s="90"/>
    </row>
    <row r="11" spans="1:20" s="93" customFormat="1" ht="27.95" customHeight="1">
      <c r="A11" s="424"/>
      <c r="B11" s="425" t="s">
        <v>251</v>
      </c>
      <c r="C11" s="426">
        <v>91620700</v>
      </c>
      <c r="D11" s="426">
        <v>0</v>
      </c>
      <c r="E11" s="426">
        <v>91620400</v>
      </c>
      <c r="F11" s="426">
        <v>28500</v>
      </c>
      <c r="G11" s="427">
        <v>3.1106507590533579E-2</v>
      </c>
      <c r="H11" s="426">
        <v>2175800</v>
      </c>
      <c r="I11" s="427">
        <v>2.374790849666069</v>
      </c>
      <c r="J11" s="427"/>
      <c r="K11" s="427"/>
      <c r="L11" s="426">
        <v>2204300</v>
      </c>
      <c r="M11" s="427">
        <v>2.4058973572566025</v>
      </c>
      <c r="N11" s="426">
        <v>89416100</v>
      </c>
      <c r="O11" s="428"/>
      <c r="P11" s="429"/>
      <c r="Q11" s="429"/>
      <c r="R11" s="429"/>
      <c r="S11" s="430"/>
    </row>
    <row r="12" spans="1:20" s="88" customFormat="1" ht="27.95" customHeight="1">
      <c r="A12" s="83"/>
      <c r="B12" s="84" t="s">
        <v>447</v>
      </c>
      <c r="C12" s="85"/>
      <c r="D12" s="85">
        <v>300</v>
      </c>
      <c r="E12" s="85"/>
      <c r="F12" s="85"/>
      <c r="G12" s="535"/>
      <c r="H12" s="85"/>
      <c r="I12" s="535"/>
      <c r="J12" s="535"/>
      <c r="K12" s="535"/>
      <c r="L12" s="85"/>
      <c r="M12" s="535"/>
      <c r="N12" s="85"/>
      <c r="O12" s="536"/>
      <c r="P12" s="431"/>
      <c r="Q12" s="431"/>
      <c r="R12" s="431"/>
      <c r="S12" s="432"/>
    </row>
    <row r="13" spans="1:20" s="88" customFormat="1" ht="40.5" customHeight="1">
      <c r="A13" s="83">
        <v>5</v>
      </c>
      <c r="B13" s="84" t="s">
        <v>252</v>
      </c>
      <c r="C13" s="85">
        <v>191500</v>
      </c>
      <c r="D13" s="85"/>
      <c r="E13" s="87">
        <v>191500</v>
      </c>
      <c r="F13" s="85"/>
      <c r="G13" s="414">
        <v>0</v>
      </c>
      <c r="H13" s="85"/>
      <c r="I13" s="414">
        <v>0</v>
      </c>
      <c r="J13" s="414"/>
      <c r="K13" s="414">
        <v>0</v>
      </c>
      <c r="L13" s="87">
        <v>0</v>
      </c>
      <c r="M13" s="414">
        <v>0</v>
      </c>
      <c r="N13" s="415">
        <v>191500</v>
      </c>
      <c r="O13" s="416" t="s">
        <v>210</v>
      </c>
      <c r="P13" s="431"/>
      <c r="Q13" s="431"/>
      <c r="R13" s="431"/>
      <c r="S13" s="432"/>
    </row>
    <row r="14" spans="1:20" s="88" customFormat="1" ht="40.5">
      <c r="A14" s="83">
        <v>6</v>
      </c>
      <c r="B14" s="84" t="s">
        <v>253</v>
      </c>
      <c r="C14" s="85">
        <v>1318800</v>
      </c>
      <c r="D14" s="85"/>
      <c r="E14" s="87">
        <v>1318800</v>
      </c>
      <c r="F14" s="85"/>
      <c r="G14" s="414">
        <v>0</v>
      </c>
      <c r="H14" s="85"/>
      <c r="I14" s="414">
        <v>0</v>
      </c>
      <c r="J14" s="414"/>
      <c r="K14" s="414">
        <v>0</v>
      </c>
      <c r="L14" s="87">
        <v>0</v>
      </c>
      <c r="M14" s="414">
        <v>0</v>
      </c>
      <c r="N14" s="415">
        <v>1318800</v>
      </c>
      <c r="O14" s="416" t="s">
        <v>247</v>
      </c>
      <c r="P14" s="431"/>
      <c r="Q14" s="407"/>
      <c r="R14" s="431"/>
      <c r="S14" s="432"/>
    </row>
    <row r="15" spans="1:20" s="88" customFormat="1" ht="40.5">
      <c r="A15" s="83">
        <v>7</v>
      </c>
      <c r="B15" s="84" t="s">
        <v>255</v>
      </c>
      <c r="C15" s="85">
        <v>4200900</v>
      </c>
      <c r="D15" s="85"/>
      <c r="E15" s="87">
        <v>4200900</v>
      </c>
      <c r="F15" s="85"/>
      <c r="G15" s="414">
        <v>0</v>
      </c>
      <c r="H15" s="85"/>
      <c r="I15" s="414">
        <v>0</v>
      </c>
      <c r="J15" s="414"/>
      <c r="K15" s="414">
        <v>0</v>
      </c>
      <c r="L15" s="87">
        <v>0</v>
      </c>
      <c r="M15" s="414">
        <v>0</v>
      </c>
      <c r="N15" s="415">
        <v>4200900</v>
      </c>
      <c r="O15" s="416" t="s">
        <v>247</v>
      </c>
      <c r="P15" s="431"/>
      <c r="Q15" s="431"/>
      <c r="R15" s="431"/>
      <c r="S15" s="432"/>
    </row>
    <row r="16" spans="1:20" s="88" customFormat="1" ht="40.5">
      <c r="A16" s="83">
        <v>8</v>
      </c>
      <c r="B16" s="84" t="s">
        <v>256</v>
      </c>
      <c r="C16" s="85">
        <v>496000</v>
      </c>
      <c r="D16" s="85"/>
      <c r="E16" s="87">
        <v>496000</v>
      </c>
      <c r="F16" s="85"/>
      <c r="G16" s="414">
        <v>0</v>
      </c>
      <c r="H16" s="85"/>
      <c r="I16" s="414">
        <v>0</v>
      </c>
      <c r="J16" s="414"/>
      <c r="K16" s="414">
        <v>0</v>
      </c>
      <c r="L16" s="87">
        <v>0</v>
      </c>
      <c r="M16" s="414">
        <v>0</v>
      </c>
      <c r="N16" s="415">
        <v>496000</v>
      </c>
      <c r="O16" s="416" t="s">
        <v>73</v>
      </c>
      <c r="P16" s="431"/>
      <c r="Q16" s="431"/>
      <c r="R16" s="431"/>
      <c r="S16" s="432"/>
    </row>
    <row r="17" spans="1:25" s="88" customFormat="1" ht="40.5">
      <c r="A17" s="83">
        <v>9</v>
      </c>
      <c r="B17" s="84" t="s">
        <v>257</v>
      </c>
      <c r="C17" s="85">
        <v>462000</v>
      </c>
      <c r="D17" s="85"/>
      <c r="E17" s="87">
        <v>462000</v>
      </c>
      <c r="F17" s="85"/>
      <c r="G17" s="414">
        <v>0</v>
      </c>
      <c r="H17" s="85"/>
      <c r="I17" s="414">
        <v>0</v>
      </c>
      <c r="J17" s="414"/>
      <c r="K17" s="414">
        <v>0</v>
      </c>
      <c r="L17" s="87">
        <v>0</v>
      </c>
      <c r="M17" s="414">
        <v>0</v>
      </c>
      <c r="N17" s="415">
        <v>462000</v>
      </c>
      <c r="O17" s="416" t="s">
        <v>73</v>
      </c>
      <c r="P17" s="431"/>
      <c r="Q17" s="431"/>
      <c r="R17" s="431"/>
      <c r="S17" s="432"/>
    </row>
    <row r="18" spans="1:25" s="88" customFormat="1" ht="40.5">
      <c r="A18" s="83">
        <v>10</v>
      </c>
      <c r="B18" s="84" t="s">
        <v>258</v>
      </c>
      <c r="C18" s="85">
        <v>684000</v>
      </c>
      <c r="D18" s="85"/>
      <c r="E18" s="87">
        <v>684000</v>
      </c>
      <c r="F18" s="85"/>
      <c r="G18" s="414">
        <v>0</v>
      </c>
      <c r="H18" s="85"/>
      <c r="I18" s="414">
        <v>0</v>
      </c>
      <c r="J18" s="414"/>
      <c r="K18" s="414">
        <v>0</v>
      </c>
      <c r="L18" s="87">
        <v>0</v>
      </c>
      <c r="M18" s="414">
        <v>0</v>
      </c>
      <c r="N18" s="415">
        <v>684000</v>
      </c>
      <c r="O18" s="416" t="s">
        <v>73</v>
      </c>
      <c r="P18" s="431"/>
      <c r="Q18" s="431"/>
      <c r="R18" s="431"/>
      <c r="S18" s="432"/>
    </row>
    <row r="19" spans="1:25" s="88" customFormat="1" ht="60.75">
      <c r="A19" s="83">
        <v>11</v>
      </c>
      <c r="B19" s="84" t="s">
        <v>259</v>
      </c>
      <c r="C19" s="85">
        <v>322000</v>
      </c>
      <c r="D19" s="85"/>
      <c r="E19" s="87">
        <v>322000</v>
      </c>
      <c r="F19" s="85"/>
      <c r="G19" s="414">
        <v>0</v>
      </c>
      <c r="H19" s="85"/>
      <c r="I19" s="414">
        <v>0</v>
      </c>
      <c r="J19" s="414"/>
      <c r="K19" s="414">
        <v>0</v>
      </c>
      <c r="L19" s="87">
        <v>0</v>
      </c>
      <c r="M19" s="414">
        <v>0</v>
      </c>
      <c r="N19" s="415">
        <v>322000</v>
      </c>
      <c r="O19" s="416" t="s">
        <v>76</v>
      </c>
      <c r="P19" s="431"/>
      <c r="Q19" s="431"/>
      <c r="R19" s="431"/>
      <c r="S19" s="432"/>
    </row>
    <row r="20" spans="1:25" s="88" customFormat="1" ht="40.5">
      <c r="A20" s="83">
        <v>12</v>
      </c>
      <c r="B20" s="84" t="s">
        <v>260</v>
      </c>
      <c r="C20" s="85">
        <v>697000</v>
      </c>
      <c r="D20" s="85"/>
      <c r="E20" s="87">
        <v>697000</v>
      </c>
      <c r="F20" s="85"/>
      <c r="G20" s="414">
        <v>0</v>
      </c>
      <c r="H20" s="85"/>
      <c r="I20" s="414">
        <v>0</v>
      </c>
      <c r="J20" s="414"/>
      <c r="K20" s="414">
        <v>0</v>
      </c>
      <c r="L20" s="87">
        <v>0</v>
      </c>
      <c r="M20" s="414">
        <v>0</v>
      </c>
      <c r="N20" s="415">
        <v>697000</v>
      </c>
      <c r="O20" s="416" t="s">
        <v>77</v>
      </c>
      <c r="P20" s="431"/>
      <c r="Q20" s="431"/>
      <c r="R20" s="431"/>
      <c r="S20" s="432"/>
    </row>
    <row r="21" spans="1:25" s="88" customFormat="1" ht="40.5">
      <c r="A21" s="83">
        <v>13</v>
      </c>
      <c r="B21" s="84" t="s">
        <v>261</v>
      </c>
      <c r="C21" s="85">
        <v>342000</v>
      </c>
      <c r="D21" s="85"/>
      <c r="E21" s="87">
        <v>342000</v>
      </c>
      <c r="F21" s="85"/>
      <c r="G21" s="414">
        <v>0</v>
      </c>
      <c r="H21" s="85"/>
      <c r="I21" s="414">
        <v>0</v>
      </c>
      <c r="J21" s="414"/>
      <c r="K21" s="414">
        <v>0</v>
      </c>
      <c r="L21" s="87">
        <v>0</v>
      </c>
      <c r="M21" s="414">
        <v>0</v>
      </c>
      <c r="N21" s="415">
        <v>342000</v>
      </c>
      <c r="O21" s="416" t="s">
        <v>130</v>
      </c>
      <c r="P21" s="431"/>
      <c r="Q21" s="431"/>
      <c r="R21" s="431"/>
      <c r="S21" s="432"/>
    </row>
    <row r="22" spans="1:25" s="88" customFormat="1" ht="40.5" customHeight="1">
      <c r="A22" s="83">
        <v>14</v>
      </c>
      <c r="B22" s="84" t="s">
        <v>262</v>
      </c>
      <c r="C22" s="85">
        <v>1800000</v>
      </c>
      <c r="D22" s="85"/>
      <c r="E22" s="87">
        <v>1800000</v>
      </c>
      <c r="F22" s="85"/>
      <c r="G22" s="414">
        <v>0</v>
      </c>
      <c r="H22" s="85"/>
      <c r="I22" s="414">
        <v>0</v>
      </c>
      <c r="J22" s="414"/>
      <c r="K22" s="414">
        <v>0</v>
      </c>
      <c r="L22" s="87">
        <v>0</v>
      </c>
      <c r="M22" s="414">
        <v>0</v>
      </c>
      <c r="N22" s="415">
        <v>1800000</v>
      </c>
      <c r="O22" s="416" t="s">
        <v>247</v>
      </c>
      <c r="P22" s="431"/>
      <c r="Q22" s="431"/>
      <c r="R22" s="431"/>
      <c r="S22" s="432"/>
    </row>
    <row r="23" spans="1:25" s="205" customFormat="1" ht="40.5">
      <c r="A23" s="83">
        <v>15</v>
      </c>
      <c r="B23" s="84" t="s">
        <v>263</v>
      </c>
      <c r="C23" s="85">
        <v>855700</v>
      </c>
      <c r="D23" s="85"/>
      <c r="E23" s="87">
        <v>855700</v>
      </c>
      <c r="F23" s="85"/>
      <c r="G23" s="414">
        <v>0</v>
      </c>
      <c r="H23" s="85"/>
      <c r="I23" s="414">
        <v>0</v>
      </c>
      <c r="J23" s="414"/>
      <c r="K23" s="414">
        <v>0</v>
      </c>
      <c r="L23" s="87">
        <v>0</v>
      </c>
      <c r="M23" s="414">
        <v>0</v>
      </c>
      <c r="N23" s="415">
        <v>855700</v>
      </c>
      <c r="O23" s="416" t="s">
        <v>264</v>
      </c>
      <c r="P23" s="431"/>
      <c r="Q23" s="431"/>
      <c r="R23" s="431"/>
      <c r="S23" s="432"/>
      <c r="T23" s="88"/>
      <c r="U23" s="88"/>
      <c r="V23" s="88"/>
      <c r="W23" s="88"/>
      <c r="X23" s="88"/>
      <c r="Y23" s="88"/>
    </row>
    <row r="24" spans="1:25" s="88" customFormat="1" ht="40.5">
      <c r="A24" s="83">
        <v>16</v>
      </c>
      <c r="B24" s="84" t="s">
        <v>265</v>
      </c>
      <c r="C24" s="85">
        <v>4193000</v>
      </c>
      <c r="D24" s="85"/>
      <c r="E24" s="87">
        <v>4193000</v>
      </c>
      <c r="F24" s="85"/>
      <c r="G24" s="414">
        <v>0</v>
      </c>
      <c r="H24" s="85"/>
      <c r="I24" s="414">
        <v>0</v>
      </c>
      <c r="J24" s="414"/>
      <c r="K24" s="414">
        <v>0</v>
      </c>
      <c r="L24" s="87">
        <v>0</v>
      </c>
      <c r="M24" s="414">
        <v>0</v>
      </c>
      <c r="N24" s="415">
        <v>4193000</v>
      </c>
      <c r="O24" s="416" t="s">
        <v>247</v>
      </c>
      <c r="P24" s="431"/>
      <c r="Q24" s="431"/>
      <c r="R24" s="431"/>
      <c r="S24" s="432"/>
    </row>
    <row r="25" spans="1:25" s="88" customFormat="1" ht="40.5">
      <c r="A25" s="83">
        <v>17</v>
      </c>
      <c r="B25" s="84" t="s">
        <v>266</v>
      </c>
      <c r="C25" s="85">
        <v>4170000</v>
      </c>
      <c r="D25" s="85"/>
      <c r="E25" s="87">
        <v>4170000</v>
      </c>
      <c r="F25" s="85"/>
      <c r="G25" s="414">
        <v>0</v>
      </c>
      <c r="H25" s="85"/>
      <c r="I25" s="414">
        <v>0</v>
      </c>
      <c r="J25" s="414"/>
      <c r="K25" s="414">
        <v>0</v>
      </c>
      <c r="L25" s="87">
        <v>0</v>
      </c>
      <c r="M25" s="414">
        <v>0</v>
      </c>
      <c r="N25" s="415">
        <v>4170000</v>
      </c>
      <c r="O25" s="416" t="s">
        <v>247</v>
      </c>
      <c r="P25" s="431"/>
      <c r="Q25" s="431"/>
      <c r="R25" s="431"/>
      <c r="S25" s="432"/>
    </row>
    <row r="26" spans="1:25" s="88" customFormat="1" ht="40.5">
      <c r="A26" s="83">
        <v>18</v>
      </c>
      <c r="B26" s="84" t="s">
        <v>267</v>
      </c>
      <c r="C26" s="85">
        <v>221000</v>
      </c>
      <c r="D26" s="85"/>
      <c r="E26" s="87">
        <v>221000</v>
      </c>
      <c r="F26" s="85"/>
      <c r="G26" s="414">
        <v>0</v>
      </c>
      <c r="H26" s="85"/>
      <c r="I26" s="414">
        <v>0</v>
      </c>
      <c r="J26" s="414"/>
      <c r="K26" s="414">
        <v>0</v>
      </c>
      <c r="L26" s="87">
        <v>0</v>
      </c>
      <c r="M26" s="414">
        <v>0</v>
      </c>
      <c r="N26" s="415">
        <v>221000</v>
      </c>
      <c r="O26" s="416" t="s">
        <v>268</v>
      </c>
      <c r="P26" s="431"/>
      <c r="Q26" s="431"/>
      <c r="R26" s="431"/>
      <c r="S26" s="432"/>
    </row>
    <row r="27" spans="1:25" s="88" customFormat="1" ht="40.5">
      <c r="A27" s="83">
        <v>19</v>
      </c>
      <c r="B27" s="84" t="s">
        <v>269</v>
      </c>
      <c r="C27" s="85">
        <v>257300</v>
      </c>
      <c r="D27" s="85"/>
      <c r="E27" s="87">
        <v>257300</v>
      </c>
      <c r="F27" s="85"/>
      <c r="G27" s="414">
        <v>0</v>
      </c>
      <c r="H27" s="85"/>
      <c r="I27" s="414">
        <v>0</v>
      </c>
      <c r="J27" s="414"/>
      <c r="K27" s="414">
        <v>0</v>
      </c>
      <c r="L27" s="87">
        <v>0</v>
      </c>
      <c r="M27" s="414">
        <v>0</v>
      </c>
      <c r="N27" s="415">
        <v>257300</v>
      </c>
      <c r="O27" s="416" t="s">
        <v>218</v>
      </c>
      <c r="P27" s="431"/>
      <c r="Q27" s="431"/>
      <c r="R27" s="431"/>
      <c r="S27" s="432"/>
    </row>
    <row r="28" spans="1:25" s="88" customFormat="1" ht="40.5">
      <c r="A28" s="83">
        <v>20</v>
      </c>
      <c r="B28" s="84" t="s">
        <v>270</v>
      </c>
      <c r="C28" s="85">
        <v>2567000</v>
      </c>
      <c r="D28" s="85"/>
      <c r="E28" s="87">
        <v>2567000</v>
      </c>
      <c r="F28" s="85"/>
      <c r="G28" s="414">
        <v>0</v>
      </c>
      <c r="H28" s="85"/>
      <c r="I28" s="414">
        <v>0</v>
      </c>
      <c r="J28" s="414"/>
      <c r="K28" s="414">
        <v>0</v>
      </c>
      <c r="L28" s="87">
        <v>0</v>
      </c>
      <c r="M28" s="414">
        <v>0</v>
      </c>
      <c r="N28" s="415">
        <v>2567000</v>
      </c>
      <c r="O28" s="416" t="s">
        <v>271</v>
      </c>
      <c r="P28" s="431"/>
      <c r="Q28" s="431"/>
      <c r="R28" s="431"/>
      <c r="S28" s="432"/>
    </row>
    <row r="29" spans="1:25" s="88" customFormat="1" ht="40.5">
      <c r="A29" s="83">
        <v>21</v>
      </c>
      <c r="B29" s="84" t="s">
        <v>272</v>
      </c>
      <c r="C29" s="85">
        <v>461600</v>
      </c>
      <c r="D29" s="85"/>
      <c r="E29" s="87">
        <v>461600</v>
      </c>
      <c r="F29" s="85"/>
      <c r="G29" s="414">
        <v>0</v>
      </c>
      <c r="H29" s="85"/>
      <c r="I29" s="414">
        <v>0</v>
      </c>
      <c r="J29" s="414"/>
      <c r="K29" s="414">
        <v>0</v>
      </c>
      <c r="L29" s="87">
        <v>0</v>
      </c>
      <c r="M29" s="414">
        <v>0</v>
      </c>
      <c r="N29" s="415">
        <v>461600</v>
      </c>
      <c r="O29" s="416" t="s">
        <v>74</v>
      </c>
      <c r="P29" s="431"/>
      <c r="Q29" s="431"/>
      <c r="R29" s="431"/>
      <c r="S29" s="432"/>
    </row>
    <row r="30" spans="1:25" s="88" customFormat="1" ht="40.5">
      <c r="A30" s="83">
        <v>22</v>
      </c>
      <c r="B30" s="94" t="s">
        <v>273</v>
      </c>
      <c r="C30" s="85">
        <v>750000</v>
      </c>
      <c r="D30" s="85"/>
      <c r="E30" s="87">
        <v>750000</v>
      </c>
      <c r="F30" s="85"/>
      <c r="G30" s="414">
        <v>0</v>
      </c>
      <c r="H30" s="85"/>
      <c r="I30" s="414">
        <v>0</v>
      </c>
      <c r="J30" s="414"/>
      <c r="K30" s="414">
        <v>0</v>
      </c>
      <c r="L30" s="87">
        <v>0</v>
      </c>
      <c r="M30" s="414">
        <v>0</v>
      </c>
      <c r="N30" s="415">
        <v>750000</v>
      </c>
      <c r="O30" s="416" t="s">
        <v>247</v>
      </c>
      <c r="P30" s="431"/>
      <c r="Q30" s="431"/>
      <c r="R30" s="431"/>
      <c r="S30" s="432"/>
    </row>
    <row r="31" spans="1:25" s="88" customFormat="1" ht="40.5">
      <c r="A31" s="83">
        <v>23</v>
      </c>
      <c r="B31" s="84" t="s">
        <v>274</v>
      </c>
      <c r="C31" s="85">
        <v>475200</v>
      </c>
      <c r="D31" s="85"/>
      <c r="E31" s="87">
        <v>475200</v>
      </c>
      <c r="F31" s="85"/>
      <c r="G31" s="414">
        <v>0</v>
      </c>
      <c r="H31" s="85"/>
      <c r="I31" s="414">
        <v>0</v>
      </c>
      <c r="J31" s="414"/>
      <c r="K31" s="414">
        <v>0</v>
      </c>
      <c r="L31" s="87">
        <v>0</v>
      </c>
      <c r="M31" s="414">
        <v>0</v>
      </c>
      <c r="N31" s="415">
        <v>475200</v>
      </c>
      <c r="O31" s="416" t="s">
        <v>264</v>
      </c>
      <c r="P31" s="431"/>
      <c r="Q31" s="431"/>
      <c r="R31" s="431"/>
      <c r="S31" s="432"/>
    </row>
    <row r="32" spans="1:25" s="88" customFormat="1" ht="40.5">
      <c r="A32" s="83">
        <v>24</v>
      </c>
      <c r="B32" s="92" t="s">
        <v>275</v>
      </c>
      <c r="C32" s="85">
        <v>459700</v>
      </c>
      <c r="D32" s="86"/>
      <c r="E32" s="87">
        <v>459700</v>
      </c>
      <c r="F32" s="86"/>
      <c r="G32" s="433">
        <v>0</v>
      </c>
      <c r="H32" s="86"/>
      <c r="I32" s="414">
        <v>0</v>
      </c>
      <c r="J32" s="414"/>
      <c r="K32" s="414">
        <v>0</v>
      </c>
      <c r="L32" s="87">
        <v>0</v>
      </c>
      <c r="M32" s="433">
        <v>0</v>
      </c>
      <c r="N32" s="415">
        <v>459700</v>
      </c>
      <c r="O32" s="416" t="s">
        <v>264</v>
      </c>
      <c r="P32" s="398"/>
      <c r="Q32" s="431"/>
      <c r="R32" s="398"/>
      <c r="S32" s="434"/>
    </row>
    <row r="33" spans="1:25" s="88" customFormat="1" ht="40.5">
      <c r="A33" s="83">
        <v>25</v>
      </c>
      <c r="B33" s="84" t="s">
        <v>276</v>
      </c>
      <c r="C33" s="85">
        <v>595900</v>
      </c>
      <c r="D33" s="85"/>
      <c r="E33" s="87">
        <v>595900</v>
      </c>
      <c r="F33" s="85"/>
      <c r="G33" s="414">
        <v>0</v>
      </c>
      <c r="H33" s="85"/>
      <c r="I33" s="414">
        <v>0</v>
      </c>
      <c r="J33" s="414"/>
      <c r="K33" s="414">
        <v>0</v>
      </c>
      <c r="L33" s="87">
        <v>0</v>
      </c>
      <c r="M33" s="414">
        <v>0</v>
      </c>
      <c r="N33" s="415">
        <v>595900</v>
      </c>
      <c r="O33" s="416" t="s">
        <v>264</v>
      </c>
      <c r="P33" s="431"/>
      <c r="Q33" s="431"/>
      <c r="R33" s="431"/>
      <c r="S33" s="432"/>
    </row>
    <row r="34" spans="1:25" s="88" customFormat="1" ht="40.5">
      <c r="A34" s="83">
        <v>26</v>
      </c>
      <c r="B34" s="84" t="s">
        <v>278</v>
      </c>
      <c r="C34" s="85">
        <v>392700</v>
      </c>
      <c r="D34" s="85"/>
      <c r="E34" s="87">
        <v>392700</v>
      </c>
      <c r="F34" s="85"/>
      <c r="G34" s="414">
        <v>0</v>
      </c>
      <c r="H34" s="85"/>
      <c r="I34" s="414">
        <v>0</v>
      </c>
      <c r="J34" s="414"/>
      <c r="K34" s="414">
        <v>0</v>
      </c>
      <c r="L34" s="87">
        <v>0</v>
      </c>
      <c r="M34" s="414">
        <v>0</v>
      </c>
      <c r="N34" s="415">
        <v>392700</v>
      </c>
      <c r="O34" s="416" t="s">
        <v>279</v>
      </c>
      <c r="P34" s="431"/>
      <c r="Q34" s="431"/>
      <c r="R34" s="431"/>
      <c r="S34" s="432"/>
    </row>
    <row r="35" spans="1:25" s="88" customFormat="1" ht="40.5">
      <c r="A35" s="83">
        <v>27</v>
      </c>
      <c r="B35" s="84" t="s">
        <v>280</v>
      </c>
      <c r="C35" s="85">
        <v>240000</v>
      </c>
      <c r="D35" s="85"/>
      <c r="E35" s="87">
        <v>240000</v>
      </c>
      <c r="F35" s="85"/>
      <c r="G35" s="414">
        <v>0</v>
      </c>
      <c r="H35" s="85"/>
      <c r="I35" s="414">
        <v>0</v>
      </c>
      <c r="J35" s="414"/>
      <c r="K35" s="414">
        <v>0</v>
      </c>
      <c r="L35" s="87">
        <v>0</v>
      </c>
      <c r="M35" s="414">
        <v>0</v>
      </c>
      <c r="N35" s="415">
        <v>240000</v>
      </c>
      <c r="O35" s="416" t="s">
        <v>279</v>
      </c>
      <c r="P35" s="431"/>
      <c r="Q35" s="431"/>
      <c r="R35" s="431"/>
      <c r="S35" s="432"/>
    </row>
    <row r="36" spans="1:25" s="88" customFormat="1" ht="40.5">
      <c r="A36" s="83">
        <v>28</v>
      </c>
      <c r="B36" s="84" t="s">
        <v>281</v>
      </c>
      <c r="C36" s="204">
        <v>1676500</v>
      </c>
      <c r="D36" s="204"/>
      <c r="E36" s="537">
        <v>1676500</v>
      </c>
      <c r="F36" s="204"/>
      <c r="G36" s="414">
        <v>0</v>
      </c>
      <c r="H36" s="204"/>
      <c r="I36" s="414">
        <v>0</v>
      </c>
      <c r="J36" s="414"/>
      <c r="K36" s="414">
        <v>0</v>
      </c>
      <c r="L36" s="87">
        <v>0</v>
      </c>
      <c r="M36" s="414">
        <v>0</v>
      </c>
      <c r="N36" s="435">
        <v>1676500</v>
      </c>
      <c r="O36" s="416" t="s">
        <v>282</v>
      </c>
      <c r="P36" s="436"/>
      <c r="Q36" s="431"/>
      <c r="R36" s="436"/>
      <c r="S36" s="437"/>
      <c r="T36" s="205"/>
      <c r="U36" s="205"/>
      <c r="V36" s="205"/>
      <c r="W36" s="205"/>
      <c r="X36" s="205"/>
      <c r="Y36" s="205"/>
    </row>
    <row r="37" spans="1:25" s="88" customFormat="1" ht="40.5">
      <c r="A37" s="83">
        <v>29</v>
      </c>
      <c r="B37" s="84" t="s">
        <v>283</v>
      </c>
      <c r="C37" s="85">
        <v>246700</v>
      </c>
      <c r="D37" s="85"/>
      <c r="E37" s="87">
        <v>246700</v>
      </c>
      <c r="F37" s="85"/>
      <c r="G37" s="414">
        <v>0</v>
      </c>
      <c r="H37" s="85"/>
      <c r="I37" s="414">
        <v>0</v>
      </c>
      <c r="J37" s="414"/>
      <c r="K37" s="414">
        <v>0</v>
      </c>
      <c r="L37" s="87">
        <v>0</v>
      </c>
      <c r="M37" s="414">
        <v>0</v>
      </c>
      <c r="N37" s="415">
        <v>246700</v>
      </c>
      <c r="O37" s="416" t="s">
        <v>264</v>
      </c>
      <c r="P37" s="431"/>
      <c r="Q37" s="431"/>
      <c r="R37" s="431"/>
      <c r="S37" s="432"/>
    </row>
    <row r="38" spans="1:25" s="88" customFormat="1" ht="40.5">
      <c r="A38" s="83">
        <v>30</v>
      </c>
      <c r="B38" s="84" t="s">
        <v>284</v>
      </c>
      <c r="C38" s="85">
        <v>373000</v>
      </c>
      <c r="D38" s="85"/>
      <c r="E38" s="87">
        <v>373000</v>
      </c>
      <c r="F38" s="85"/>
      <c r="G38" s="414">
        <v>0</v>
      </c>
      <c r="H38" s="85"/>
      <c r="I38" s="414">
        <v>0</v>
      </c>
      <c r="J38" s="414"/>
      <c r="K38" s="414">
        <v>0</v>
      </c>
      <c r="L38" s="87">
        <v>0</v>
      </c>
      <c r="M38" s="414">
        <v>0</v>
      </c>
      <c r="N38" s="415">
        <v>373000</v>
      </c>
      <c r="O38" s="416" t="s">
        <v>264</v>
      </c>
      <c r="P38" s="431"/>
      <c r="Q38" s="431"/>
      <c r="R38" s="431"/>
      <c r="S38" s="432"/>
    </row>
    <row r="39" spans="1:25" s="88" customFormat="1" ht="40.5">
      <c r="A39" s="83">
        <v>31</v>
      </c>
      <c r="B39" s="84" t="s">
        <v>285</v>
      </c>
      <c r="C39" s="85">
        <v>141400</v>
      </c>
      <c r="D39" s="85"/>
      <c r="E39" s="87">
        <v>141400</v>
      </c>
      <c r="F39" s="85"/>
      <c r="G39" s="414">
        <v>0</v>
      </c>
      <c r="H39" s="85"/>
      <c r="I39" s="414">
        <v>0</v>
      </c>
      <c r="J39" s="414"/>
      <c r="K39" s="414">
        <v>0</v>
      </c>
      <c r="L39" s="87">
        <v>0</v>
      </c>
      <c r="M39" s="414">
        <v>0</v>
      </c>
      <c r="N39" s="415">
        <v>141400</v>
      </c>
      <c r="O39" s="416" t="s">
        <v>286</v>
      </c>
      <c r="P39" s="431"/>
      <c r="Q39" s="431"/>
      <c r="R39" s="431"/>
      <c r="S39" s="432"/>
    </row>
    <row r="40" spans="1:25" s="88" customFormat="1" ht="40.5" customHeight="1">
      <c r="A40" s="83">
        <v>32</v>
      </c>
      <c r="B40" s="92" t="s">
        <v>287</v>
      </c>
      <c r="C40" s="85">
        <v>555000</v>
      </c>
      <c r="D40" s="86"/>
      <c r="E40" s="87">
        <v>555000</v>
      </c>
      <c r="F40" s="86"/>
      <c r="G40" s="433">
        <v>0</v>
      </c>
      <c r="H40" s="86"/>
      <c r="I40" s="414">
        <v>0</v>
      </c>
      <c r="J40" s="414"/>
      <c r="K40" s="414">
        <v>0</v>
      </c>
      <c r="L40" s="87">
        <v>0</v>
      </c>
      <c r="M40" s="414">
        <v>0</v>
      </c>
      <c r="N40" s="415">
        <v>555000</v>
      </c>
      <c r="O40" s="416" t="s">
        <v>202</v>
      </c>
      <c r="P40" s="398"/>
      <c r="Q40" s="431"/>
      <c r="R40" s="398"/>
      <c r="S40" s="434"/>
    </row>
    <row r="41" spans="1:25" s="88" customFormat="1" ht="40.5">
      <c r="A41" s="83">
        <v>33</v>
      </c>
      <c r="B41" s="84" t="s">
        <v>290</v>
      </c>
      <c r="C41" s="85">
        <v>797000</v>
      </c>
      <c r="D41" s="85"/>
      <c r="E41" s="87">
        <v>797000</v>
      </c>
      <c r="F41" s="85"/>
      <c r="G41" s="414">
        <v>0</v>
      </c>
      <c r="H41" s="85"/>
      <c r="I41" s="414">
        <v>0</v>
      </c>
      <c r="J41" s="414"/>
      <c r="K41" s="414">
        <v>0</v>
      </c>
      <c r="L41" s="87">
        <v>0</v>
      </c>
      <c r="M41" s="414">
        <v>0</v>
      </c>
      <c r="N41" s="415">
        <v>797000</v>
      </c>
      <c r="O41" s="416" t="s">
        <v>79</v>
      </c>
      <c r="P41" s="431"/>
      <c r="Q41" s="431"/>
      <c r="R41" s="431"/>
      <c r="S41" s="432"/>
    </row>
    <row r="42" spans="1:25" s="88" customFormat="1" ht="40.5">
      <c r="A42" s="83">
        <v>34</v>
      </c>
      <c r="B42" s="84" t="s">
        <v>292</v>
      </c>
      <c r="C42" s="85">
        <v>619200</v>
      </c>
      <c r="D42" s="85"/>
      <c r="E42" s="87">
        <v>619200</v>
      </c>
      <c r="F42" s="85"/>
      <c r="G42" s="414">
        <v>0</v>
      </c>
      <c r="H42" s="85"/>
      <c r="I42" s="414">
        <v>0</v>
      </c>
      <c r="J42" s="414"/>
      <c r="K42" s="414">
        <v>0</v>
      </c>
      <c r="L42" s="87">
        <v>0</v>
      </c>
      <c r="M42" s="414">
        <v>0</v>
      </c>
      <c r="N42" s="415">
        <v>619200</v>
      </c>
      <c r="O42" s="416" t="s">
        <v>293</v>
      </c>
      <c r="P42" s="431"/>
      <c r="Q42" s="431"/>
      <c r="R42" s="431"/>
      <c r="S42" s="432"/>
    </row>
    <row r="43" spans="1:25" s="88" customFormat="1" ht="40.5" customHeight="1">
      <c r="A43" s="83">
        <v>35</v>
      </c>
      <c r="B43" s="84" t="s">
        <v>294</v>
      </c>
      <c r="C43" s="85">
        <v>2332000</v>
      </c>
      <c r="D43" s="85"/>
      <c r="E43" s="87">
        <v>2332000</v>
      </c>
      <c r="F43" s="85"/>
      <c r="G43" s="414">
        <v>0</v>
      </c>
      <c r="H43" s="85"/>
      <c r="I43" s="414">
        <v>0</v>
      </c>
      <c r="J43" s="414"/>
      <c r="K43" s="414">
        <v>0</v>
      </c>
      <c r="L43" s="87">
        <v>0</v>
      </c>
      <c r="M43" s="414">
        <v>0</v>
      </c>
      <c r="N43" s="415">
        <v>2332000</v>
      </c>
      <c r="O43" s="416" t="s">
        <v>247</v>
      </c>
      <c r="P43" s="431"/>
      <c r="Q43" s="431"/>
      <c r="R43" s="431"/>
      <c r="S43" s="432"/>
    </row>
    <row r="44" spans="1:25" s="88" customFormat="1" ht="40.5" customHeight="1">
      <c r="A44" s="83">
        <v>36</v>
      </c>
      <c r="B44" s="84" t="s">
        <v>295</v>
      </c>
      <c r="C44" s="85">
        <v>616100</v>
      </c>
      <c r="D44" s="85"/>
      <c r="E44" s="87">
        <v>616100</v>
      </c>
      <c r="F44" s="85"/>
      <c r="G44" s="414">
        <v>0</v>
      </c>
      <c r="H44" s="85"/>
      <c r="I44" s="414">
        <v>0</v>
      </c>
      <c r="J44" s="414"/>
      <c r="K44" s="414">
        <v>0</v>
      </c>
      <c r="L44" s="87">
        <v>0</v>
      </c>
      <c r="M44" s="414">
        <v>0</v>
      </c>
      <c r="N44" s="415">
        <v>616100</v>
      </c>
      <c r="O44" s="416" t="s">
        <v>77</v>
      </c>
      <c r="P44" s="431"/>
      <c r="Q44" s="431"/>
      <c r="R44" s="431"/>
      <c r="S44" s="432"/>
    </row>
    <row r="45" spans="1:25" s="88" customFormat="1" ht="40.5" customHeight="1">
      <c r="A45" s="83">
        <v>37</v>
      </c>
      <c r="B45" s="84" t="s">
        <v>298</v>
      </c>
      <c r="C45" s="85">
        <v>608600</v>
      </c>
      <c r="D45" s="85"/>
      <c r="E45" s="87">
        <v>608600</v>
      </c>
      <c r="F45" s="85"/>
      <c r="G45" s="414">
        <v>0</v>
      </c>
      <c r="H45" s="85"/>
      <c r="I45" s="414">
        <v>0</v>
      </c>
      <c r="J45" s="414"/>
      <c r="K45" s="414">
        <v>0</v>
      </c>
      <c r="L45" s="87">
        <v>0</v>
      </c>
      <c r="M45" s="414">
        <v>0</v>
      </c>
      <c r="N45" s="415">
        <v>608600</v>
      </c>
      <c r="O45" s="416" t="s">
        <v>299</v>
      </c>
      <c r="P45" s="431"/>
      <c r="Q45" s="431"/>
      <c r="R45" s="431"/>
      <c r="S45" s="432"/>
    </row>
    <row r="46" spans="1:25" s="88" customFormat="1" ht="40.5" customHeight="1">
      <c r="A46" s="83">
        <v>38</v>
      </c>
      <c r="B46" s="84" t="s">
        <v>300</v>
      </c>
      <c r="C46" s="85">
        <v>199700</v>
      </c>
      <c r="D46" s="85"/>
      <c r="E46" s="87">
        <v>199700</v>
      </c>
      <c r="F46" s="85"/>
      <c r="G46" s="414">
        <v>0</v>
      </c>
      <c r="H46" s="85"/>
      <c r="I46" s="414">
        <v>0</v>
      </c>
      <c r="J46" s="414"/>
      <c r="K46" s="414">
        <v>0</v>
      </c>
      <c r="L46" s="87">
        <v>0</v>
      </c>
      <c r="M46" s="414">
        <v>0</v>
      </c>
      <c r="N46" s="415">
        <v>199700</v>
      </c>
      <c r="O46" s="416" t="s">
        <v>301</v>
      </c>
      <c r="P46" s="431"/>
      <c r="Q46" s="431"/>
      <c r="R46" s="431"/>
      <c r="S46" s="432"/>
    </row>
    <row r="47" spans="1:25" s="88" customFormat="1" ht="40.5">
      <c r="A47" s="83">
        <v>39</v>
      </c>
      <c r="B47" s="84" t="s">
        <v>302</v>
      </c>
      <c r="C47" s="85">
        <v>2350000</v>
      </c>
      <c r="D47" s="85"/>
      <c r="E47" s="87">
        <v>2350000</v>
      </c>
      <c r="F47" s="85"/>
      <c r="G47" s="414">
        <v>0</v>
      </c>
      <c r="H47" s="85"/>
      <c r="I47" s="414">
        <v>0</v>
      </c>
      <c r="J47" s="414"/>
      <c r="K47" s="414">
        <v>0</v>
      </c>
      <c r="L47" s="87">
        <v>0</v>
      </c>
      <c r="M47" s="414">
        <v>0</v>
      </c>
      <c r="N47" s="415">
        <v>2350000</v>
      </c>
      <c r="O47" s="416" t="s">
        <v>286</v>
      </c>
      <c r="P47" s="431"/>
      <c r="Q47" s="431"/>
      <c r="R47" s="431"/>
      <c r="S47" s="432"/>
    </row>
    <row r="48" spans="1:25" s="88" customFormat="1" ht="40.5">
      <c r="A48" s="83">
        <v>40</v>
      </c>
      <c r="B48" s="84" t="s">
        <v>303</v>
      </c>
      <c r="C48" s="85">
        <v>1300000</v>
      </c>
      <c r="D48" s="85"/>
      <c r="E48" s="87">
        <v>1300000</v>
      </c>
      <c r="F48" s="85"/>
      <c r="G48" s="414">
        <v>0</v>
      </c>
      <c r="H48" s="85"/>
      <c r="I48" s="414">
        <v>0</v>
      </c>
      <c r="J48" s="414"/>
      <c r="K48" s="414">
        <v>0</v>
      </c>
      <c r="L48" s="87">
        <v>0</v>
      </c>
      <c r="M48" s="414">
        <v>0</v>
      </c>
      <c r="N48" s="415">
        <v>1300000</v>
      </c>
      <c r="O48" s="416" t="s">
        <v>286</v>
      </c>
      <c r="P48" s="431"/>
      <c r="Q48" s="431"/>
      <c r="R48" s="431"/>
      <c r="S48" s="432"/>
    </row>
    <row r="49" spans="1:19" s="88" customFormat="1" ht="40.5" customHeight="1">
      <c r="A49" s="83">
        <v>41</v>
      </c>
      <c r="B49" s="84" t="s">
        <v>304</v>
      </c>
      <c r="C49" s="85">
        <v>457000</v>
      </c>
      <c r="D49" s="85"/>
      <c r="E49" s="87">
        <v>457000</v>
      </c>
      <c r="F49" s="85"/>
      <c r="G49" s="414">
        <v>0</v>
      </c>
      <c r="H49" s="85"/>
      <c r="I49" s="414">
        <v>0</v>
      </c>
      <c r="J49" s="414"/>
      <c r="K49" s="414">
        <v>0</v>
      </c>
      <c r="L49" s="87">
        <v>0</v>
      </c>
      <c r="M49" s="414">
        <v>0</v>
      </c>
      <c r="N49" s="415">
        <v>457000</v>
      </c>
      <c r="O49" s="416" t="s">
        <v>213</v>
      </c>
      <c r="P49" s="431"/>
      <c r="Q49" s="431"/>
      <c r="R49" s="431"/>
      <c r="S49" s="432"/>
    </row>
    <row r="50" spans="1:19" s="88" customFormat="1" ht="40.5" customHeight="1">
      <c r="A50" s="83">
        <v>42</v>
      </c>
      <c r="B50" s="84" t="s">
        <v>305</v>
      </c>
      <c r="C50" s="85">
        <v>494000</v>
      </c>
      <c r="D50" s="85"/>
      <c r="E50" s="87">
        <v>494000</v>
      </c>
      <c r="F50" s="85"/>
      <c r="G50" s="414">
        <v>0</v>
      </c>
      <c r="H50" s="85"/>
      <c r="I50" s="414">
        <v>0</v>
      </c>
      <c r="J50" s="414"/>
      <c r="K50" s="414">
        <v>0</v>
      </c>
      <c r="L50" s="87">
        <v>0</v>
      </c>
      <c r="M50" s="414">
        <v>0</v>
      </c>
      <c r="N50" s="415">
        <v>494000</v>
      </c>
      <c r="O50" s="416" t="s">
        <v>213</v>
      </c>
      <c r="P50" s="431"/>
      <c r="Q50" s="431"/>
      <c r="R50" s="431"/>
      <c r="S50" s="432"/>
    </row>
    <row r="51" spans="1:19" s="88" customFormat="1" ht="40.5" customHeight="1">
      <c r="A51" s="83">
        <v>43</v>
      </c>
      <c r="B51" s="84" t="s">
        <v>306</v>
      </c>
      <c r="C51" s="85">
        <v>440000</v>
      </c>
      <c r="D51" s="85"/>
      <c r="E51" s="87">
        <v>440000</v>
      </c>
      <c r="F51" s="85"/>
      <c r="G51" s="414">
        <v>0</v>
      </c>
      <c r="H51" s="85"/>
      <c r="I51" s="414">
        <v>0</v>
      </c>
      <c r="J51" s="414"/>
      <c r="K51" s="414">
        <v>0</v>
      </c>
      <c r="L51" s="87">
        <v>0</v>
      </c>
      <c r="M51" s="414">
        <v>0</v>
      </c>
      <c r="N51" s="415">
        <v>440000</v>
      </c>
      <c r="O51" s="416" t="s">
        <v>268</v>
      </c>
      <c r="P51" s="431"/>
      <c r="Q51" s="431"/>
      <c r="R51" s="431"/>
      <c r="S51" s="432"/>
    </row>
    <row r="52" spans="1:19" s="88" customFormat="1" ht="40.5">
      <c r="A52" s="83">
        <v>44</v>
      </c>
      <c r="B52" s="84" t="s">
        <v>448</v>
      </c>
      <c r="C52" s="85">
        <v>372000</v>
      </c>
      <c r="D52" s="85"/>
      <c r="E52" s="87">
        <v>372000</v>
      </c>
      <c r="F52" s="85"/>
      <c r="G52" s="414">
        <v>0</v>
      </c>
      <c r="H52" s="85"/>
      <c r="I52" s="414">
        <v>0</v>
      </c>
      <c r="J52" s="414"/>
      <c r="K52" s="414">
        <v>0</v>
      </c>
      <c r="L52" s="87">
        <v>0</v>
      </c>
      <c r="M52" s="414">
        <v>0</v>
      </c>
      <c r="N52" s="415">
        <v>372000</v>
      </c>
      <c r="O52" s="416" t="s">
        <v>130</v>
      </c>
      <c r="P52" s="431"/>
      <c r="Q52" s="431"/>
      <c r="R52" s="431"/>
      <c r="S52" s="432"/>
    </row>
    <row r="53" spans="1:19" s="88" customFormat="1" ht="40.5" customHeight="1">
      <c r="A53" s="83">
        <v>45</v>
      </c>
      <c r="B53" s="84" t="s">
        <v>307</v>
      </c>
      <c r="C53" s="85">
        <v>735000</v>
      </c>
      <c r="D53" s="85"/>
      <c r="E53" s="87">
        <v>735000</v>
      </c>
      <c r="F53" s="85"/>
      <c r="G53" s="414">
        <v>0</v>
      </c>
      <c r="H53" s="85"/>
      <c r="I53" s="414">
        <v>0</v>
      </c>
      <c r="J53" s="414"/>
      <c r="K53" s="414">
        <v>0</v>
      </c>
      <c r="L53" s="87">
        <v>0</v>
      </c>
      <c r="M53" s="414">
        <v>0</v>
      </c>
      <c r="N53" s="415">
        <v>735000</v>
      </c>
      <c r="O53" s="416" t="s">
        <v>247</v>
      </c>
      <c r="P53" s="431"/>
      <c r="Q53" s="431"/>
      <c r="R53" s="431"/>
      <c r="S53" s="432"/>
    </row>
    <row r="54" spans="1:19" s="88" customFormat="1" ht="40.5" customHeight="1">
      <c r="A54" s="83">
        <v>46</v>
      </c>
      <c r="B54" s="84" t="s">
        <v>308</v>
      </c>
      <c r="C54" s="85">
        <v>3702800</v>
      </c>
      <c r="D54" s="85"/>
      <c r="E54" s="87">
        <v>3702800</v>
      </c>
      <c r="F54" s="85"/>
      <c r="G54" s="414">
        <v>0</v>
      </c>
      <c r="H54" s="85"/>
      <c r="I54" s="414">
        <v>0</v>
      </c>
      <c r="J54" s="414"/>
      <c r="K54" s="414">
        <v>0</v>
      </c>
      <c r="L54" s="87">
        <v>0</v>
      </c>
      <c r="M54" s="414">
        <v>0</v>
      </c>
      <c r="N54" s="415">
        <v>3702800</v>
      </c>
      <c r="O54" s="416" t="s">
        <v>309</v>
      </c>
      <c r="P54" s="431"/>
      <c r="Q54" s="407"/>
      <c r="R54" s="431"/>
      <c r="S54" s="432"/>
    </row>
    <row r="55" spans="1:19" s="88" customFormat="1" ht="40.5">
      <c r="A55" s="83">
        <v>47</v>
      </c>
      <c r="B55" s="84" t="s">
        <v>310</v>
      </c>
      <c r="C55" s="85">
        <v>2210100</v>
      </c>
      <c r="D55" s="85"/>
      <c r="E55" s="87">
        <v>2210100</v>
      </c>
      <c r="F55" s="85"/>
      <c r="G55" s="414">
        <v>0</v>
      </c>
      <c r="H55" s="85"/>
      <c r="I55" s="414">
        <v>0</v>
      </c>
      <c r="J55" s="414"/>
      <c r="K55" s="414">
        <v>0</v>
      </c>
      <c r="L55" s="87">
        <v>0</v>
      </c>
      <c r="M55" s="414">
        <v>0</v>
      </c>
      <c r="N55" s="415">
        <v>2210100</v>
      </c>
      <c r="O55" s="416" t="s">
        <v>309</v>
      </c>
      <c r="P55" s="431"/>
      <c r="Q55" s="407"/>
      <c r="R55" s="431"/>
      <c r="S55" s="432"/>
    </row>
    <row r="56" spans="1:19" s="88" customFormat="1" ht="40.5" customHeight="1">
      <c r="A56" s="83">
        <v>48</v>
      </c>
      <c r="B56" s="84" t="s">
        <v>311</v>
      </c>
      <c r="C56" s="85">
        <v>2299000</v>
      </c>
      <c r="D56" s="85"/>
      <c r="E56" s="87">
        <v>2299000</v>
      </c>
      <c r="F56" s="85"/>
      <c r="G56" s="414">
        <v>0</v>
      </c>
      <c r="H56" s="85"/>
      <c r="I56" s="414">
        <v>0</v>
      </c>
      <c r="J56" s="414"/>
      <c r="K56" s="414">
        <v>0</v>
      </c>
      <c r="L56" s="87">
        <v>0</v>
      </c>
      <c r="M56" s="414">
        <v>0</v>
      </c>
      <c r="N56" s="415">
        <v>2299000</v>
      </c>
      <c r="O56" s="416" t="s">
        <v>312</v>
      </c>
      <c r="P56" s="431"/>
      <c r="Q56" s="407"/>
      <c r="R56" s="431"/>
      <c r="S56" s="432"/>
    </row>
    <row r="57" spans="1:19" s="88" customFormat="1" ht="40.5">
      <c r="A57" s="83">
        <v>49</v>
      </c>
      <c r="B57" s="84" t="s">
        <v>313</v>
      </c>
      <c r="C57" s="85">
        <v>950000</v>
      </c>
      <c r="D57" s="85"/>
      <c r="E57" s="87">
        <v>950000</v>
      </c>
      <c r="F57" s="85"/>
      <c r="G57" s="414">
        <v>0</v>
      </c>
      <c r="H57" s="85"/>
      <c r="I57" s="414">
        <v>0</v>
      </c>
      <c r="J57" s="414"/>
      <c r="K57" s="414">
        <v>0</v>
      </c>
      <c r="L57" s="87">
        <v>0</v>
      </c>
      <c r="M57" s="414">
        <v>0</v>
      </c>
      <c r="N57" s="415">
        <v>950000</v>
      </c>
      <c r="O57" s="423" t="s">
        <v>202</v>
      </c>
      <c r="P57" s="431"/>
      <c r="Q57" s="431"/>
      <c r="R57" s="431"/>
      <c r="S57" s="432"/>
    </row>
    <row r="58" spans="1:19" s="88" customFormat="1" ht="40.5">
      <c r="A58" s="83">
        <v>50</v>
      </c>
      <c r="B58" s="84" t="s">
        <v>314</v>
      </c>
      <c r="C58" s="85">
        <v>2245000</v>
      </c>
      <c r="D58" s="85"/>
      <c r="E58" s="87">
        <v>2245000</v>
      </c>
      <c r="F58" s="85"/>
      <c r="G58" s="414">
        <v>0</v>
      </c>
      <c r="H58" s="85"/>
      <c r="I58" s="414">
        <v>0</v>
      </c>
      <c r="J58" s="414"/>
      <c r="K58" s="414">
        <v>0</v>
      </c>
      <c r="L58" s="87">
        <v>0</v>
      </c>
      <c r="M58" s="414">
        <v>0</v>
      </c>
      <c r="N58" s="415">
        <v>2245000</v>
      </c>
      <c r="O58" s="416" t="s">
        <v>247</v>
      </c>
      <c r="P58" s="431"/>
      <c r="Q58" s="431"/>
      <c r="R58" s="431"/>
      <c r="S58" s="432"/>
    </row>
    <row r="59" spans="1:19" s="88" customFormat="1" ht="40.5" customHeight="1">
      <c r="A59" s="83">
        <v>51</v>
      </c>
      <c r="B59" s="84" t="s">
        <v>315</v>
      </c>
      <c r="C59" s="85">
        <v>752800</v>
      </c>
      <c r="D59" s="85"/>
      <c r="E59" s="87">
        <v>752800</v>
      </c>
      <c r="F59" s="85"/>
      <c r="G59" s="414">
        <v>0</v>
      </c>
      <c r="H59" s="85"/>
      <c r="I59" s="414">
        <v>0</v>
      </c>
      <c r="J59" s="414"/>
      <c r="K59" s="414">
        <v>0</v>
      </c>
      <c r="L59" s="87">
        <v>0</v>
      </c>
      <c r="M59" s="414">
        <v>0</v>
      </c>
      <c r="N59" s="415">
        <v>752800</v>
      </c>
      <c r="O59" s="416" t="s">
        <v>76</v>
      </c>
      <c r="P59" s="431"/>
      <c r="Q59" s="431"/>
      <c r="R59" s="431"/>
      <c r="S59" s="432"/>
    </row>
    <row r="60" spans="1:19" s="88" customFormat="1" ht="40.5">
      <c r="A60" s="83">
        <v>52</v>
      </c>
      <c r="B60" s="84" t="s">
        <v>316</v>
      </c>
      <c r="C60" s="85">
        <v>672400</v>
      </c>
      <c r="D60" s="85"/>
      <c r="E60" s="87">
        <v>672400</v>
      </c>
      <c r="F60" s="85"/>
      <c r="G60" s="414">
        <v>0</v>
      </c>
      <c r="H60" s="85"/>
      <c r="I60" s="414">
        <v>0</v>
      </c>
      <c r="J60" s="414"/>
      <c r="K60" s="414">
        <v>0</v>
      </c>
      <c r="L60" s="87">
        <v>0</v>
      </c>
      <c r="M60" s="414">
        <v>0</v>
      </c>
      <c r="N60" s="415">
        <v>672400</v>
      </c>
      <c r="O60" s="416" t="s">
        <v>301</v>
      </c>
      <c r="P60" s="431"/>
      <c r="Q60" s="431"/>
      <c r="R60" s="431"/>
      <c r="S60" s="432"/>
    </row>
    <row r="61" spans="1:19" s="88" customFormat="1" ht="40.5">
      <c r="A61" s="83">
        <v>53</v>
      </c>
      <c r="B61" s="84" t="s">
        <v>317</v>
      </c>
      <c r="C61" s="85">
        <v>242100</v>
      </c>
      <c r="D61" s="85"/>
      <c r="E61" s="87">
        <v>242100</v>
      </c>
      <c r="F61" s="85"/>
      <c r="G61" s="414">
        <v>0</v>
      </c>
      <c r="H61" s="85"/>
      <c r="I61" s="414">
        <v>0</v>
      </c>
      <c r="J61" s="414"/>
      <c r="K61" s="414">
        <v>0</v>
      </c>
      <c r="L61" s="87">
        <v>0</v>
      </c>
      <c r="M61" s="414">
        <v>0</v>
      </c>
      <c r="N61" s="415">
        <v>242100</v>
      </c>
      <c r="O61" s="416" t="s">
        <v>74</v>
      </c>
      <c r="P61" s="431"/>
      <c r="Q61" s="431"/>
      <c r="R61" s="431"/>
      <c r="S61" s="432"/>
    </row>
    <row r="62" spans="1:19" s="88" customFormat="1" ht="60.75">
      <c r="A62" s="83">
        <v>54</v>
      </c>
      <c r="B62" s="84" t="s">
        <v>318</v>
      </c>
      <c r="C62" s="85">
        <v>2331600</v>
      </c>
      <c r="D62" s="85"/>
      <c r="E62" s="87">
        <v>2331600</v>
      </c>
      <c r="F62" s="85"/>
      <c r="G62" s="414">
        <v>0</v>
      </c>
      <c r="H62" s="85"/>
      <c r="I62" s="414">
        <v>0</v>
      </c>
      <c r="J62" s="414"/>
      <c r="K62" s="414">
        <v>0</v>
      </c>
      <c r="L62" s="87">
        <v>0</v>
      </c>
      <c r="M62" s="414">
        <v>0</v>
      </c>
      <c r="N62" s="415">
        <v>2331600</v>
      </c>
      <c r="O62" s="416" t="s">
        <v>247</v>
      </c>
      <c r="P62" s="431"/>
      <c r="Q62" s="431"/>
      <c r="R62" s="431"/>
      <c r="S62" s="432"/>
    </row>
    <row r="63" spans="1:19" s="88" customFormat="1" ht="40.5" customHeight="1">
      <c r="A63" s="83">
        <v>55</v>
      </c>
      <c r="B63" s="84" t="s">
        <v>319</v>
      </c>
      <c r="C63" s="85">
        <v>258000</v>
      </c>
      <c r="D63" s="85"/>
      <c r="E63" s="87">
        <v>258000</v>
      </c>
      <c r="F63" s="85"/>
      <c r="G63" s="414">
        <v>0</v>
      </c>
      <c r="H63" s="85"/>
      <c r="I63" s="414">
        <v>0</v>
      </c>
      <c r="J63" s="414"/>
      <c r="K63" s="414">
        <v>0</v>
      </c>
      <c r="L63" s="87">
        <v>0</v>
      </c>
      <c r="M63" s="414">
        <v>0</v>
      </c>
      <c r="N63" s="415">
        <v>258000</v>
      </c>
      <c r="O63" s="416" t="s">
        <v>213</v>
      </c>
      <c r="P63" s="431"/>
      <c r="Q63" s="431"/>
      <c r="R63" s="431"/>
      <c r="S63" s="432"/>
    </row>
    <row r="64" spans="1:19" s="88" customFormat="1" ht="40.5">
      <c r="A64" s="83">
        <v>56</v>
      </c>
      <c r="B64" s="84" t="s">
        <v>320</v>
      </c>
      <c r="C64" s="85">
        <v>813000</v>
      </c>
      <c r="D64" s="85"/>
      <c r="E64" s="87">
        <v>813000</v>
      </c>
      <c r="F64" s="85"/>
      <c r="G64" s="414">
        <v>0</v>
      </c>
      <c r="H64" s="85"/>
      <c r="I64" s="414">
        <v>0</v>
      </c>
      <c r="J64" s="414"/>
      <c r="K64" s="414">
        <v>0</v>
      </c>
      <c r="L64" s="87">
        <v>0</v>
      </c>
      <c r="M64" s="414">
        <v>0</v>
      </c>
      <c r="N64" s="415">
        <v>813000</v>
      </c>
      <c r="O64" s="416" t="s">
        <v>247</v>
      </c>
      <c r="P64" s="431"/>
      <c r="Q64" s="431"/>
      <c r="R64" s="431"/>
      <c r="S64" s="432"/>
    </row>
    <row r="65" spans="1:20" s="88" customFormat="1" ht="40.5">
      <c r="A65" s="83">
        <v>57</v>
      </c>
      <c r="B65" s="89" t="s">
        <v>322</v>
      </c>
      <c r="C65" s="85">
        <v>1264000</v>
      </c>
      <c r="D65" s="87"/>
      <c r="E65" s="87">
        <v>1264000</v>
      </c>
      <c r="F65" s="87"/>
      <c r="G65" s="414">
        <v>0</v>
      </c>
      <c r="H65" s="87"/>
      <c r="I65" s="414">
        <v>0</v>
      </c>
      <c r="J65" s="414"/>
      <c r="K65" s="414">
        <v>0</v>
      </c>
      <c r="L65" s="87">
        <v>0</v>
      </c>
      <c r="M65" s="414">
        <v>0</v>
      </c>
      <c r="N65" s="415">
        <v>1264000</v>
      </c>
      <c r="O65" s="416" t="s">
        <v>247</v>
      </c>
      <c r="P65" s="431"/>
      <c r="Q65" s="407"/>
      <c r="R65" s="407"/>
      <c r="S65" s="408"/>
      <c r="T65" s="90"/>
    </row>
    <row r="66" spans="1:20" s="88" customFormat="1" ht="27.95" customHeight="1">
      <c r="A66" s="83">
        <v>58</v>
      </c>
      <c r="B66" s="89" t="s">
        <v>323</v>
      </c>
      <c r="C66" s="85">
        <v>1708300</v>
      </c>
      <c r="D66" s="87"/>
      <c r="E66" s="87">
        <v>1708300</v>
      </c>
      <c r="F66" s="87"/>
      <c r="G66" s="414">
        <v>0</v>
      </c>
      <c r="H66" s="87"/>
      <c r="I66" s="414">
        <v>0</v>
      </c>
      <c r="J66" s="414"/>
      <c r="K66" s="414">
        <v>0</v>
      </c>
      <c r="L66" s="87">
        <v>0</v>
      </c>
      <c r="M66" s="414">
        <v>0</v>
      </c>
      <c r="N66" s="415">
        <v>1708300</v>
      </c>
      <c r="O66" s="416" t="s">
        <v>247</v>
      </c>
      <c r="P66" s="431"/>
      <c r="Q66" s="407"/>
      <c r="R66" s="407"/>
      <c r="S66" s="408"/>
      <c r="T66" s="90"/>
    </row>
    <row r="67" spans="1:20" s="88" customFormat="1" ht="40.5">
      <c r="A67" s="83">
        <v>59</v>
      </c>
      <c r="B67" s="84" t="s">
        <v>325</v>
      </c>
      <c r="C67" s="85">
        <v>15000000</v>
      </c>
      <c r="D67" s="85"/>
      <c r="E67" s="87">
        <v>15000000</v>
      </c>
      <c r="F67" s="85"/>
      <c r="G67" s="414">
        <v>0</v>
      </c>
      <c r="H67" s="85"/>
      <c r="I67" s="414">
        <v>0</v>
      </c>
      <c r="J67" s="414"/>
      <c r="K67" s="414">
        <v>0</v>
      </c>
      <c r="L67" s="87">
        <v>0</v>
      </c>
      <c r="M67" s="414">
        <v>0</v>
      </c>
      <c r="N67" s="415">
        <v>15000000</v>
      </c>
      <c r="O67" s="416" t="s">
        <v>247</v>
      </c>
      <c r="P67" s="431"/>
      <c r="Q67" s="431"/>
      <c r="R67" s="431"/>
      <c r="S67" s="432"/>
    </row>
    <row r="68" spans="1:20" s="88" customFormat="1" ht="40.5">
      <c r="A68" s="83">
        <v>60</v>
      </c>
      <c r="B68" s="84" t="s">
        <v>326</v>
      </c>
      <c r="C68" s="85">
        <v>14500500</v>
      </c>
      <c r="D68" s="85"/>
      <c r="E68" s="87">
        <v>14500500</v>
      </c>
      <c r="F68" s="85"/>
      <c r="G68" s="414">
        <v>0</v>
      </c>
      <c r="H68" s="85"/>
      <c r="I68" s="414">
        <v>0</v>
      </c>
      <c r="J68" s="414"/>
      <c r="K68" s="414">
        <v>0</v>
      </c>
      <c r="L68" s="87">
        <v>0</v>
      </c>
      <c r="M68" s="414">
        <v>0</v>
      </c>
      <c r="N68" s="415">
        <v>14500500</v>
      </c>
      <c r="O68" s="416" t="s">
        <v>247</v>
      </c>
      <c r="P68" s="431"/>
      <c r="Q68" s="431"/>
      <c r="R68" s="431"/>
      <c r="S68" s="432"/>
    </row>
    <row r="69" spans="1:20" s="88" customFormat="1" ht="40.5">
      <c r="A69" s="83">
        <v>61</v>
      </c>
      <c r="B69" s="84" t="s">
        <v>324</v>
      </c>
      <c r="C69" s="85">
        <v>279300</v>
      </c>
      <c r="D69" s="85">
        <v>-300</v>
      </c>
      <c r="E69" s="87">
        <v>279000</v>
      </c>
      <c r="F69" s="85"/>
      <c r="G69" s="414">
        <v>0</v>
      </c>
      <c r="H69" s="85">
        <v>279000</v>
      </c>
      <c r="I69" s="414">
        <v>100</v>
      </c>
      <c r="J69" s="414"/>
      <c r="K69" s="414">
        <v>0</v>
      </c>
      <c r="L69" s="87">
        <v>279000</v>
      </c>
      <c r="M69" s="414">
        <v>100</v>
      </c>
      <c r="N69" s="415">
        <v>0</v>
      </c>
      <c r="O69" s="416" t="s">
        <v>137</v>
      </c>
      <c r="P69" s="431"/>
      <c r="Q69" s="431"/>
      <c r="R69" s="431"/>
      <c r="S69" s="432"/>
    </row>
    <row r="70" spans="1:20" s="88" customFormat="1" ht="40.5">
      <c r="A70" s="83">
        <v>62</v>
      </c>
      <c r="B70" s="84" t="s">
        <v>277</v>
      </c>
      <c r="C70" s="85">
        <v>237000</v>
      </c>
      <c r="D70" s="85"/>
      <c r="E70" s="87">
        <v>237000</v>
      </c>
      <c r="F70" s="85"/>
      <c r="G70" s="414">
        <v>0</v>
      </c>
      <c r="H70" s="85">
        <v>237000</v>
      </c>
      <c r="I70" s="414">
        <v>100</v>
      </c>
      <c r="J70" s="414"/>
      <c r="K70" s="414">
        <v>0</v>
      </c>
      <c r="L70" s="87">
        <v>237000</v>
      </c>
      <c r="M70" s="414">
        <v>100</v>
      </c>
      <c r="N70" s="415">
        <v>0</v>
      </c>
      <c r="O70" s="416" t="s">
        <v>142</v>
      </c>
      <c r="P70" s="431"/>
      <c r="Q70" s="431"/>
      <c r="R70" s="431"/>
      <c r="S70" s="432"/>
    </row>
    <row r="71" spans="1:20" s="88" customFormat="1" ht="40.5">
      <c r="A71" s="83">
        <v>63</v>
      </c>
      <c r="B71" s="84" t="s">
        <v>296</v>
      </c>
      <c r="C71" s="85">
        <v>620000</v>
      </c>
      <c r="D71" s="85"/>
      <c r="E71" s="87">
        <v>620000</v>
      </c>
      <c r="F71" s="85"/>
      <c r="G71" s="414">
        <v>0</v>
      </c>
      <c r="H71" s="85">
        <v>620000</v>
      </c>
      <c r="I71" s="414">
        <v>100</v>
      </c>
      <c r="J71" s="414"/>
      <c r="K71" s="414">
        <v>0</v>
      </c>
      <c r="L71" s="87">
        <v>620000</v>
      </c>
      <c r="M71" s="414">
        <v>100</v>
      </c>
      <c r="N71" s="415">
        <v>0</v>
      </c>
      <c r="O71" s="416" t="s">
        <v>297</v>
      </c>
      <c r="P71" s="431"/>
      <c r="Q71" s="431"/>
      <c r="R71" s="431"/>
      <c r="S71" s="432"/>
    </row>
    <row r="72" spans="1:20" s="88" customFormat="1" ht="40.5" customHeight="1">
      <c r="A72" s="83">
        <v>64</v>
      </c>
      <c r="B72" s="84" t="s">
        <v>254</v>
      </c>
      <c r="C72" s="85">
        <v>452000</v>
      </c>
      <c r="D72" s="85"/>
      <c r="E72" s="87">
        <v>452000</v>
      </c>
      <c r="F72" s="85"/>
      <c r="G72" s="414">
        <v>0</v>
      </c>
      <c r="H72" s="85">
        <v>452000</v>
      </c>
      <c r="I72" s="414">
        <v>100</v>
      </c>
      <c r="J72" s="414"/>
      <c r="K72" s="414">
        <v>0</v>
      </c>
      <c r="L72" s="87">
        <v>452000</v>
      </c>
      <c r="M72" s="414">
        <v>100</v>
      </c>
      <c r="N72" s="415">
        <v>0</v>
      </c>
      <c r="O72" s="416" t="s">
        <v>79</v>
      </c>
      <c r="P72" s="431"/>
      <c r="Q72" s="431"/>
      <c r="R72" s="431"/>
      <c r="S72" s="432"/>
    </row>
    <row r="73" spans="1:20" s="88" customFormat="1" ht="40.5">
      <c r="A73" s="83">
        <v>65</v>
      </c>
      <c r="B73" s="84" t="s">
        <v>291</v>
      </c>
      <c r="C73" s="85">
        <v>205600</v>
      </c>
      <c r="D73" s="85"/>
      <c r="E73" s="87">
        <v>205600</v>
      </c>
      <c r="F73" s="85"/>
      <c r="G73" s="414">
        <v>0</v>
      </c>
      <c r="H73" s="85">
        <v>205600</v>
      </c>
      <c r="I73" s="414">
        <v>100</v>
      </c>
      <c r="J73" s="414"/>
      <c r="K73" s="414">
        <v>0</v>
      </c>
      <c r="L73" s="87">
        <v>205600</v>
      </c>
      <c r="M73" s="414">
        <v>100</v>
      </c>
      <c r="N73" s="415">
        <v>0</v>
      </c>
      <c r="O73" s="416" t="s">
        <v>79</v>
      </c>
      <c r="P73" s="431"/>
      <c r="Q73" s="431"/>
      <c r="R73" s="431"/>
      <c r="S73" s="432"/>
    </row>
    <row r="74" spans="1:20" s="88" customFormat="1" ht="40.5" customHeight="1">
      <c r="A74" s="83">
        <v>66</v>
      </c>
      <c r="B74" s="84" t="s">
        <v>321</v>
      </c>
      <c r="C74" s="85">
        <v>382200</v>
      </c>
      <c r="D74" s="85"/>
      <c r="E74" s="87">
        <v>382200</v>
      </c>
      <c r="F74" s="85"/>
      <c r="G74" s="414">
        <v>0</v>
      </c>
      <c r="H74" s="85">
        <v>382200</v>
      </c>
      <c r="I74" s="414">
        <v>100</v>
      </c>
      <c r="J74" s="414"/>
      <c r="K74" s="414">
        <v>0</v>
      </c>
      <c r="L74" s="87">
        <v>382200</v>
      </c>
      <c r="M74" s="414">
        <v>100</v>
      </c>
      <c r="N74" s="415">
        <v>0</v>
      </c>
      <c r="O74" s="416" t="s">
        <v>79</v>
      </c>
      <c r="P74" s="431"/>
      <c r="Q74" s="431"/>
      <c r="R74" s="431"/>
      <c r="S74" s="432"/>
    </row>
    <row r="75" spans="1:20" s="88" customFormat="1" ht="40.5">
      <c r="A75" s="83">
        <v>67</v>
      </c>
      <c r="B75" s="84" t="s">
        <v>288</v>
      </c>
      <c r="C75" s="85">
        <v>28500</v>
      </c>
      <c r="D75" s="85"/>
      <c r="E75" s="87">
        <v>28500</v>
      </c>
      <c r="F75" s="85">
        <v>28500</v>
      </c>
      <c r="G75" s="414">
        <v>100</v>
      </c>
      <c r="H75" s="85"/>
      <c r="I75" s="414">
        <v>0</v>
      </c>
      <c r="J75" s="414"/>
      <c r="K75" s="414">
        <v>0</v>
      </c>
      <c r="L75" s="87">
        <v>28500</v>
      </c>
      <c r="M75" s="414">
        <v>100</v>
      </c>
      <c r="N75" s="415">
        <v>0</v>
      </c>
      <c r="O75" s="416" t="s">
        <v>289</v>
      </c>
      <c r="P75" s="431"/>
      <c r="Q75" s="431"/>
      <c r="R75" s="431"/>
      <c r="S75" s="432"/>
    </row>
  </sheetData>
  <mergeCells count="13">
    <mergeCell ref="O3:O4"/>
    <mergeCell ref="A3:A4"/>
    <mergeCell ref="B3:B4"/>
    <mergeCell ref="C3:C4"/>
    <mergeCell ref="A1:O1"/>
    <mergeCell ref="A2:O2"/>
    <mergeCell ref="D3:D4"/>
    <mergeCell ref="E3:E4"/>
    <mergeCell ref="F3:G3"/>
    <mergeCell ref="H3:I3"/>
    <mergeCell ref="J3:K3"/>
    <mergeCell ref="L3:M3"/>
    <mergeCell ref="N3:N4"/>
  </mergeCells>
  <pageMargins left="0" right="0.15748031496062992" top="0.15748031496062992" bottom="0" header="3.937007874015748E-2" footer="0"/>
  <pageSetup paperSize="9" scale="27" orientation="landscape" r:id="rId1"/>
  <headerFooter>
    <oddHeader>&amp;R&amp;P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A74D0B-E135-4003-959A-8E30A68F1E67}">
  <sheetPr>
    <tabColor rgb="FF92D050"/>
  </sheetPr>
  <dimension ref="A1:S107"/>
  <sheetViews>
    <sheetView zoomScale="80" zoomScaleNormal="80" workbookViewId="0">
      <selection activeCell="F13" sqref="F13"/>
    </sheetView>
  </sheetViews>
  <sheetFormatPr defaultRowHeight="27.75"/>
  <cols>
    <col min="1" max="1" width="7.140625" style="15" customWidth="1"/>
    <col min="2" max="2" width="23" style="16" customWidth="1"/>
    <col min="3" max="3" width="10.5703125" style="15" customWidth="1"/>
    <col min="4" max="4" width="22" style="27" bestFit="1" customWidth="1"/>
    <col min="5" max="5" width="20.7109375" style="26" customWidth="1"/>
    <col min="6" max="6" width="11.7109375" style="26" customWidth="1"/>
    <col min="7" max="7" width="20.7109375" style="26" customWidth="1"/>
    <col min="8" max="8" width="11.7109375" style="26" customWidth="1"/>
    <col min="9" max="9" width="20.7109375" style="27" customWidth="1"/>
    <col min="10" max="10" width="12.140625" style="27" customWidth="1"/>
    <col min="11" max="11" width="22.140625" style="15" bestFit="1" customWidth="1"/>
    <col min="12" max="12" width="22.7109375" style="9" customWidth="1"/>
    <col min="13" max="13" width="19.140625" style="9" customWidth="1"/>
    <col min="14" max="14" width="20.7109375" style="451" customWidth="1"/>
    <col min="15" max="15" width="22.5703125" style="9" customWidth="1"/>
    <col min="16" max="18" width="9.140625" style="9"/>
    <col min="19" max="19" width="19.28515625" style="444" customWidth="1"/>
    <col min="20" max="20" width="22.5703125" style="9" customWidth="1"/>
    <col min="21" max="21" width="13.5703125" style="9" customWidth="1"/>
    <col min="22" max="22" width="19.5703125" style="9" customWidth="1"/>
    <col min="23" max="16384" width="9.140625" style="9"/>
  </cols>
  <sheetData>
    <row r="1" spans="1:19" s="172" customFormat="1" ht="33" customHeight="1">
      <c r="A1" s="692" t="s">
        <v>327</v>
      </c>
      <c r="B1" s="692"/>
      <c r="C1" s="692"/>
      <c r="D1" s="692"/>
      <c r="E1" s="692"/>
      <c r="F1" s="692"/>
      <c r="G1" s="692"/>
      <c r="H1" s="692"/>
      <c r="I1" s="692"/>
      <c r="J1" s="692"/>
      <c r="K1" s="692"/>
      <c r="N1" s="173"/>
      <c r="O1" s="173"/>
      <c r="P1" s="173"/>
      <c r="Q1" s="174"/>
      <c r="S1" s="442"/>
    </row>
    <row r="2" spans="1:19" s="172" customFormat="1" ht="33" customHeight="1">
      <c r="A2" s="692" t="s">
        <v>129</v>
      </c>
      <c r="B2" s="692"/>
      <c r="C2" s="692"/>
      <c r="D2" s="692"/>
      <c r="E2" s="692"/>
      <c r="F2" s="692"/>
      <c r="G2" s="692"/>
      <c r="H2" s="692"/>
      <c r="I2" s="692"/>
      <c r="J2" s="692"/>
      <c r="K2" s="692"/>
      <c r="N2" s="173"/>
      <c r="O2" s="173"/>
      <c r="P2" s="173"/>
      <c r="Q2" s="174"/>
      <c r="S2" s="442"/>
    </row>
    <row r="3" spans="1:19" s="172" customFormat="1" ht="33" customHeight="1">
      <c r="A3" s="692" t="s">
        <v>443</v>
      </c>
      <c r="B3" s="692"/>
      <c r="C3" s="692"/>
      <c r="D3" s="692"/>
      <c r="E3" s="692"/>
      <c r="F3" s="692"/>
      <c r="G3" s="692"/>
      <c r="H3" s="692"/>
      <c r="I3" s="692"/>
      <c r="J3" s="692"/>
      <c r="K3" s="692"/>
      <c r="N3" s="173"/>
      <c r="O3" s="173"/>
      <c r="P3" s="173"/>
      <c r="Q3" s="174"/>
      <c r="S3" s="442"/>
    </row>
    <row r="4" spans="1:19" s="6" customFormat="1" ht="27" customHeight="1">
      <c r="A4" s="697" t="s">
        <v>21</v>
      </c>
      <c r="B4" s="704" t="s">
        <v>72</v>
      </c>
      <c r="C4" s="697" t="s">
        <v>3</v>
      </c>
      <c r="D4" s="708" t="s">
        <v>122</v>
      </c>
      <c r="E4" s="707" t="s">
        <v>9</v>
      </c>
      <c r="F4" s="701"/>
      <c r="G4" s="700" t="s">
        <v>131</v>
      </c>
      <c r="H4" s="701"/>
      <c r="I4" s="693" t="s">
        <v>239</v>
      </c>
      <c r="J4" s="694"/>
      <c r="K4" s="697" t="s">
        <v>4</v>
      </c>
      <c r="M4" s="443"/>
      <c r="N4" s="443"/>
      <c r="S4" s="444"/>
    </row>
    <row r="5" spans="1:19" s="6" customFormat="1" ht="27" customHeight="1">
      <c r="A5" s="698"/>
      <c r="B5" s="705"/>
      <c r="C5" s="698"/>
      <c r="D5" s="709"/>
      <c r="E5" s="702"/>
      <c r="F5" s="703"/>
      <c r="G5" s="702"/>
      <c r="H5" s="703"/>
      <c r="I5" s="695"/>
      <c r="J5" s="696"/>
      <c r="K5" s="698"/>
      <c r="N5" s="443"/>
      <c r="S5" s="444"/>
    </row>
    <row r="6" spans="1:19" s="6" customFormat="1" ht="27" customHeight="1">
      <c r="A6" s="698"/>
      <c r="B6" s="706"/>
      <c r="C6" s="699"/>
      <c r="D6" s="710"/>
      <c r="E6" s="22" t="s">
        <v>107</v>
      </c>
      <c r="F6" s="22" t="s">
        <v>7</v>
      </c>
      <c r="G6" s="22" t="s">
        <v>107</v>
      </c>
      <c r="H6" s="22" t="s">
        <v>7</v>
      </c>
      <c r="I6" s="17" t="s">
        <v>107</v>
      </c>
      <c r="J6" s="17" t="s">
        <v>7</v>
      </c>
      <c r="K6" s="699"/>
      <c r="N6" s="443"/>
      <c r="S6" s="444"/>
    </row>
    <row r="7" spans="1:19" s="7" customFormat="1" ht="27" customHeight="1" thickBot="1">
      <c r="A7" s="23"/>
      <c r="B7" s="12"/>
      <c r="C7" s="96">
        <v>21</v>
      </c>
      <c r="D7" s="24">
        <v>154447500</v>
      </c>
      <c r="E7" s="24">
        <v>0</v>
      </c>
      <c r="F7" s="24">
        <v>0</v>
      </c>
      <c r="G7" s="24">
        <v>0</v>
      </c>
      <c r="H7" s="24">
        <v>0</v>
      </c>
      <c r="I7" s="24">
        <v>0</v>
      </c>
      <c r="J7" s="24">
        <v>0</v>
      </c>
      <c r="K7" s="24">
        <v>154447500</v>
      </c>
      <c r="L7" s="11"/>
      <c r="M7" s="8"/>
      <c r="N7" s="445"/>
      <c r="S7" s="444"/>
    </row>
    <row r="8" spans="1:19" s="103" customFormat="1" ht="27.95" customHeight="1" thickTop="1">
      <c r="A8" s="97">
        <v>1</v>
      </c>
      <c r="B8" s="98" t="s">
        <v>172</v>
      </c>
      <c r="C8" s="97">
        <v>19</v>
      </c>
      <c r="D8" s="99">
        <v>153733500</v>
      </c>
      <c r="E8" s="99">
        <v>0</v>
      </c>
      <c r="F8" s="99">
        <v>0</v>
      </c>
      <c r="G8" s="99">
        <v>0</v>
      </c>
      <c r="H8" s="99">
        <v>0</v>
      </c>
      <c r="I8" s="99">
        <v>0</v>
      </c>
      <c r="J8" s="99">
        <v>0</v>
      </c>
      <c r="K8" s="100">
        <v>153733500</v>
      </c>
      <c r="L8" s="101"/>
      <c r="M8" s="102"/>
      <c r="N8" s="446"/>
      <c r="O8" s="101"/>
      <c r="S8" s="447"/>
    </row>
    <row r="9" spans="1:19" s="103" customFormat="1" ht="27.95" customHeight="1">
      <c r="A9" s="512">
        <v>2</v>
      </c>
      <c r="B9" s="513" t="s">
        <v>435</v>
      </c>
      <c r="C9" s="512">
        <v>2</v>
      </c>
      <c r="D9" s="514">
        <v>714000</v>
      </c>
      <c r="E9" s="514">
        <v>0</v>
      </c>
      <c r="F9" s="514">
        <v>0</v>
      </c>
      <c r="G9" s="514">
        <v>0</v>
      </c>
      <c r="H9" s="514">
        <v>0</v>
      </c>
      <c r="I9" s="514">
        <v>0</v>
      </c>
      <c r="J9" s="514">
        <v>0</v>
      </c>
      <c r="K9" s="100">
        <v>714000</v>
      </c>
      <c r="L9" s="101"/>
      <c r="M9" s="102"/>
      <c r="N9" s="446"/>
      <c r="O9" s="101"/>
      <c r="S9" s="447"/>
    </row>
    <row r="10" spans="1:19" s="108" customFormat="1" ht="27.95" customHeight="1">
      <c r="A10" s="106"/>
      <c r="B10" s="107"/>
      <c r="C10" s="106"/>
      <c r="D10" s="29"/>
      <c r="E10" s="29"/>
      <c r="F10" s="29"/>
      <c r="G10" s="29"/>
      <c r="H10" s="29"/>
      <c r="I10" s="29"/>
      <c r="J10" s="29"/>
      <c r="K10" s="100"/>
      <c r="N10" s="448"/>
      <c r="S10" s="449"/>
    </row>
    <row r="11" spans="1:19">
      <c r="A11" s="13"/>
      <c r="B11" s="14"/>
      <c r="C11" s="13"/>
      <c r="D11" s="25"/>
      <c r="E11" s="25"/>
      <c r="F11" s="25"/>
      <c r="G11" s="25"/>
      <c r="H11" s="25"/>
      <c r="I11" s="25"/>
      <c r="J11" s="25"/>
      <c r="K11" s="13"/>
      <c r="N11" s="450"/>
    </row>
    <row r="19" spans="19:19">
      <c r="S19" s="452"/>
    </row>
    <row r="24" spans="19:19">
      <c r="S24" s="452"/>
    </row>
    <row r="25" spans="19:19">
      <c r="S25" s="452"/>
    </row>
    <row r="26" spans="19:19">
      <c r="S26" s="452"/>
    </row>
    <row r="32" spans="19:19">
      <c r="S32" s="452"/>
    </row>
    <row r="33" spans="5:19">
      <c r="S33" s="452"/>
    </row>
    <row r="34" spans="5:19">
      <c r="S34" s="452"/>
    </row>
    <row r="35" spans="5:19">
      <c r="S35" s="452"/>
    </row>
    <row r="36" spans="5:19">
      <c r="S36" s="452"/>
    </row>
    <row r="37" spans="5:19">
      <c r="S37" s="452"/>
    </row>
    <row r="38" spans="5:19">
      <c r="S38" s="452"/>
    </row>
    <row r="41" spans="5:19">
      <c r="E41" s="26" t="s">
        <v>152</v>
      </c>
      <c r="G41" s="26" t="s">
        <v>152</v>
      </c>
    </row>
    <row r="45" spans="5:19">
      <c r="S45" s="453"/>
    </row>
    <row r="46" spans="5:19">
      <c r="S46" s="453"/>
    </row>
    <row r="47" spans="5:19">
      <c r="S47" s="454"/>
    </row>
    <row r="48" spans="5:19">
      <c r="S48" s="455"/>
    </row>
    <row r="49" spans="19:19">
      <c r="S49" s="452"/>
    </row>
    <row r="50" spans="19:19">
      <c r="S50" s="452"/>
    </row>
    <row r="51" spans="19:19">
      <c r="S51" s="452"/>
    </row>
    <row r="52" spans="19:19">
      <c r="S52" s="452"/>
    </row>
    <row r="53" spans="19:19">
      <c r="S53" s="452"/>
    </row>
    <row r="54" spans="19:19">
      <c r="S54" s="452"/>
    </row>
    <row r="55" spans="19:19">
      <c r="S55" s="452"/>
    </row>
    <row r="56" spans="19:19">
      <c r="S56" s="452"/>
    </row>
    <row r="57" spans="19:19">
      <c r="S57" s="452"/>
    </row>
    <row r="58" spans="19:19">
      <c r="S58" s="452"/>
    </row>
    <row r="59" spans="19:19">
      <c r="S59" s="452"/>
    </row>
    <row r="60" spans="19:19">
      <c r="S60" s="452"/>
    </row>
    <row r="61" spans="19:19">
      <c r="S61" s="452"/>
    </row>
    <row r="62" spans="19:19">
      <c r="S62" s="452"/>
    </row>
    <row r="63" spans="19:19">
      <c r="S63" s="452"/>
    </row>
    <row r="64" spans="19:19">
      <c r="S64" s="452"/>
    </row>
    <row r="65" spans="19:19">
      <c r="S65" s="452"/>
    </row>
    <row r="66" spans="19:19">
      <c r="S66" s="452"/>
    </row>
    <row r="67" spans="19:19">
      <c r="S67" s="452"/>
    </row>
    <row r="68" spans="19:19">
      <c r="S68" s="452"/>
    </row>
    <row r="69" spans="19:19">
      <c r="S69" s="452"/>
    </row>
    <row r="70" spans="19:19">
      <c r="S70" s="452"/>
    </row>
    <row r="71" spans="19:19">
      <c r="S71" s="452"/>
    </row>
    <row r="72" spans="19:19">
      <c r="S72" s="452"/>
    </row>
    <row r="73" spans="19:19">
      <c r="S73" s="452"/>
    </row>
    <row r="74" spans="19:19">
      <c r="S74" s="452"/>
    </row>
    <row r="75" spans="19:19">
      <c r="S75" s="452"/>
    </row>
    <row r="76" spans="19:19">
      <c r="S76" s="452"/>
    </row>
    <row r="77" spans="19:19">
      <c r="S77" s="452"/>
    </row>
    <row r="78" spans="19:19">
      <c r="S78" s="452"/>
    </row>
    <row r="79" spans="19:19">
      <c r="S79" s="452"/>
    </row>
    <row r="80" spans="19:19">
      <c r="S80" s="452"/>
    </row>
    <row r="81" spans="19:19">
      <c r="S81" s="452"/>
    </row>
    <row r="82" spans="19:19">
      <c r="S82" s="452"/>
    </row>
    <row r="83" spans="19:19">
      <c r="S83" s="452"/>
    </row>
    <row r="84" spans="19:19">
      <c r="S84" s="452"/>
    </row>
    <row r="85" spans="19:19">
      <c r="S85" s="452"/>
    </row>
    <row r="86" spans="19:19">
      <c r="S86" s="452"/>
    </row>
    <row r="87" spans="19:19">
      <c r="S87" s="452"/>
    </row>
    <row r="88" spans="19:19">
      <c r="S88" s="452"/>
    </row>
    <row r="89" spans="19:19">
      <c r="S89" s="452"/>
    </row>
    <row r="90" spans="19:19">
      <c r="S90" s="452"/>
    </row>
    <row r="91" spans="19:19">
      <c r="S91" s="452"/>
    </row>
    <row r="92" spans="19:19">
      <c r="S92" s="452"/>
    </row>
    <row r="93" spans="19:19">
      <c r="S93" s="452"/>
    </row>
    <row r="94" spans="19:19">
      <c r="S94" s="452"/>
    </row>
    <row r="95" spans="19:19">
      <c r="S95" s="452"/>
    </row>
    <row r="96" spans="19:19">
      <c r="S96" s="452"/>
    </row>
    <row r="97" spans="19:19">
      <c r="S97" s="452"/>
    </row>
    <row r="98" spans="19:19">
      <c r="S98" s="452"/>
    </row>
    <row r="99" spans="19:19">
      <c r="S99" s="452"/>
    </row>
    <row r="100" spans="19:19">
      <c r="S100" s="452"/>
    </row>
    <row r="101" spans="19:19">
      <c r="S101" s="452"/>
    </row>
    <row r="102" spans="19:19">
      <c r="S102" s="452"/>
    </row>
    <row r="103" spans="19:19">
      <c r="S103" s="452"/>
    </row>
    <row r="104" spans="19:19">
      <c r="S104" s="452"/>
    </row>
    <row r="105" spans="19:19">
      <c r="S105" s="452"/>
    </row>
    <row r="106" spans="19:19">
      <c r="S106" s="452"/>
    </row>
    <row r="107" spans="19:19">
      <c r="S107" s="456"/>
    </row>
  </sheetData>
  <mergeCells count="11">
    <mergeCell ref="A1:K1"/>
    <mergeCell ref="A2:K2"/>
    <mergeCell ref="A3:K3"/>
    <mergeCell ref="I4:J5"/>
    <mergeCell ref="K4:K6"/>
    <mergeCell ref="G4:H5"/>
    <mergeCell ref="A4:A6"/>
    <mergeCell ref="B4:B6"/>
    <mergeCell ref="C4:C6"/>
    <mergeCell ref="E4:F5"/>
    <mergeCell ref="D4:D6"/>
  </mergeCells>
  <printOptions horizontalCentered="1"/>
  <pageMargins left="0.34" right="0.11811023622047245" top="0.49" bottom="0.74803149606299213" header="0.31496062992125984" footer="0.31496062992125984"/>
  <pageSetup paperSize="9" scale="67" orientation="landscape" horizontalDpi="4294967293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182A2E-CB36-49FE-A361-6E314231D177}">
  <sheetPr>
    <tabColor rgb="FF92D050"/>
  </sheetPr>
  <dimension ref="A1:Q111"/>
  <sheetViews>
    <sheetView zoomScale="80" zoomScaleNormal="80" workbookViewId="0">
      <pane xSplit="1" ySplit="6" topLeftCell="B7" activePane="bottomRight" state="frozen"/>
      <selection activeCell="W15" sqref="W15"/>
      <selection pane="topRight" activeCell="W15" sqref="W15"/>
      <selection pane="bottomLeft" activeCell="W15" sqref="W15"/>
      <selection pane="bottomRight" activeCell="G8" sqref="G8"/>
    </sheetView>
  </sheetViews>
  <sheetFormatPr defaultRowHeight="27.75"/>
  <cols>
    <col min="1" max="1" width="7.140625" style="15" customWidth="1"/>
    <col min="2" max="2" width="26" style="16" customWidth="1"/>
    <col min="3" max="3" width="10.5703125" style="15" customWidth="1"/>
    <col min="4" max="4" width="20.7109375" style="27" customWidth="1"/>
    <col min="5" max="5" width="20.7109375" style="26" customWidth="1"/>
    <col min="6" max="6" width="11.7109375" style="26" customWidth="1"/>
    <col min="7" max="7" width="20.7109375" style="26" customWidth="1"/>
    <col min="8" max="8" width="11.7109375" style="26" customWidth="1"/>
    <col min="9" max="9" width="20.7109375" style="27" customWidth="1"/>
    <col min="10" max="10" width="12.140625" style="27" customWidth="1"/>
    <col min="11" max="11" width="18.85546875" style="15" customWidth="1"/>
    <col min="12" max="13" width="9.140625" style="9"/>
    <col min="14" max="14" width="19.28515625" style="444" customWidth="1"/>
    <col min="15" max="15" width="22.5703125" style="9" customWidth="1"/>
    <col min="16" max="16" width="13.5703125" style="9" customWidth="1"/>
    <col min="17" max="17" width="19.5703125" style="9" customWidth="1"/>
    <col min="18" max="16384" width="9.140625" style="9"/>
  </cols>
  <sheetData>
    <row r="1" spans="1:17" s="172" customFormat="1" ht="33" customHeight="1">
      <c r="A1" s="692" t="s">
        <v>327</v>
      </c>
      <c r="B1" s="692"/>
      <c r="C1" s="692"/>
      <c r="D1" s="692"/>
      <c r="E1" s="692"/>
      <c r="F1" s="692"/>
      <c r="G1" s="692"/>
      <c r="H1" s="692"/>
      <c r="I1" s="692"/>
      <c r="J1" s="692"/>
      <c r="K1" s="692"/>
      <c r="L1" s="174"/>
      <c r="N1" s="442"/>
    </row>
    <row r="2" spans="1:17" s="172" customFormat="1" ht="33" customHeight="1">
      <c r="A2" s="692" t="s">
        <v>121</v>
      </c>
      <c r="B2" s="692"/>
      <c r="C2" s="692"/>
      <c r="D2" s="692"/>
      <c r="E2" s="692"/>
      <c r="F2" s="692"/>
      <c r="G2" s="692"/>
      <c r="H2" s="692"/>
      <c r="I2" s="692"/>
      <c r="J2" s="692"/>
      <c r="K2" s="692"/>
      <c r="L2" s="174"/>
      <c r="N2" s="442"/>
    </row>
    <row r="3" spans="1:17" s="172" customFormat="1" ht="33" customHeight="1">
      <c r="A3" s="711" t="s">
        <v>443</v>
      </c>
      <c r="B3" s="711"/>
      <c r="C3" s="711"/>
      <c r="D3" s="711"/>
      <c r="E3" s="711"/>
      <c r="F3" s="711"/>
      <c r="G3" s="711"/>
      <c r="H3" s="711"/>
      <c r="I3" s="711"/>
      <c r="J3" s="711"/>
      <c r="K3" s="711"/>
      <c r="L3" s="174"/>
      <c r="N3" s="442"/>
    </row>
    <row r="4" spans="1:17" s="6" customFormat="1" ht="27" customHeight="1">
      <c r="A4" s="697" t="s">
        <v>21</v>
      </c>
      <c r="B4" s="704" t="s">
        <v>72</v>
      </c>
      <c r="C4" s="697" t="s">
        <v>3</v>
      </c>
      <c r="D4" s="708" t="s">
        <v>122</v>
      </c>
      <c r="E4" s="707" t="s">
        <v>9</v>
      </c>
      <c r="F4" s="701"/>
      <c r="G4" s="700" t="s">
        <v>131</v>
      </c>
      <c r="H4" s="701"/>
      <c r="I4" s="712" t="s">
        <v>146</v>
      </c>
      <c r="J4" s="713"/>
      <c r="K4" s="697" t="s">
        <v>4</v>
      </c>
      <c r="N4" s="444"/>
    </row>
    <row r="5" spans="1:17" s="6" customFormat="1" ht="27" customHeight="1">
      <c r="A5" s="698"/>
      <c r="B5" s="705"/>
      <c r="C5" s="698"/>
      <c r="D5" s="709"/>
      <c r="E5" s="702"/>
      <c r="F5" s="703"/>
      <c r="G5" s="702"/>
      <c r="H5" s="703"/>
      <c r="I5" s="714"/>
      <c r="J5" s="715"/>
      <c r="K5" s="698"/>
      <c r="N5" s="444"/>
    </row>
    <row r="6" spans="1:17" s="6" customFormat="1" ht="27" customHeight="1">
      <c r="A6" s="699"/>
      <c r="B6" s="706"/>
      <c r="C6" s="699"/>
      <c r="D6" s="710"/>
      <c r="E6" s="22" t="s">
        <v>107</v>
      </c>
      <c r="F6" s="22" t="s">
        <v>7</v>
      </c>
      <c r="G6" s="22" t="s">
        <v>107</v>
      </c>
      <c r="H6" s="22" t="s">
        <v>7</v>
      </c>
      <c r="I6" s="17" t="s">
        <v>107</v>
      </c>
      <c r="J6" s="17" t="s">
        <v>7</v>
      </c>
      <c r="K6" s="699"/>
      <c r="N6" s="444"/>
    </row>
    <row r="7" spans="1:17" s="7" customFormat="1" ht="27" customHeight="1" thickBot="1">
      <c r="A7" s="23"/>
      <c r="B7" s="12"/>
      <c r="C7" s="203">
        <v>14</v>
      </c>
      <c r="D7" s="24">
        <v>6849400</v>
      </c>
      <c r="E7" s="24">
        <v>0</v>
      </c>
      <c r="F7" s="24">
        <v>0</v>
      </c>
      <c r="G7" s="24">
        <v>1318800</v>
      </c>
      <c r="H7" s="24">
        <v>19.254241247408533</v>
      </c>
      <c r="I7" s="24">
        <v>1318800</v>
      </c>
      <c r="J7" s="24">
        <v>19.254241247408533</v>
      </c>
      <c r="K7" s="24">
        <v>5530600</v>
      </c>
      <c r="N7" s="444"/>
    </row>
    <row r="8" spans="1:17" s="207" customFormat="1" ht="27" customHeight="1" thickTop="1">
      <c r="A8" s="206">
        <v>1</v>
      </c>
      <c r="B8" s="229" t="s">
        <v>73</v>
      </c>
      <c r="C8" s="230">
        <v>3</v>
      </c>
      <c r="D8" s="231">
        <v>1642000</v>
      </c>
      <c r="E8" s="231">
        <v>0</v>
      </c>
      <c r="F8" s="20">
        <v>0</v>
      </c>
      <c r="G8" s="231">
        <v>0</v>
      </c>
      <c r="H8" s="20">
        <v>0</v>
      </c>
      <c r="I8" s="20">
        <v>0</v>
      </c>
      <c r="J8" s="20">
        <v>0</v>
      </c>
      <c r="K8" s="175">
        <v>1642000</v>
      </c>
      <c r="N8" s="457"/>
    </row>
    <row r="9" spans="1:17" s="103" customFormat="1" ht="27" customHeight="1">
      <c r="A9" s="104">
        <v>2</v>
      </c>
      <c r="B9" s="105" t="s">
        <v>74</v>
      </c>
      <c r="C9" s="104">
        <v>2</v>
      </c>
      <c r="D9" s="20">
        <v>703700</v>
      </c>
      <c r="E9" s="20">
        <v>0</v>
      </c>
      <c r="F9" s="20">
        <v>0</v>
      </c>
      <c r="G9" s="20">
        <v>0</v>
      </c>
      <c r="H9" s="20">
        <v>0</v>
      </c>
      <c r="I9" s="20">
        <v>0</v>
      </c>
      <c r="J9" s="20">
        <v>0</v>
      </c>
      <c r="K9" s="175">
        <v>703700</v>
      </c>
      <c r="N9" s="447"/>
      <c r="O9" s="101"/>
      <c r="P9" s="101"/>
      <c r="Q9" s="101"/>
    </row>
    <row r="10" spans="1:17" s="103" customFormat="1" ht="27" customHeight="1">
      <c r="A10" s="104">
        <v>3</v>
      </c>
      <c r="B10" s="105" t="s">
        <v>76</v>
      </c>
      <c r="C10" s="104">
        <v>2</v>
      </c>
      <c r="D10" s="20">
        <v>1074800</v>
      </c>
      <c r="E10" s="20">
        <v>0</v>
      </c>
      <c r="F10" s="20">
        <v>0</v>
      </c>
      <c r="G10" s="20">
        <v>0</v>
      </c>
      <c r="H10" s="20">
        <v>0</v>
      </c>
      <c r="I10" s="20">
        <v>0</v>
      </c>
      <c r="J10" s="20">
        <v>0</v>
      </c>
      <c r="K10" s="175">
        <v>1074800</v>
      </c>
      <c r="N10" s="447"/>
      <c r="O10" s="101"/>
      <c r="P10" s="101"/>
      <c r="Q10" s="101"/>
    </row>
    <row r="11" spans="1:17" s="103" customFormat="1" ht="27" customHeight="1">
      <c r="A11" s="104">
        <v>4</v>
      </c>
      <c r="B11" s="105" t="s">
        <v>137</v>
      </c>
      <c r="C11" s="104">
        <v>1</v>
      </c>
      <c r="D11" s="20">
        <v>279000</v>
      </c>
      <c r="E11" s="20">
        <v>0</v>
      </c>
      <c r="F11" s="20">
        <v>0</v>
      </c>
      <c r="G11" s="20">
        <v>279000</v>
      </c>
      <c r="H11" s="20">
        <v>100</v>
      </c>
      <c r="I11" s="20">
        <v>279000</v>
      </c>
      <c r="J11" s="20">
        <v>100</v>
      </c>
      <c r="K11" s="175">
        <v>0</v>
      </c>
      <c r="N11" s="447"/>
      <c r="O11" s="101"/>
      <c r="P11" s="101"/>
      <c r="Q11" s="101"/>
    </row>
    <row r="12" spans="1:17" s="103" customFormat="1" ht="27" customHeight="1">
      <c r="A12" s="104">
        <v>5</v>
      </c>
      <c r="B12" s="105" t="s">
        <v>77</v>
      </c>
      <c r="C12" s="104">
        <v>2</v>
      </c>
      <c r="D12" s="20">
        <v>1313100</v>
      </c>
      <c r="E12" s="20">
        <v>0</v>
      </c>
      <c r="F12" s="20">
        <v>0</v>
      </c>
      <c r="G12" s="20">
        <v>0</v>
      </c>
      <c r="H12" s="20">
        <v>0</v>
      </c>
      <c r="I12" s="20">
        <v>0</v>
      </c>
      <c r="J12" s="20">
        <v>0</v>
      </c>
      <c r="K12" s="175">
        <v>1313100</v>
      </c>
      <c r="N12" s="447"/>
      <c r="O12" s="101"/>
      <c r="P12" s="101"/>
      <c r="Q12" s="101"/>
    </row>
    <row r="13" spans="1:17" s="103" customFormat="1" ht="27" customHeight="1">
      <c r="A13" s="104">
        <v>6</v>
      </c>
      <c r="B13" s="105" t="s">
        <v>79</v>
      </c>
      <c r="C13" s="104">
        <v>4</v>
      </c>
      <c r="D13" s="20">
        <v>1836800</v>
      </c>
      <c r="E13" s="20">
        <v>0</v>
      </c>
      <c r="F13" s="20">
        <v>0</v>
      </c>
      <c r="G13" s="20">
        <v>1039800</v>
      </c>
      <c r="H13" s="20">
        <v>56.609320557491287</v>
      </c>
      <c r="I13" s="20">
        <v>1039800</v>
      </c>
      <c r="J13" s="20">
        <v>56.609320557491287</v>
      </c>
      <c r="K13" s="175">
        <v>797000</v>
      </c>
      <c r="N13" s="447"/>
      <c r="O13" s="101"/>
      <c r="P13" s="101"/>
      <c r="Q13" s="101"/>
    </row>
    <row r="14" spans="1:17" s="108" customFormat="1" ht="27" customHeight="1">
      <c r="A14" s="106"/>
      <c r="B14" s="107"/>
      <c r="C14" s="106"/>
      <c r="D14" s="29"/>
      <c r="E14" s="29"/>
      <c r="F14" s="29"/>
      <c r="G14" s="29"/>
      <c r="H14" s="29"/>
      <c r="I14" s="29"/>
      <c r="J14" s="29"/>
      <c r="K14" s="176"/>
      <c r="N14" s="449"/>
    </row>
    <row r="15" spans="1:17">
      <c r="A15" s="13"/>
      <c r="B15" s="14"/>
      <c r="C15" s="13"/>
      <c r="D15" s="25"/>
      <c r="E15" s="25"/>
      <c r="F15" s="25"/>
      <c r="G15" s="25"/>
      <c r="H15" s="25"/>
      <c r="I15" s="25"/>
      <c r="J15" s="25"/>
      <c r="K15" s="13"/>
    </row>
    <row r="23" spans="14:14">
      <c r="N23" s="452"/>
    </row>
    <row r="28" spans="14:14">
      <c r="N28" s="452"/>
    </row>
    <row r="29" spans="14:14">
      <c r="N29" s="452"/>
    </row>
    <row r="30" spans="14:14">
      <c r="N30" s="452"/>
    </row>
    <row r="36" spans="5:14">
      <c r="N36" s="452"/>
    </row>
    <row r="37" spans="5:14">
      <c r="N37" s="452"/>
    </row>
    <row r="38" spans="5:14">
      <c r="N38" s="452"/>
    </row>
    <row r="39" spans="5:14">
      <c r="N39" s="452"/>
    </row>
    <row r="40" spans="5:14">
      <c r="N40" s="452"/>
    </row>
    <row r="41" spans="5:14">
      <c r="N41" s="452"/>
    </row>
    <row r="42" spans="5:14">
      <c r="N42" s="452"/>
    </row>
    <row r="45" spans="5:14">
      <c r="E45" s="26" t="s">
        <v>152</v>
      </c>
      <c r="G45" s="26" t="s">
        <v>152</v>
      </c>
    </row>
    <row r="49" spans="14:14">
      <c r="N49" s="453"/>
    </row>
    <row r="50" spans="14:14">
      <c r="N50" s="453"/>
    </row>
    <row r="51" spans="14:14">
      <c r="N51" s="454"/>
    </row>
    <row r="52" spans="14:14">
      <c r="N52" s="455"/>
    </row>
    <row r="53" spans="14:14">
      <c r="N53" s="452"/>
    </row>
    <row r="54" spans="14:14">
      <c r="N54" s="452"/>
    </row>
    <row r="55" spans="14:14">
      <c r="N55" s="452"/>
    </row>
    <row r="56" spans="14:14">
      <c r="N56" s="452"/>
    </row>
    <row r="57" spans="14:14">
      <c r="N57" s="452"/>
    </row>
    <row r="58" spans="14:14">
      <c r="N58" s="452"/>
    </row>
    <row r="59" spans="14:14">
      <c r="N59" s="452"/>
    </row>
    <row r="60" spans="14:14">
      <c r="N60" s="452"/>
    </row>
    <row r="61" spans="14:14">
      <c r="N61" s="452"/>
    </row>
    <row r="62" spans="14:14">
      <c r="N62" s="452"/>
    </row>
    <row r="63" spans="14:14">
      <c r="N63" s="452"/>
    </row>
    <row r="64" spans="14:14">
      <c r="N64" s="452"/>
    </row>
    <row r="65" spans="14:14">
      <c r="N65" s="452"/>
    </row>
    <row r="66" spans="14:14">
      <c r="N66" s="452"/>
    </row>
    <row r="67" spans="14:14">
      <c r="N67" s="452"/>
    </row>
    <row r="68" spans="14:14">
      <c r="N68" s="452"/>
    </row>
    <row r="69" spans="14:14">
      <c r="N69" s="452"/>
    </row>
    <row r="70" spans="14:14">
      <c r="N70" s="452"/>
    </row>
    <row r="71" spans="14:14">
      <c r="N71" s="452"/>
    </row>
    <row r="72" spans="14:14">
      <c r="N72" s="452"/>
    </row>
    <row r="73" spans="14:14">
      <c r="N73" s="452"/>
    </row>
    <row r="74" spans="14:14">
      <c r="N74" s="452"/>
    </row>
    <row r="75" spans="14:14">
      <c r="N75" s="452"/>
    </row>
    <row r="76" spans="14:14">
      <c r="N76" s="452"/>
    </row>
    <row r="77" spans="14:14">
      <c r="N77" s="452"/>
    </row>
    <row r="78" spans="14:14">
      <c r="N78" s="452"/>
    </row>
    <row r="79" spans="14:14">
      <c r="N79" s="452"/>
    </row>
    <row r="80" spans="14:14">
      <c r="N80" s="452"/>
    </row>
    <row r="81" spans="14:14">
      <c r="N81" s="452"/>
    </row>
    <row r="82" spans="14:14">
      <c r="N82" s="452"/>
    </row>
    <row r="83" spans="14:14">
      <c r="N83" s="452"/>
    </row>
    <row r="84" spans="14:14">
      <c r="N84" s="452"/>
    </row>
    <row r="85" spans="14:14">
      <c r="N85" s="452"/>
    </row>
    <row r="86" spans="14:14">
      <c r="N86" s="452"/>
    </row>
    <row r="87" spans="14:14">
      <c r="N87" s="452"/>
    </row>
    <row r="88" spans="14:14">
      <c r="N88" s="452"/>
    </row>
    <row r="89" spans="14:14">
      <c r="N89" s="452"/>
    </row>
    <row r="90" spans="14:14">
      <c r="N90" s="452"/>
    </row>
    <row r="91" spans="14:14">
      <c r="N91" s="452"/>
    </row>
    <row r="92" spans="14:14">
      <c r="N92" s="452"/>
    </row>
    <row r="93" spans="14:14">
      <c r="N93" s="452"/>
    </row>
    <row r="94" spans="14:14">
      <c r="N94" s="452"/>
    </row>
    <row r="95" spans="14:14">
      <c r="N95" s="452"/>
    </row>
    <row r="96" spans="14:14">
      <c r="N96" s="452"/>
    </row>
    <row r="97" spans="14:14">
      <c r="N97" s="452"/>
    </row>
    <row r="98" spans="14:14">
      <c r="N98" s="452"/>
    </row>
    <row r="99" spans="14:14">
      <c r="N99" s="452"/>
    </row>
    <row r="100" spans="14:14">
      <c r="N100" s="452"/>
    </row>
    <row r="101" spans="14:14">
      <c r="N101" s="452"/>
    </row>
    <row r="102" spans="14:14">
      <c r="N102" s="452"/>
    </row>
    <row r="103" spans="14:14">
      <c r="N103" s="452"/>
    </row>
    <row r="104" spans="14:14">
      <c r="N104" s="452"/>
    </row>
    <row r="105" spans="14:14">
      <c r="N105" s="452"/>
    </row>
    <row r="106" spans="14:14">
      <c r="N106" s="452"/>
    </row>
    <row r="107" spans="14:14">
      <c r="N107" s="452"/>
    </row>
    <row r="108" spans="14:14">
      <c r="N108" s="452"/>
    </row>
    <row r="109" spans="14:14">
      <c r="N109" s="452"/>
    </row>
    <row r="110" spans="14:14">
      <c r="N110" s="452"/>
    </row>
    <row r="111" spans="14:14">
      <c r="N111" s="456"/>
    </row>
  </sheetData>
  <sortState xmlns:xlrd2="http://schemas.microsoft.com/office/spreadsheetml/2017/richdata2" ref="A8:K16">
    <sortCondition descending="1" ref="G8:G16"/>
  </sortState>
  <mergeCells count="11">
    <mergeCell ref="A4:A6"/>
    <mergeCell ref="B4:B6"/>
    <mergeCell ref="A1:K1"/>
    <mergeCell ref="A2:K2"/>
    <mergeCell ref="A3:K3"/>
    <mergeCell ref="I4:J5"/>
    <mergeCell ref="K4:K6"/>
    <mergeCell ref="C4:C6"/>
    <mergeCell ref="D4:D6"/>
    <mergeCell ref="E4:F5"/>
    <mergeCell ref="G4:H5"/>
  </mergeCells>
  <pageMargins left="0.15748031496062992" right="0.15748031496062992" top="0.55118110236220474" bottom="0.35433070866141736" header="0.23622047244094491" footer="0.15748031496062992"/>
  <pageSetup paperSize="9" scale="72" orientation="landscape" r:id="rId1"/>
  <headerFooter>
    <oddHeader>&amp;R&amp;P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16</vt:i4>
      </vt:variant>
    </vt:vector>
  </HeadingPairs>
  <TitlesOfParts>
    <vt:vector size="28" baseType="lpstr">
      <vt:lpstr>ภาพรวม</vt:lpstr>
      <vt:lpstr>ลำดับกระทรวง</vt:lpstr>
      <vt:lpstr>ส่วนกลาง</vt:lpstr>
      <vt:lpstr>ศพช. </vt:lpstr>
      <vt:lpstr>จังหวัด </vt:lpstr>
      <vt:lpstr>รายจ่ายลงทุน</vt:lpstr>
      <vt:lpstr>รายละเอียดงบลงทุน</vt:lpstr>
      <vt:lpstr>งบลงทุน-ส่วนกลาง </vt:lpstr>
      <vt:lpstr>งบลงทุน-ศพช.</vt:lpstr>
      <vt:lpstr>งบลงทุน-จังหวัด</vt:lpstr>
      <vt:lpstr>สรุปเงินกัน</vt:lpstr>
      <vt:lpstr>รายละเอียดเงินกัน</vt:lpstr>
      <vt:lpstr>ภาพรวม!nat</vt:lpstr>
      <vt:lpstr>'งบลงทุน-ศพช.'!Print_Area</vt:lpstr>
      <vt:lpstr>'งบลงทุน-ส่วนกลาง '!Print_Area</vt:lpstr>
      <vt:lpstr>'จังหวัด '!Print_Area</vt:lpstr>
      <vt:lpstr>ภาพรวม!Print_Area</vt:lpstr>
      <vt:lpstr>รายละเอียดงบลงทุน!Print_Area</vt:lpstr>
      <vt:lpstr>ลำดับกระทรวง!Print_Area</vt:lpstr>
      <vt:lpstr>'ศพช. '!Print_Area</vt:lpstr>
      <vt:lpstr>สรุปเงินกัน!Print_Area</vt:lpstr>
      <vt:lpstr>ส่วนกลาง!Print_Area</vt:lpstr>
      <vt:lpstr>'งบลงทุน-จังหวัด'!Print_Titles</vt:lpstr>
      <vt:lpstr>'งบลงทุน-ศพช.'!Print_Titles</vt:lpstr>
      <vt:lpstr>'จังหวัด '!Print_Titles</vt:lpstr>
      <vt:lpstr>ภาพรวม!Print_Titles</vt:lpstr>
      <vt:lpstr>รายละเอียดงบลงทุน!Print_Titles</vt:lpstr>
      <vt:lpstr>รายละเอียดเงินกัน!Print_Titles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anchalee</dc:creator>
  <cp:lastModifiedBy>aprilnat28@gmail.com</cp:lastModifiedBy>
  <cp:lastPrinted>2025-10-06T05:49:56Z</cp:lastPrinted>
  <dcterms:created xsi:type="dcterms:W3CDTF">2006-10-11T22:10:00Z</dcterms:created>
  <dcterms:modified xsi:type="dcterms:W3CDTF">2025-12-08T02:06:58Z</dcterms:modified>
</cp:coreProperties>
</file>