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3. ธ.ค.68\31.12.68\"/>
    </mc:Choice>
  </mc:AlternateContent>
  <xr:revisionPtr revIDLastSave="0" documentId="13_ncr:1_{30695526-FFE2-4947-9A40-28FBC97E74CA}" xr6:coauthVersionLast="47" xr6:coauthVersionMax="47" xr10:uidLastSave="{00000000-0000-0000-0000-000000000000}"/>
  <bookViews>
    <workbookView xWindow="-120" yWindow="-120" windowWidth="20730" windowHeight="11040" tabRatio="886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สรุปเงินกัน" sheetId="1062" r:id="rId8"/>
    <sheet name="รายละเอียดเงินกัน" sheetId="1063" r:id="rId9"/>
    <sheet name="งบเบิกแทน" sheetId="1065" r:id="rId10"/>
  </sheets>
  <externalReferences>
    <externalReference r:id="rId11"/>
    <externalReference r:id="rId12"/>
    <externalReference r:id="rId13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4">'จังหวัด '!$A$1:$C$87</definedName>
    <definedName name="_xlnm.Print_Area" localSheetId="0">ภาพรวม!$A$1:$B$33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7">สรุปเงินกัน!$A$1:$J$12</definedName>
    <definedName name="_xlnm.Print_Area" localSheetId="2">ส่วนกลาง!$A$1:$I$25</definedName>
    <definedName name="_xlnm.Print_Titles" localSheetId="9">งบเบิกแทน!$4:$5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8">รายละเอียดเงินกัน!$4:$5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065" l="1"/>
  <c r="I19" i="1065"/>
  <c r="H19" i="1065"/>
  <c r="F19" i="1065"/>
  <c r="H18" i="1065"/>
  <c r="J18" i="1065" s="1"/>
  <c r="F18" i="1065"/>
  <c r="H17" i="1065"/>
  <c r="J17" i="1065" s="1"/>
  <c r="F17" i="1065"/>
  <c r="J16" i="1065"/>
  <c r="I16" i="1065"/>
  <c r="H16" i="1065"/>
  <c r="F16" i="1065"/>
  <c r="J15" i="1065"/>
  <c r="H15" i="1065"/>
  <c r="I15" i="1065" s="1"/>
  <c r="F15" i="1065"/>
  <c r="H14" i="1065"/>
  <c r="J14" i="1065" s="1"/>
  <c r="F14" i="1065"/>
  <c r="J13" i="1065"/>
  <c r="I13" i="1065"/>
  <c r="H13" i="1065"/>
  <c r="F13" i="1065"/>
  <c r="J12" i="1065"/>
  <c r="H12" i="1065"/>
  <c r="I12" i="1065" s="1"/>
  <c r="F12" i="1065"/>
  <c r="H11" i="1065"/>
  <c r="J11" i="1065" s="1"/>
  <c r="F11" i="1065"/>
  <c r="I11" i="1065" l="1"/>
  <c r="I14" i="1065"/>
  <c r="I17" i="1065"/>
  <c r="I18" i="1065"/>
  <c r="K10" i="1062" l="1"/>
  <c r="K7" i="1062" l="1"/>
  <c r="K11" i="1062"/>
  <c r="K9" i="1062"/>
  <c r="K12" i="1062"/>
  <c r="G55" i="1059" l="1"/>
  <c r="I55" i="1059" s="1"/>
  <c r="E55" i="1059"/>
  <c r="D55" i="1059"/>
  <c r="K55" i="1059" s="1"/>
  <c r="C55" i="1059"/>
  <c r="B55" i="1059"/>
  <c r="G54" i="1059"/>
  <c r="E54" i="1059"/>
  <c r="D54" i="1059"/>
  <c r="K54" i="1059" s="1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I54" i="1059" l="1"/>
  <c r="G35" i="1064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J26" i="1064"/>
  <c r="N26" i="1064" s="1"/>
  <c r="G26" i="1064"/>
  <c r="D26" i="1064"/>
  <c r="J25" i="1064"/>
  <c r="N25" i="1064" s="1"/>
  <c r="G25" i="1064"/>
  <c r="B22" i="1058" l="1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E29" i="1049"/>
  <c r="E26" i="1049"/>
  <c r="E23" i="1049"/>
  <c r="E30" i="1049" s="1"/>
</calcChain>
</file>

<file path=xl/sharedStrings.xml><?xml version="1.0" encoding="utf-8"?>
<sst xmlns="http://schemas.openxmlformats.org/spreadsheetml/2006/main" count="1049" uniqueCount="596">
  <si>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</si>
  <si>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</si>
  <si>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</si>
  <si>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</si>
  <si>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</si>
  <si>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</si>
  <si>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</si>
  <si>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</si>
  <si>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</si>
  <si>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</si>
  <si>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</si>
  <si>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</si>
  <si>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</si>
  <si>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</si>
  <si>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</si>
  <si>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</si>
  <si>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</si>
  <si>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</si>
  <si>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</si>
  <si>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</si>
  <si>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</si>
  <si>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</si>
  <si>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</si>
  <si>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</si>
  <si>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</si>
  <si>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</si>
  <si>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</si>
  <si>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</si>
  <si>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</si>
  <si>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</si>
  <si>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</si>
  <si>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</si>
  <si>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</si>
  <si>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</si>
  <si>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</si>
  <si>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</si>
  <si>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</si>
  <si>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</si>
  <si>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</si>
  <si>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</si>
  <si>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</si>
  <si>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</si>
  <si>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</si>
  <si>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</si>
  <si>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</si>
  <si>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</si>
  <si>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</si>
  <si>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</si>
  <si>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</si>
  <si>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</si>
  <si>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</si>
  <si>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</si>
  <si>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</si>
  <si>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</si>
  <si>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</si>
  <si>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</si>
  <si>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</si>
  <si>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</si>
  <si>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</si>
  <si>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</si>
  <si>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</si>
  <si>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</si>
  <si>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</si>
  <si>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</si>
  <si>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</si>
  <si>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</si>
  <si>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</si>
  <si>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</si>
  <si>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</si>
  <si>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</si>
  <si>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</si>
  <si>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</si>
  <si>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</si>
  <si>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</si>
  <si>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</si>
  <si>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</si>
  <si>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</si>
  <si>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</si>
  <si>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</si>
  <si>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</si>
  <si>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</si>
  <si>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</si>
  <si>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</si>
  <si>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</si>
  <si>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</si>
  <si>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</si>
  <si>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</si>
  <si>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</si>
  <si>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</si>
  <si>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</si>
  <si>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</si>
  <si>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</si>
  <si>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</si>
  <si>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</si>
  <si>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</si>
  <si>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</si>
  <si>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</si>
  <si>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</si>
  <si>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</si>
  <si>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</si>
  <si>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</si>
  <si>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</si>
  <si>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</si>
  <si>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</si>
  <si>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</si>
  <si>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</si>
  <si>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</si>
  <si>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</si>
  <si>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</si>
  <si>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</si>
  <si>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</si>
  <si>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</si>
  <si>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</si>
  <si>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</si>
  <si>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</si>
  <si>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</si>
  <si>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</si>
  <si>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</si>
  <si>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</si>
  <si>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</si>
  <si>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</si>
  <si>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</si>
  <si>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</si>
  <si>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</si>
  <si>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</si>
  <si>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</si>
  <si>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</si>
  <si>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</si>
  <si>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</si>
  <si>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</si>
  <si>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</si>
  <si>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</si>
  <si>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</si>
  <si>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</si>
  <si>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</si>
  <si>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</si>
  <si>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</si>
  <si>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</si>
  <si>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</si>
  <si>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</si>
  <si>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</si>
  <si>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</si>
  <si>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</si>
  <si>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</si>
  <si>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</si>
  <si>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</si>
  <si>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</si>
  <si>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</si>
  <si>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</si>
  <si>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</si>
  <si>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</si>
  <si>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</si>
  <si>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</si>
  <si>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</si>
  <si>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</si>
  <si>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</si>
  <si>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</si>
  <si>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</si>
  <si>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</si>
  <si>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</si>
  <si>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</si>
  <si>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</si>
  <si>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</si>
  <si>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</si>
  <si>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</si>
  <si>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</si>
  <si>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</si>
  <si>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</si>
  <si>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</si>
  <si>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</si>
  <si>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</si>
  <si>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</si>
  <si>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</si>
  <si>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</si>
  <si>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</si>
  <si>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</si>
  <si>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</si>
  <si>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</si>
  <si>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</si>
  <si>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</si>
  <si>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</si>
  <si>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</si>
  <si>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</si>
  <si>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</si>
  <si>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</si>
  <si>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</si>
  <si>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</si>
  <si>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</si>
  <si>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</si>
  <si>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</si>
  <si>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</si>
  <si>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</si>
  <si>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</si>
  <si>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</si>
  <si>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</si>
  <si>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</si>
  <si>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</si>
  <si>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</si>
  <si>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</si>
  <si>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2</t>
  </si>
  <si>
    <t>สพจ.ลำปาง</t>
  </si>
  <si>
    <t>ลำดับที่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</si>
  <si>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</si>
  <si>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</si>
  <si>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</si>
  <si>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</si>
  <si>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</si>
  <si>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</si>
  <si>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</si>
  <si>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</si>
  <si>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</si>
  <si>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</si>
  <si>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</si>
  <si>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</si>
  <si>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</si>
  <si>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</si>
  <si>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</si>
  <si>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</si>
  <si>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</si>
  <si>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</si>
  <si>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</si>
  <si>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</si>
  <si>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สำนักงานพัฒนาชุมชนจังหวัด 32 รายการ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</si>
  <si>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</si>
  <si>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</si>
  <si>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</si>
  <si>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</si>
  <si>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</si>
  <si>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</si>
  <si>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</si>
  <si>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</si>
  <si>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</si>
  <si>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</si>
  <si>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</si>
  <si>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</si>
  <si>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</si>
  <si>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</si>
  <si>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</si>
  <si>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</si>
  <si>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</si>
  <si>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</si>
  <si>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</si>
  <si>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</si>
  <si>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</si>
  <si>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</si>
  <si>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</si>
  <si>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</si>
  <si>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</si>
  <si>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</si>
  <si>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</si>
  <si>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</si>
  <si>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</si>
  <si>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</si>
  <si>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</si>
  <si>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</si>
  <si>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</si>
  <si>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</si>
  <si>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</si>
  <si>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</si>
  <si>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</si>
  <si>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</si>
  <si>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</si>
  <si>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</si>
  <si>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</si>
  <si>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</si>
  <si>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</si>
  <si>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</si>
  <si>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</si>
  <si>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</si>
  <si>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</si>
  <si>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</si>
  <si>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</si>
  <si>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</si>
  <si>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</si>
  <si>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</si>
  <si>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</si>
  <si>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</si>
  <si>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</si>
  <si>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</si>
  <si>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</si>
  <si>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</si>
  <si>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</si>
  <si>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</si>
  <si>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</si>
  <si>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</si>
  <si>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</si>
  <si>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</si>
  <si>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</si>
  <si>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</si>
  <si>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</si>
  <si>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</si>
  <si>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</si>
  <si>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</si>
  <si>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</si>
  <si>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</si>
  <si>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</si>
  <si>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</si>
  <si>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</si>
  <si>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</si>
  <si>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</si>
  <si>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</si>
  <si>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</si>
  <si>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</si>
  <si>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</si>
  <si>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</si>
  <si>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</si>
  <si>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</si>
  <si>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</si>
  <si>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</si>
  <si>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</si>
  <si>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</si>
  <si>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</si>
  <si>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</si>
  <si>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</si>
  <si>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</si>
  <si>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</si>
  <si>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</si>
  <si>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</si>
  <si>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</si>
  <si>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</si>
  <si>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</si>
  <si>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</si>
  <si>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</si>
  <si>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</si>
  <si>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</si>
  <si>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</si>
  <si>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</si>
  <si>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</si>
  <si>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</si>
  <si>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</si>
  <si>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</si>
  <si>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</si>
  <si>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</si>
  <si>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</si>
  <si>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</si>
  <si>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</si>
  <si>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</si>
  <si>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</si>
  <si>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</si>
  <si>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</si>
  <si>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</si>
  <si>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</si>
  <si>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</si>
  <si>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</si>
  <si>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</si>
  <si>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</si>
  <si>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</si>
  <si>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</si>
  <si>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</si>
  <si>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</si>
  <si>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</si>
  <si>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</si>
  <si>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</si>
  <si>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</si>
  <si>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</si>
  <si>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</si>
  <si>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</si>
  <si>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</si>
  <si>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</si>
  <si>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</si>
  <si>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</si>
  <si>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</si>
  <si>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</si>
  <si>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</si>
  <si>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</si>
  <si>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</si>
  <si>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</si>
  <si>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</si>
  <si>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</si>
  <si>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</si>
  <si>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</si>
  <si>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</si>
  <si>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</si>
  <si>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</si>
  <si>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</si>
  <si>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</si>
  <si>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</si>
  <si>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</si>
  <si>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</si>
  <si>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</si>
  <si>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</si>
  <si>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</si>
  <si>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</si>
  <si>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</si>
  <si>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</si>
  <si>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</si>
  <si>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</si>
  <si>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</si>
  <si>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</si>
  <si>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</si>
  <si>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</si>
  <si>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</si>
  <si>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</si>
  <si>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</si>
  <si>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</si>
  <si>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</si>
  <si>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</si>
  <si>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</si>
  <si>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</si>
  <si>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</si>
  <si>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</si>
  <si>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</si>
  <si>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</si>
  <si>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</si>
  <si>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</si>
  <si>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</si>
  <si>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</si>
  <si>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</si>
  <si>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</si>
  <si>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</si>
  <si>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</si>
  <si>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</si>
  <si>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</si>
  <si>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</si>
  <si>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</si>
  <si>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</si>
  <si>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</si>
  <si>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</si>
  <si>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</si>
  <si>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</si>
  <si>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</si>
  <si>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</si>
  <si>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</si>
  <si>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</si>
  <si>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</si>
  <si>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</si>
  <si>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</si>
  <si>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</si>
  <si>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</si>
  <si>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</si>
  <si>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</si>
  <si>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</si>
  <si>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</si>
  <si>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</si>
  <si>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</si>
  <si>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</si>
  <si>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</si>
  <si>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</si>
  <si>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</si>
  <si>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</si>
  <si>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</si>
  <si>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</si>
  <si>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</si>
  <si>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</si>
  <si>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</si>
  <si>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</si>
  <si>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</si>
  <si>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</si>
  <si>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</si>
  <si>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</si>
  <si>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</si>
  <si>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</si>
  <si>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</si>
  <si>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</si>
  <si>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</si>
  <si>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</si>
  <si>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</si>
  <si>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</si>
  <si>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</si>
  <si>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</si>
  <si>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</si>
  <si>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</si>
  <si>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</si>
  <si>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</si>
  <si>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</si>
  <si>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</si>
  <si>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</si>
  <si>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</si>
  <si>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</si>
  <si>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</si>
  <si>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</si>
  <si>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</si>
  <si>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</si>
  <si>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</si>
  <si>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</si>
  <si>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</si>
  <si>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</si>
  <si>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</si>
  <si>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</si>
  <si>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</si>
  <si>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</si>
  <si>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</si>
  <si>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</si>
  <si>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</si>
  <si>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</si>
  <si>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</si>
  <si>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</si>
  <si>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</si>
  <si>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</si>
  <si>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</si>
  <si>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</si>
  <si>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</si>
  <si>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</si>
  <si>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</si>
  <si>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</si>
  <si>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</si>
  <si>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</si>
  <si>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</si>
  <si>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</si>
  <si>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</si>
  <si>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</si>
  <si>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</si>
  <si>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</si>
  <si>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</si>
  <si>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</si>
  <si>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</si>
  <si>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</si>
  <si>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</si>
  <si>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</si>
  <si>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</si>
  <si>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</si>
  <si>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</si>
  <si>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</si>
  <si>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</si>
  <si>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</si>
  <si>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</si>
  <si>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</si>
  <si>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</si>
  <si>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</si>
  <si>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</si>
  <si>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</si>
  <si>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</si>
  <si>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</si>
  <si>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</si>
  <si>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</si>
  <si>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</si>
  <si>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</si>
  <si>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</si>
  <si>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</si>
  <si>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</si>
  <si>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</si>
  <si>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</si>
  <si>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</si>
  <si>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</si>
  <si>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</si>
  <si>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</si>
  <si>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</si>
  <si>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</si>
  <si>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</si>
  <si>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</si>
  <si>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</si>
  <si>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</si>
  <si>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</si>
  <si>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</si>
  <si>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</si>
  <si>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</si>
  <si>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</si>
  <si>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</si>
  <si>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</si>
  <si>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</si>
  <si>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</si>
  <si>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</si>
  <si>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</si>
  <si>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</si>
  <si>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</si>
  <si>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</si>
  <si>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</si>
  <si>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</si>
  <si>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</si>
  <si>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</si>
  <si>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</si>
  <si>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</si>
  <si>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</si>
  <si>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</si>
  <si>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</si>
  <si>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</si>
  <si>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</si>
  <si>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>โครงการการนำเสนอผลงาน "AI Smart Village Solver" ในการแข่งขันระดับ Asia Pacific ICT Alliance Awards (APICTA) 2025 ณ เมืองเกาสง สาธารณรัฐจีน (ไต้หวัน) (ศสท.)</t>
  </si>
  <si>
    <t xml:space="preserve"> 17 ก.พ.69</t>
  </si>
  <si>
    <t xml:space="preserve"> 23 เม.ย.69</t>
  </si>
  <si>
    <t>ข้อมูลสะสมตั้งแต่วันที่ 1 ตุลาคม 2568 ถึงวันที่ 31 ธันวาคม 2568</t>
  </si>
  <si>
    <t>ข้อมูลวันที่ 2 มกราคม 2569</t>
  </si>
  <si>
    <t xml:space="preserve">ข้อมูลสะสมตั้งแต่วันที่ 1 ตุลาคม 2568 ถึงวันที่ 31 ธันวาคม 2568 </t>
  </si>
  <si>
    <t>ข้อมูล ณ วันที่ 31 ธันวาคม 2568</t>
  </si>
  <si>
    <t>ก่อสร้างอาคารอเนกประสงค์ (ส่วนที่ทำไม่เสร็จ) ศูนย์ศึกษาและพัฒนาชุมชนองครักษ์ จังหวัดนครนายก</t>
  </si>
  <si>
    <t xml:space="preserve"> 4 ก.ค.69</t>
  </si>
  <si>
    <t xml:space="preserve"> 5 พ.ค.69</t>
  </si>
  <si>
    <t xml:space="preserve"> 9 ส.ค.69</t>
  </si>
  <si>
    <t>ก่อสร้างห้องน้ำรวม ชาย - หญิง บ้านพักข้าราชการสำนักงานพัฒนาชุมชนจังหวัดพัทลุง</t>
  </si>
  <si>
    <t>ก่อสร้างห้องเก็บของ - โรงรถ บ้านพักข้าราชการสำนักงานพัฒนาชุมชนจังหวัดพัทลุง</t>
  </si>
  <si>
    <t>ปรับปรุงสำนักงานอำเภอสันป่าตอง จังหวัดเชียงใหม่</t>
  </si>
  <si>
    <t xml:space="preserve"> 25 พ.ย.68</t>
  </si>
  <si>
    <t>รายงานผลการใช้จ่ายงบประมาณเบิกแทนกัน (เบิกแทนหน่วยงานอื่น)</t>
  </si>
  <si>
    <t>ประจำปีงบประมาณ พ.ศ. 2569</t>
  </si>
  <si>
    <t>ข้อมูลสะสมตั้งแต่วันที่ 16 ธันวาคม 2568 ถึงวันที่ 31 ธันวาคม 2568</t>
  </si>
  <si>
    <t>หน่วยงาน/โครงการ</t>
  </si>
  <si>
    <t>วันที่รับ
งบประมาณ</t>
  </si>
  <si>
    <t>งบประมาณ
รับจัดสรร</t>
  </si>
  <si>
    <t>ใบสั่งซื้อ/จ้าง 
(PO)</t>
  </si>
  <si>
    <t>หน่วย
ดำเนินการ</t>
  </si>
  <si>
    <t>กรมชลประทาน</t>
  </si>
  <si>
    <t>โครงการอ่างเก็บน้ำแม่ตาช้าง ตำบลป่าแดด 
อำเภอแม่สรวย จังหวัดเชียงราย</t>
  </si>
  <si>
    <t xml:space="preserve"> 16 ธ.ค.68</t>
  </si>
  <si>
    <t>สพจ.เชียงราย</t>
  </si>
  <si>
    <t>โครงการอ่างเก็บน้ำแม่มอกอันเนื่องมาจากพระราชดำริ
จังหวัดลำปาง</t>
  </si>
  <si>
    <t>ข้อมูลสะสมตั้งแต่วันที่ 1 ตุลาคม 2568  ถึงวันที่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</si>
</sst>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  <numFmt numFmtId="169" formatCode="_-* #,##0_-;\-* #,##0_-;_-* &quot;-&quot;??_-;_-@_-"/>
  </numFmts>
  <fonts count="177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b/>
      <sz val="15"/>
      <color theme="1"/>
      <name val="TH SarabunPSK"/>
      <family val="2"/>
      <charset val="22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8"/>
      <color theme="1"/>
      <name val="Chulabhorn Likit Text Light"/>
      <family val="3"/>
      <charset val="222"/>
    </font>
    <font>
      <sz val="18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5"/>
      <color theme="1"/>
      <name val="Chulabhorn Likit Text Light"/>
      <family val="3"/>
      <charset val="222"/>
    </font>
    <font>
      <b/>
      <sz val="15"/>
      <name val="Chulabhorn Likit Text Light"/>
      <family val="3"/>
      <charset val="222"/>
    </font>
    <font>
      <sz val="15"/>
      <color theme="1"/>
      <name val="TH SarabunPSK"/>
      <family val="2"/>
      <charset val="222"/>
    </font>
    <font>
      <sz val="15"/>
      <color theme="1"/>
      <name val="Chulabhorn Likit Text Light"/>
      <family val="3"/>
      <charset val="222"/>
    </font>
    <font>
      <sz val="15"/>
      <name val="Chulabhorn Likit Text Light"/>
      <family val="3"/>
      <charset val="22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sz val="14"/>
      <name val="Chulabhorn Likit Text Light"/>
      <family val="3"/>
    </font>
    <font>
      <sz val="11"/>
      <name val="Chulabhorn Likit Text Light"/>
      <family val="3"/>
      <charset val="222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b/>
      <sz val="11"/>
      <name val="Chulabhorn Likit Text Light"/>
      <family val="3"/>
      <charset val="222"/>
    </font>
    <font>
      <sz val="14"/>
      <name val="TH SarabunPSK"/>
      <family val="2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/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5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5" fillId="0" borderId="0" applyFont="0" applyFill="0" applyBorder="0" applyAlignment="0" applyProtection="0"/>
    <xf numFmtId="0" fontId="78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0" fillId="0" borderId="0"/>
    <xf numFmtId="0" fontId="80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5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1" fillId="0" borderId="0"/>
    <xf numFmtId="0" fontId="50" fillId="0" borderId="0"/>
    <xf numFmtId="0" fontId="50" fillId="0" borderId="0"/>
    <xf numFmtId="0" fontId="80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2" fillId="0" borderId="0"/>
    <xf numFmtId="0" fontId="46" fillId="0" borderId="0"/>
    <xf numFmtId="0" fontId="46" fillId="0" borderId="0"/>
    <xf numFmtId="0" fontId="45" fillId="0" borderId="0"/>
    <xf numFmtId="0" fontId="8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4" fillId="0" borderId="0"/>
    <xf numFmtId="0" fontId="37" fillId="0" borderId="0"/>
    <xf numFmtId="0" fontId="59" fillId="0" borderId="0"/>
    <xf numFmtId="0" fontId="37" fillId="0" borderId="0"/>
    <xf numFmtId="0" fontId="85" fillId="0" borderId="0"/>
    <xf numFmtId="43" fontId="85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4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86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87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8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0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1" fillId="0" borderId="0"/>
    <xf numFmtId="0" fontId="17" fillId="10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02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3" fillId="0" borderId="0"/>
    <xf numFmtId="0" fontId="14" fillId="0" borderId="0"/>
    <xf numFmtId="43" fontId="14" fillId="0" borderId="0" applyFont="0" applyFill="0" applyBorder="0" applyAlignment="0" applyProtection="0"/>
    <xf numFmtId="0" fontId="105" fillId="0" borderId="0"/>
    <xf numFmtId="43" fontId="80" fillId="0" borderId="0" applyFont="0" applyFill="0" applyBorder="0" applyAlignment="0" applyProtection="0"/>
    <xf numFmtId="0" fontId="8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08" fillId="0" borderId="0"/>
    <xf numFmtId="0" fontId="108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36" applyNumberFormat="0" applyFont="0" applyAlignment="0" applyProtection="0"/>
    <xf numFmtId="0" fontId="6" fillId="10" borderId="36" applyNumberFormat="0" applyFont="0" applyAlignment="0" applyProtection="0"/>
    <xf numFmtId="43" fontId="7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0" fillId="0" borderId="0"/>
    <xf numFmtId="0" fontId="3" fillId="0" borderId="0"/>
    <xf numFmtId="0" fontId="75" fillId="0" borderId="0"/>
    <xf numFmtId="0" fontId="111" fillId="0" borderId="0"/>
    <xf numFmtId="0" fontId="112" fillId="0" borderId="0"/>
    <xf numFmtId="0" fontId="2" fillId="0" borderId="0"/>
    <xf numFmtId="0" fontId="114" fillId="0" borderId="0"/>
    <xf numFmtId="0" fontId="115" fillId="0" borderId="0"/>
    <xf numFmtId="0" fontId="116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18" fillId="0" borderId="0"/>
    <xf numFmtId="0" fontId="120" fillId="0" borderId="0"/>
    <xf numFmtId="0" fontId="59" fillId="0" borderId="0"/>
    <xf numFmtId="0" fontId="125" fillId="0" borderId="0"/>
    <xf numFmtId="0" fontId="128" fillId="0" borderId="0"/>
    <xf numFmtId="0" fontId="128" fillId="0" borderId="0"/>
    <xf numFmtId="0" fontId="130" fillId="0" borderId="0"/>
  </cellStyleXfs>
  <cellXfs count="680">
    <xf numFmtId="0" fontId="0" fillId="0" borderId="0" xfId="0"/>
    <xf numFmtId="0" fontId="70" fillId="0" borderId="0" xfId="0" applyFont="1"/>
    <xf numFmtId="0" fontId="71" fillId="0" borderId="0" xfId="0" applyFont="1"/>
    <xf numFmtId="0" fontId="71" fillId="6" borderId="0" xfId="0" applyFont="1" applyFill="1"/>
    <xf numFmtId="0" fontId="71" fillId="6" borderId="0" xfId="0" applyFont="1" applyFill="1" applyAlignment="1">
      <alignment horizontal="left" vertical="top"/>
    </xf>
    <xf numFmtId="0" fontId="76" fillId="0" borderId="0" xfId="0" applyFont="1"/>
    <xf numFmtId="43" fontId="104" fillId="0" borderId="0" xfId="55" applyFont="1" applyFill="1" applyAlignment="1">
      <alignment vertical="center"/>
    </xf>
    <xf numFmtId="43" fontId="74" fillId="0" borderId="0" xfId="55" applyFont="1"/>
    <xf numFmtId="0" fontId="92" fillId="0" borderId="0" xfId="0" applyFont="1"/>
    <xf numFmtId="165" fontId="132" fillId="0" borderId="3" xfId="3" applyFont="1" applyFill="1" applyBorder="1" applyAlignment="1">
      <alignment horizontal="center" vertic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74" fillId="0" borderId="0" xfId="0" applyFont="1"/>
    <xf numFmtId="0" fontId="79" fillId="6" borderId="0" xfId="0" applyFont="1" applyFill="1"/>
    <xf numFmtId="0" fontId="98" fillId="6" borderId="0" xfId="0" applyFont="1" applyFill="1"/>
    <xf numFmtId="0" fontId="96" fillId="0" borderId="0" xfId="0" applyFont="1" applyAlignment="1">
      <alignment horizontal="center"/>
    </xf>
    <xf numFmtId="0" fontId="96" fillId="0" borderId="0" xfId="0" applyFont="1"/>
    <xf numFmtId="21" fontId="96" fillId="0" borderId="0" xfId="0" applyNumberFormat="1" applyFont="1"/>
    <xf numFmtId="0" fontId="98" fillId="6" borderId="0" xfId="0" applyFont="1" applyFill="1" applyAlignment="1">
      <alignment horizontal="left"/>
    </xf>
    <xf numFmtId="0" fontId="98" fillId="6" borderId="0" xfId="0" applyFont="1" applyFill="1" applyAlignment="1">
      <alignment horizontal="left" indent="2"/>
    </xf>
    <xf numFmtId="0" fontId="74" fillId="6" borderId="0" xfId="0" applyFont="1" applyFill="1"/>
    <xf numFmtId="0" fontId="96" fillId="6" borderId="0" xfId="0" applyFont="1" applyFill="1"/>
    <xf numFmtId="0" fontId="96" fillId="6" borderId="0" xfId="0" applyFont="1" applyFill="1" applyAlignment="1">
      <alignment horizontal="left"/>
    </xf>
    <xf numFmtId="0" fontId="96" fillId="0" borderId="0" xfId="0" applyFont="1" applyAlignment="1">
      <alignment horizontal="left"/>
    </xf>
    <xf numFmtId="0" fontId="93" fillId="6" borderId="0" xfId="0" applyFont="1" applyFill="1"/>
    <xf numFmtId="0" fontId="121" fillId="6" borderId="0" xfId="0" applyFont="1" applyFill="1"/>
    <xf numFmtId="0" fontId="70" fillId="6" borderId="0" xfId="0" applyFont="1" applyFill="1"/>
    <xf numFmtId="0" fontId="121" fillId="6" borderId="17" xfId="0" applyFont="1" applyFill="1" applyBorder="1"/>
    <xf numFmtId="0" fontId="93" fillId="6" borderId="0" xfId="0" applyFont="1" applyFill="1" applyAlignment="1">
      <alignment horizontal="left"/>
    </xf>
    <xf numFmtId="0" fontId="71" fillId="6" borderId="0" xfId="0" applyFont="1" applyFill="1" applyAlignment="1">
      <alignment horizontal="left" vertical="top" wrapText="1"/>
    </xf>
    <xf numFmtId="0" fontId="109" fillId="0" borderId="0" xfId="0" applyFont="1"/>
    <xf numFmtId="0" fontId="74" fillId="0" borderId="0" xfId="110" applyFont="1"/>
    <xf numFmtId="0" fontId="104" fillId="0" borderId="0" xfId="110" applyFont="1" applyAlignment="1">
      <alignment horizontal="center" vertical="center"/>
    </xf>
    <xf numFmtId="0" fontId="104" fillId="0" borderId="0" xfId="110" applyFont="1" applyAlignment="1">
      <alignment vertical="center"/>
    </xf>
    <xf numFmtId="43" fontId="104" fillId="0" borderId="0" xfId="55" applyFont="1" applyAlignment="1">
      <alignment vertical="center"/>
    </xf>
    <xf numFmtId="0" fontId="72" fillId="0" borderId="0" xfId="0" applyFont="1" applyAlignment="1">
      <alignment horizontal="center"/>
    </xf>
    <xf numFmtId="0" fontId="121" fillId="0" borderId="0" xfId="0" applyFont="1" applyAlignment="1">
      <alignment horizontal="left" vertical="center"/>
    </xf>
    <xf numFmtId="165" fontId="121" fillId="0" borderId="0" xfId="3" applyFont="1" applyFill="1" applyBorder="1" applyAlignment="1">
      <alignment horizontal="center" vertical="center"/>
    </xf>
    <xf numFmtId="165" fontId="121" fillId="0" borderId="0" xfId="3" applyFont="1" applyFill="1" applyBorder="1" applyAlignment="1">
      <alignment vertical="center"/>
    </xf>
    <xf numFmtId="165" fontId="132" fillId="0" borderId="26" xfId="3" applyFont="1" applyFill="1" applyBorder="1" applyAlignment="1">
      <alignment horizontal="center" vertical="center"/>
    </xf>
    <xf numFmtId="0" fontId="134" fillId="0" borderId="0" xfId="0" applyFont="1" applyAlignment="1">
      <alignment vertical="center"/>
    </xf>
    <xf numFmtId="165" fontId="135" fillId="0" borderId="0" xfId="3" applyFont="1" applyAlignment="1">
      <alignment vertical="center"/>
    </xf>
    <xf numFmtId="165" fontId="135" fillId="0" borderId="0" xfId="3" applyFont="1"/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0" fontId="134" fillId="0" borderId="0" xfId="0" applyFont="1"/>
    <xf numFmtId="0" fontId="136" fillId="0" borderId="0" xfId="0" applyFont="1" applyAlignment="1">
      <alignment horizontal="left" vertical="center"/>
    </xf>
    <xf numFmtId="0" fontId="136" fillId="0" borderId="0" xfId="0" applyFont="1" applyAlignment="1">
      <alignment horizontal="left"/>
    </xf>
    <xf numFmtId="0" fontId="136" fillId="0" borderId="0" xfId="0" applyFont="1" applyAlignment="1">
      <alignment horizontal="right"/>
    </xf>
    <xf numFmtId="0" fontId="137" fillId="0" borderId="0" xfId="0" applyFont="1"/>
    <xf numFmtId="165" fontId="136" fillId="0" borderId="0" xfId="3" applyFont="1"/>
    <xf numFmtId="0" fontId="121" fillId="0" borderId="0" xfId="0" applyFont="1"/>
    <xf numFmtId="165" fontId="121" fillId="0" borderId="0" xfId="3" applyFont="1" applyAlignment="1">
      <alignment vertical="center"/>
    </xf>
    <xf numFmtId="0" fontId="121" fillId="0" borderId="11" xfId="0" applyFont="1" applyBorder="1" applyAlignment="1">
      <alignment horizontal="center"/>
    </xf>
    <xf numFmtId="0" fontId="121" fillId="0" borderId="11" xfId="0" applyFont="1" applyBorder="1"/>
    <xf numFmtId="0" fontId="133" fillId="0" borderId="0" xfId="0" applyFont="1"/>
    <xf numFmtId="165" fontId="122" fillId="0" borderId="3" xfId="3" applyFont="1" applyBorder="1" applyAlignment="1">
      <alignment horizontal="center" vertical="center"/>
    </xf>
    <xf numFmtId="165" fontId="122" fillId="0" borderId="3" xfId="3" applyFont="1" applyFill="1" applyBorder="1" applyAlignment="1">
      <alignment horizontal="center" vertical="center"/>
    </xf>
    <xf numFmtId="0" fontId="90" fillId="0" borderId="0" xfId="0" applyFont="1"/>
    <xf numFmtId="43" fontId="95" fillId="0" borderId="3" xfId="55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43" fontId="93" fillId="0" borderId="0" xfId="55" applyFont="1"/>
    <xf numFmtId="0" fontId="95" fillId="0" borderId="0" xfId="0" applyFont="1" applyAlignment="1">
      <alignment horizontal="center" vertical="center"/>
    </xf>
    <xf numFmtId="0" fontId="93" fillId="6" borderId="3" xfId="0" applyFont="1" applyFill="1" applyBorder="1" applyAlignment="1">
      <alignment horizontal="center" vertical="center"/>
    </xf>
    <xf numFmtId="0" fontId="93" fillId="6" borderId="3" xfId="0" applyFont="1" applyFill="1" applyBorder="1" applyAlignment="1">
      <alignment vertical="center" wrapText="1"/>
    </xf>
    <xf numFmtId="43" fontId="93" fillId="6" borderId="3" xfId="55" applyFont="1" applyFill="1" applyBorder="1" applyAlignment="1">
      <alignment vertical="center"/>
    </xf>
    <xf numFmtId="43" fontId="93" fillId="0" borderId="3" xfId="55" applyFont="1" applyBorder="1" applyAlignment="1">
      <alignment vertical="center"/>
    </xf>
    <xf numFmtId="43" fontId="93" fillId="0" borderId="3" xfId="55" applyFont="1" applyFill="1" applyBorder="1" applyAlignment="1">
      <alignment vertical="center"/>
    </xf>
    <xf numFmtId="0" fontId="93" fillId="6" borderId="0" xfId="0" applyFont="1" applyFill="1" applyAlignment="1">
      <alignment vertical="center"/>
    </xf>
    <xf numFmtId="0" fontId="93" fillId="0" borderId="3" xfId="0" applyFont="1" applyBorder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0" applyFont="1"/>
    <xf numFmtId="0" fontId="93" fillId="0" borderId="3" xfId="0" applyFont="1" applyBorder="1" applyAlignment="1">
      <alignment vertical="center" wrapText="1"/>
    </xf>
    <xf numFmtId="0" fontId="95" fillId="6" borderId="0" xfId="0" applyFont="1" applyFill="1" applyAlignment="1">
      <alignment vertical="center"/>
    </xf>
    <xf numFmtId="0" fontId="93" fillId="6" borderId="3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/>
    </xf>
    <xf numFmtId="0" fontId="77" fillId="0" borderId="0" xfId="0" applyFont="1"/>
    <xf numFmtId="0" fontId="138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0" fillId="0" borderId="13" xfId="0" applyFont="1" applyBorder="1" applyAlignment="1">
      <alignment horizontal="center" vertical="center"/>
    </xf>
    <xf numFmtId="0" fontId="106" fillId="0" borderId="13" xfId="0" applyFont="1" applyBorder="1" applyAlignment="1">
      <alignment horizontal="left" vertical="center"/>
    </xf>
    <xf numFmtId="0" fontId="113" fillId="0" borderId="3" xfId="0" applyFont="1" applyBorder="1" applyAlignment="1">
      <alignment horizontal="left" vertical="center"/>
    </xf>
    <xf numFmtId="43" fontId="138" fillId="0" borderId="3" xfId="0" applyNumberFormat="1" applyFont="1" applyBorder="1" applyAlignment="1">
      <alignment horizontal="left" vertical="center"/>
    </xf>
    <xf numFmtId="0" fontId="139" fillId="0" borderId="3" xfId="0" applyFont="1" applyBorder="1" applyAlignment="1">
      <alignment horizontal="center" vertical="center"/>
    </xf>
    <xf numFmtId="49" fontId="140" fillId="0" borderId="3" xfId="0" applyNumberFormat="1" applyFont="1" applyBorder="1" applyAlignment="1">
      <alignment horizontal="left" vertical="center" wrapText="1"/>
    </xf>
    <xf numFmtId="0" fontId="141" fillId="0" borderId="0" xfId="0" applyFont="1" applyAlignment="1">
      <alignment vertical="center"/>
    </xf>
    <xf numFmtId="0" fontId="99" fillId="0" borderId="3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09" fillId="6" borderId="0" xfId="0" applyFont="1" applyFill="1" applyAlignment="1">
      <alignment horizontal="center" vertical="top"/>
    </xf>
    <xf numFmtId="0" fontId="93" fillId="0" borderId="0" xfId="183" applyFont="1" applyAlignment="1">
      <alignment horizontal="left" vertical="center" wrapText="1"/>
    </xf>
    <xf numFmtId="0" fontId="98" fillId="0" borderId="0" xfId="0" applyFont="1" applyAlignment="1">
      <alignment vertical="center"/>
    </xf>
    <xf numFmtId="0" fontId="143" fillId="0" borderId="0" xfId="0" applyFont="1" applyAlignment="1">
      <alignment vertical="top"/>
    </xf>
    <xf numFmtId="0" fontId="109" fillId="6" borderId="0" xfId="0" applyFont="1" applyFill="1" applyAlignment="1">
      <alignment horizontal="center" vertical="center"/>
    </xf>
    <xf numFmtId="0" fontId="143" fillId="6" borderId="0" xfId="0" applyFont="1" applyFill="1" applyAlignment="1">
      <alignment vertical="top"/>
    </xf>
    <xf numFmtId="0" fontId="93" fillId="6" borderId="0" xfId="183" applyFont="1" applyFill="1" applyAlignment="1">
      <alignment horizontal="left" vertical="center" wrapText="1"/>
    </xf>
    <xf numFmtId="0" fontId="143" fillId="0" borderId="0" xfId="0" applyFont="1" applyAlignment="1">
      <alignment vertical="center"/>
    </xf>
    <xf numFmtId="0" fontId="144" fillId="0" borderId="0" xfId="0" applyFont="1" applyAlignment="1">
      <alignment horizontal="center" vertical="center"/>
    </xf>
    <xf numFmtId="0" fontId="146" fillId="0" borderId="0" xfId="0" applyFont="1" applyAlignment="1">
      <alignment horizontal="center" vertical="top"/>
    </xf>
    <xf numFmtId="0" fontId="146" fillId="0" borderId="0" xfId="0" applyFont="1" applyAlignment="1">
      <alignment vertical="center" wrapText="1"/>
    </xf>
    <xf numFmtId="0" fontId="146" fillId="0" borderId="0" xfId="0" applyFont="1" applyAlignment="1">
      <alignment vertical="center"/>
    </xf>
    <xf numFmtId="0" fontId="143" fillId="0" borderId="0" xfId="0" applyFont="1"/>
    <xf numFmtId="0" fontId="146" fillId="0" borderId="0" xfId="0" applyFont="1" applyAlignment="1">
      <alignment horizontal="center" vertical="center"/>
    </xf>
    <xf numFmtId="0" fontId="109" fillId="0" borderId="0" xfId="0" quotePrefix="1" applyFont="1" applyAlignment="1">
      <alignment horizontal="center" vertical="center"/>
    </xf>
    <xf numFmtId="165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47" fillId="0" borderId="0" xfId="0" applyFont="1" applyAlignment="1">
      <alignment horizontal="center"/>
    </xf>
    <xf numFmtId="0" fontId="151" fillId="24" borderId="37" xfId="25" applyFont="1" applyFill="1" applyBorder="1" applyAlignment="1">
      <alignment horizontal="center" vertical="center" wrapText="1" readingOrder="1"/>
    </xf>
    <xf numFmtId="0" fontId="151" fillId="25" borderId="37" xfId="25" applyFont="1" applyFill="1" applyBorder="1" applyAlignment="1">
      <alignment horizontal="center" vertical="center" wrapText="1" readingOrder="1"/>
    </xf>
    <xf numFmtId="0" fontId="151" fillId="5" borderId="37" xfId="25" applyFont="1" applyFill="1" applyBorder="1" applyAlignment="1">
      <alignment horizontal="center" vertical="center" wrapText="1" readingOrder="1"/>
    </xf>
    <xf numFmtId="49" fontId="152" fillId="0" borderId="37" xfId="55" applyNumberFormat="1" applyFont="1" applyFill="1" applyBorder="1" applyAlignment="1">
      <alignment horizontal="center" vertical="center" wrapText="1" readingOrder="1"/>
    </xf>
    <xf numFmtId="167" fontId="91" fillId="0" borderId="37" xfId="55" applyNumberFormat="1" applyFont="1" applyFill="1" applyBorder="1" applyAlignment="1">
      <alignment vertical="center" wrapText="1"/>
    </xf>
    <xf numFmtId="168" fontId="147" fillId="0" borderId="37" xfId="15" applyNumberFormat="1" applyFont="1" applyBorder="1" applyAlignment="1">
      <alignment horizontal="right" vertical="center" wrapText="1"/>
    </xf>
    <xf numFmtId="167" fontId="91" fillId="0" borderId="37" xfId="55" applyNumberFormat="1" applyFont="1" applyFill="1" applyBorder="1" applyAlignment="1">
      <alignment horizontal="right" vertical="center" wrapText="1"/>
    </xf>
    <xf numFmtId="2" fontId="91" fillId="0" borderId="37" xfId="55" applyNumberFormat="1" applyFont="1" applyFill="1" applyBorder="1" applyAlignment="1">
      <alignment horizontal="center" vertical="center" wrapText="1"/>
    </xf>
    <xf numFmtId="167" fontId="91" fillId="0" borderId="37" xfId="55" applyNumberFormat="1" applyFont="1" applyFill="1" applyBorder="1" applyAlignment="1">
      <alignment horizontal="center" vertical="center" wrapText="1"/>
    </xf>
    <xf numFmtId="43" fontId="91" fillId="0" borderId="37" xfId="55" applyFont="1" applyFill="1" applyBorder="1" applyAlignment="1">
      <alignment vertical="center" wrapText="1"/>
    </xf>
    <xf numFmtId="49" fontId="129" fillId="7" borderId="37" xfId="55" applyNumberFormat="1" applyFont="1" applyFill="1" applyBorder="1" applyAlignment="1">
      <alignment horizontal="center" vertical="center" wrapText="1" readingOrder="1"/>
    </xf>
    <xf numFmtId="167" fontId="129" fillId="7" borderId="37" xfId="55" applyNumberFormat="1" applyFont="1" applyFill="1" applyBorder="1" applyAlignment="1">
      <alignment vertical="center" wrapText="1"/>
    </xf>
    <xf numFmtId="168" fontId="129" fillId="7" borderId="37" xfId="15" applyNumberFormat="1" applyFont="1" applyFill="1" applyBorder="1" applyAlignment="1">
      <alignment horizontal="right" vertical="center" wrapText="1"/>
    </xf>
    <xf numFmtId="167" fontId="129" fillId="7" borderId="37" xfId="55" applyNumberFormat="1" applyFont="1" applyFill="1" applyBorder="1" applyAlignment="1">
      <alignment horizontal="right" vertical="center" wrapText="1"/>
    </xf>
    <xf numFmtId="2" fontId="91" fillId="7" borderId="37" xfId="55" applyNumberFormat="1" applyFont="1" applyFill="1" applyBorder="1" applyAlignment="1">
      <alignment horizontal="center" vertical="center" wrapText="1"/>
    </xf>
    <xf numFmtId="43" fontId="91" fillId="7" borderId="37" xfId="55" applyFont="1" applyFill="1" applyBorder="1" applyAlignment="1">
      <alignment vertical="center" wrapText="1"/>
    </xf>
    <xf numFmtId="0" fontId="153" fillId="0" borderId="0" xfId="0" applyFont="1"/>
    <xf numFmtId="0" fontId="154" fillId="0" borderId="0" xfId="0" applyFont="1"/>
    <xf numFmtId="167" fontId="154" fillId="0" borderId="0" xfId="0" applyNumberFormat="1" applyFont="1"/>
    <xf numFmtId="0" fontId="15" fillId="0" borderId="0" xfId="0" applyFont="1"/>
    <xf numFmtId="0" fontId="155" fillId="0" borderId="0" xfId="15" applyFont="1" applyAlignment="1">
      <alignment horizontal="left" vertical="center" wrapText="1"/>
    </xf>
    <xf numFmtId="0" fontId="155" fillId="0" borderId="0" xfId="15" applyFont="1" applyAlignment="1">
      <alignment vertical="center" wrapText="1"/>
    </xf>
    <xf numFmtId="43" fontId="153" fillId="0" borderId="0" xfId="0" applyNumberFormat="1" applyFont="1"/>
    <xf numFmtId="2" fontId="153" fillId="0" borderId="0" xfId="0" applyNumberFormat="1" applyFont="1"/>
    <xf numFmtId="167" fontId="153" fillId="0" borderId="0" xfId="0" applyNumberFormat="1" applyFont="1"/>
    <xf numFmtId="2" fontId="154" fillId="0" borderId="0" xfId="0" applyNumberFormat="1" applyFont="1"/>
    <xf numFmtId="43" fontId="154" fillId="0" borderId="0" xfId="0" applyNumberFormat="1" applyFont="1"/>
    <xf numFmtId="0" fontId="133" fillId="6" borderId="0" xfId="0" applyFont="1" applyFill="1"/>
    <xf numFmtId="0" fontId="156" fillId="6" borderId="0" xfId="0" applyFont="1" applyFill="1"/>
    <xf numFmtId="0" fontId="157" fillId="6" borderId="0" xfId="0" applyFont="1" applyFill="1"/>
    <xf numFmtId="0" fontId="124" fillId="6" borderId="10" xfId="0" applyFont="1" applyFill="1" applyBorder="1" applyAlignment="1">
      <alignment horizontal="center"/>
    </xf>
    <xf numFmtId="0" fontId="124" fillId="6" borderId="11" xfId="0" applyFont="1" applyFill="1" applyBorder="1" applyAlignment="1">
      <alignment horizontal="center"/>
    </xf>
    <xf numFmtId="0" fontId="124" fillId="6" borderId="32" xfId="0" applyFont="1" applyFill="1" applyBorder="1" applyAlignment="1">
      <alignment shrinkToFit="1"/>
    </xf>
    <xf numFmtId="0" fontId="124" fillId="6" borderId="14" xfId="0" applyFont="1" applyFill="1" applyBorder="1" applyAlignment="1">
      <alignment horizontal="center"/>
    </xf>
    <xf numFmtId="0" fontId="124" fillId="0" borderId="32" xfId="0" applyFont="1" applyBorder="1" applyAlignment="1">
      <alignment shrinkToFit="1"/>
    </xf>
    <xf numFmtId="0" fontId="121" fillId="6" borderId="11" xfId="0" applyFont="1" applyFill="1" applyBorder="1" applyAlignment="1">
      <alignment horizontal="center"/>
    </xf>
    <xf numFmtId="0" fontId="121" fillId="0" borderId="32" xfId="0" applyFont="1" applyBorder="1" applyAlignment="1">
      <alignment shrinkToFit="1"/>
    </xf>
    <xf numFmtId="0" fontId="121" fillId="6" borderId="17" xfId="0" applyFont="1" applyFill="1" applyBorder="1" applyAlignment="1">
      <alignment horizontal="left"/>
    </xf>
    <xf numFmtId="0" fontId="122" fillId="6" borderId="3" xfId="0" applyFont="1" applyFill="1" applyBorder="1" applyAlignment="1">
      <alignment horizontal="center" vertical="center"/>
    </xf>
    <xf numFmtId="0" fontId="156" fillId="0" borderId="0" xfId="0" applyFont="1"/>
    <xf numFmtId="0" fontId="156" fillId="0" borderId="0" xfId="0" applyFont="1" applyAlignment="1">
      <alignment vertical="center"/>
    </xf>
    <xf numFmtId="0" fontId="122" fillId="5" borderId="6" xfId="0" applyFont="1" applyFill="1" applyBorder="1"/>
    <xf numFmtId="0" fontId="122" fillId="5" borderId="6" xfId="0" applyFont="1" applyFill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1" fillId="0" borderId="10" xfId="0" applyFont="1" applyBorder="1"/>
    <xf numFmtId="0" fontId="124" fillId="0" borderId="17" xfId="0" applyFont="1" applyBorder="1"/>
    <xf numFmtId="0" fontId="121" fillId="0" borderId="17" xfId="0" applyFont="1" applyBorder="1" applyAlignment="1">
      <alignment horizontal="center"/>
    </xf>
    <xf numFmtId="0" fontId="121" fillId="0" borderId="17" xfId="0" applyFont="1" applyBorder="1"/>
    <xf numFmtId="0" fontId="158" fillId="0" borderId="0" xfId="0" applyFont="1"/>
    <xf numFmtId="0" fontId="0" fillId="6" borderId="0" xfId="0" applyFill="1"/>
    <xf numFmtId="0" fontId="146" fillId="0" borderId="0" xfId="15" applyFont="1" applyAlignment="1">
      <alignment horizontal="left" vertical="center"/>
    </xf>
    <xf numFmtId="0" fontId="146" fillId="0" borderId="0" xfId="15" applyFont="1" applyAlignment="1">
      <alignment vertical="center" wrapText="1"/>
    </xf>
    <xf numFmtId="0" fontId="136" fillId="0" borderId="0" xfId="0" applyFont="1" applyAlignment="1">
      <alignment horizontal="center" vertical="center"/>
    </xf>
    <xf numFmtId="43" fontId="93" fillId="6" borderId="3" xfId="55" applyFont="1" applyFill="1" applyBorder="1" applyAlignment="1">
      <alignment vertical="center" wrapText="1"/>
    </xf>
    <xf numFmtId="0" fontId="93" fillId="6" borderId="0" xfId="0" applyFont="1" applyFill="1" applyAlignment="1">
      <alignment vertical="center" wrapText="1"/>
    </xf>
    <xf numFmtId="0" fontId="94" fillId="0" borderId="0" xfId="0" applyFont="1" applyAlignment="1">
      <alignment vertical="center"/>
    </xf>
    <xf numFmtId="165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left" vertical="center"/>
    </xf>
    <xf numFmtId="0" fontId="121" fillId="0" borderId="11" xfId="0" applyFont="1" applyBorder="1" applyAlignment="1">
      <alignment horizontal="left"/>
    </xf>
    <xf numFmtId="0" fontId="159" fillId="0" borderId="0" xfId="0" applyFont="1"/>
    <xf numFmtId="0" fontId="124" fillId="0" borderId="11" xfId="0" applyFont="1" applyBorder="1" applyAlignment="1">
      <alignment horizontal="center"/>
    </xf>
    <xf numFmtId="0" fontId="124" fillId="0" borderId="11" xfId="0" applyFont="1" applyBorder="1"/>
    <xf numFmtId="0" fontId="161" fillId="0" borderId="0" xfId="10" applyFont="1" applyAlignment="1">
      <alignment vertical="center"/>
    </xf>
    <xf numFmtId="43" fontId="162" fillId="0" borderId="0" xfId="55" applyFont="1"/>
    <xf numFmtId="0" fontId="162" fillId="0" borderId="0" xfId="110" applyFont="1"/>
    <xf numFmtId="0" fontId="163" fillId="0" borderId="0" xfId="110" applyFont="1"/>
    <xf numFmtId="165" fontId="165" fillId="0" borderId="3" xfId="317" applyFont="1" applyFill="1" applyBorder="1" applyAlignment="1">
      <alignment horizontal="center" vertical="center" wrapText="1"/>
    </xf>
    <xf numFmtId="43" fontId="164" fillId="0" borderId="19" xfId="55" applyFont="1" applyFill="1" applyBorder="1" applyAlignment="1">
      <alignment horizontal="center" vertical="center"/>
    </xf>
    <xf numFmtId="0" fontId="131" fillId="0" borderId="0" xfId="110" applyFont="1" applyAlignment="1">
      <alignment horizontal="center" vertical="center"/>
    </xf>
    <xf numFmtId="43" fontId="166" fillId="0" borderId="0" xfId="55" applyFont="1" applyAlignment="1">
      <alignment horizontal="center" vertical="center"/>
    </xf>
    <xf numFmtId="43" fontId="166" fillId="0" borderId="0" xfId="55" applyFont="1"/>
    <xf numFmtId="0" fontId="166" fillId="0" borderId="0" xfId="110" applyFont="1" applyAlignment="1">
      <alignment horizontal="center" vertical="center"/>
    </xf>
    <xf numFmtId="43" fontId="164" fillId="23" borderId="3" xfId="110" applyNumberFormat="1" applyFont="1" applyFill="1" applyBorder="1" applyAlignment="1">
      <alignment vertical="center"/>
    </xf>
    <xf numFmtId="0" fontId="166" fillId="0" borderId="0" xfId="110" applyFont="1" applyAlignment="1">
      <alignment vertical="center"/>
    </xf>
    <xf numFmtId="43" fontId="166" fillId="0" borderId="0" xfId="55" applyFont="1" applyFill="1" applyAlignment="1">
      <alignment vertical="center"/>
    </xf>
    <xf numFmtId="43" fontId="164" fillId="8" borderId="3" xfId="55" applyFont="1" applyFill="1" applyBorder="1" applyAlignment="1">
      <alignment vertical="center"/>
    </xf>
    <xf numFmtId="43" fontId="164" fillId="0" borderId="3" xfId="55" applyFont="1" applyFill="1" applyBorder="1" applyAlignment="1">
      <alignment horizontal="center" vertical="center"/>
    </xf>
    <xf numFmtId="43" fontId="167" fillId="0" borderId="3" xfId="55" applyFont="1" applyFill="1" applyBorder="1" applyAlignment="1">
      <alignment vertical="center"/>
    </xf>
    <xf numFmtId="0" fontId="167" fillId="0" borderId="3" xfId="110" applyFont="1" applyBorder="1" applyAlignment="1">
      <alignment horizontal="center" vertical="center"/>
    </xf>
    <xf numFmtId="0" fontId="167" fillId="0" borderId="3" xfId="110" applyFont="1" applyBorder="1" applyAlignment="1">
      <alignment vertical="center" wrapText="1"/>
    </xf>
    <xf numFmtId="43" fontId="167" fillId="0" borderId="3" xfId="110" applyNumberFormat="1" applyFont="1" applyBorder="1" applyAlignment="1">
      <alignment vertical="center"/>
    </xf>
    <xf numFmtId="43" fontId="164" fillId="0" borderId="3" xfId="55" applyFont="1" applyFill="1" applyBorder="1" applyAlignment="1">
      <alignment vertical="center"/>
    </xf>
    <xf numFmtId="43" fontId="164" fillId="0" borderId="3" xfId="110" applyNumberFormat="1" applyFont="1" applyBorder="1" applyAlignment="1">
      <alignment vertical="center"/>
    </xf>
    <xf numFmtId="0" fontId="167" fillId="0" borderId="3" xfId="110" applyFont="1" applyBorder="1" applyAlignment="1">
      <alignment horizontal="center" vertical="center" wrapText="1"/>
    </xf>
    <xf numFmtId="0" fontId="167" fillId="0" borderId="3" xfId="110" applyFont="1" applyBorder="1" applyAlignment="1">
      <alignment horizontal="left" vertical="center" wrapText="1"/>
    </xf>
    <xf numFmtId="0" fontId="167" fillId="0" borderId="3" xfId="110" applyFont="1" applyBorder="1" applyAlignment="1">
      <alignment vertical="center"/>
    </xf>
    <xf numFmtId="0" fontId="148" fillId="0" borderId="0" xfId="0" applyFont="1" applyAlignment="1">
      <alignment vertical="center"/>
    </xf>
    <xf numFmtId="43" fontId="134" fillId="0" borderId="0" xfId="0" applyNumberFormat="1" applyFont="1" applyAlignment="1">
      <alignment vertical="center"/>
    </xf>
    <xf numFmtId="0" fontId="132" fillId="0" borderId="3" xfId="0" applyFont="1" applyBorder="1" applyAlignment="1">
      <alignment horizontal="left" vertical="center"/>
    </xf>
    <xf numFmtId="165" fontId="132" fillId="0" borderId="3" xfId="3" applyFont="1" applyBorder="1" applyAlignment="1">
      <alignment horizontal="center" vertical="center"/>
    </xf>
    <xf numFmtId="0" fontId="137" fillId="0" borderId="0" xfId="0" applyFont="1" applyAlignment="1">
      <alignment vertical="center"/>
    </xf>
    <xf numFmtId="165" fontId="132" fillId="0" borderId="3" xfId="3" applyFont="1" applyFill="1" applyBorder="1" applyAlignment="1">
      <alignment vertical="center"/>
    </xf>
    <xf numFmtId="0" fontId="134" fillId="0" borderId="16" xfId="0" applyFont="1" applyBorder="1" applyAlignment="1">
      <alignment vertical="center"/>
    </xf>
    <xf numFmtId="0" fontId="134" fillId="0" borderId="20" xfId="0" applyFont="1" applyBorder="1" applyAlignment="1">
      <alignment vertical="center"/>
    </xf>
    <xf numFmtId="0" fontId="134" fillId="0" borderId="28" xfId="0" applyFont="1" applyBorder="1" applyAlignment="1">
      <alignment vertical="center"/>
    </xf>
    <xf numFmtId="165" fontId="132" fillId="0" borderId="2" xfId="3" applyFont="1" applyFill="1" applyBorder="1" applyAlignment="1">
      <alignment vertical="center"/>
    </xf>
    <xf numFmtId="0" fontId="132" fillId="0" borderId="11" xfId="0" applyFont="1" applyBorder="1" applyAlignment="1">
      <alignment horizontal="left" vertical="center"/>
    </xf>
    <xf numFmtId="165" fontId="132" fillId="0" borderId="11" xfId="3" applyFont="1" applyFill="1" applyBorder="1" applyAlignment="1">
      <alignment horizontal="center" vertical="center"/>
    </xf>
    <xf numFmtId="165" fontId="132" fillId="0" borderId="0" xfId="3" applyFont="1" applyFill="1" applyAlignment="1">
      <alignment vertical="center"/>
    </xf>
    <xf numFmtId="165" fontId="132" fillId="0" borderId="11" xfId="3" applyFont="1" applyFill="1" applyBorder="1" applyAlignment="1">
      <alignment vertical="center"/>
    </xf>
    <xf numFmtId="165" fontId="136" fillId="0" borderId="0" xfId="3" applyFont="1" applyFill="1" applyAlignment="1">
      <alignment horizontal="center" vertical="center"/>
    </xf>
    <xf numFmtId="165" fontId="132" fillId="0" borderId="21" xfId="3" applyFont="1" applyFill="1" applyBorder="1" applyAlignment="1">
      <alignment horizontal="center" vertical="center"/>
    </xf>
    <xf numFmtId="167" fontId="91" fillId="7" borderId="37" xfId="55" applyNumberFormat="1" applyFont="1" applyFill="1" applyBorder="1" applyAlignment="1">
      <alignment horizontal="right" vertical="center" wrapText="1"/>
    </xf>
    <xf numFmtId="49" fontId="121" fillId="0" borderId="11" xfId="0" applyNumberFormat="1" applyFont="1" applyBorder="1" applyAlignment="1">
      <alignment horizontal="center"/>
    </xf>
    <xf numFmtId="0" fontId="169" fillId="5" borderId="3" xfId="0" applyFont="1" applyFill="1" applyBorder="1" applyAlignment="1">
      <alignment horizontal="center" vertical="center"/>
    </xf>
    <xf numFmtId="165" fontId="169" fillId="5" borderId="3" xfId="3" applyFont="1" applyFill="1" applyBorder="1" applyAlignment="1">
      <alignment horizontal="center" vertical="center"/>
    </xf>
    <xf numFmtId="0" fontId="169" fillId="5" borderId="3" xfId="0" applyFont="1" applyFill="1" applyBorder="1" applyAlignment="1">
      <alignment horizontal="left" vertical="center"/>
    </xf>
    <xf numFmtId="0" fontId="169" fillId="23" borderId="3" xfId="0" applyFont="1" applyFill="1" applyBorder="1" applyAlignment="1">
      <alignment vertical="center"/>
    </xf>
    <xf numFmtId="165" fontId="169" fillId="23" borderId="3" xfId="3" applyFont="1" applyFill="1" applyBorder="1" applyAlignment="1">
      <alignment horizontal="center" vertical="center"/>
    </xf>
    <xf numFmtId="165" fontId="169" fillId="23" borderId="3" xfId="3" applyFont="1" applyFill="1" applyBorder="1" applyAlignment="1">
      <alignment vertical="center"/>
    </xf>
    <xf numFmtId="0" fontId="169" fillId="8" borderId="3" xfId="0" applyFont="1" applyFill="1" applyBorder="1" applyAlignment="1">
      <alignment vertical="center" wrapText="1"/>
    </xf>
    <xf numFmtId="165" fontId="169" fillId="8" borderId="3" xfId="3" applyFont="1" applyFill="1" applyBorder="1" applyAlignment="1">
      <alignment horizontal="center" vertical="center"/>
    </xf>
    <xf numFmtId="165" fontId="169" fillId="8" borderId="3" xfId="3" applyFont="1" applyFill="1" applyBorder="1" applyAlignment="1">
      <alignment vertical="center"/>
    </xf>
    <xf numFmtId="0" fontId="169" fillId="23" borderId="3" xfId="0" applyFont="1" applyFill="1" applyBorder="1" applyAlignment="1">
      <alignment vertical="center" wrapText="1"/>
    </xf>
    <xf numFmtId="0" fontId="135" fillId="0" borderId="0" xfId="0" applyFont="1"/>
    <xf numFmtId="165" fontId="121" fillId="0" borderId="0" xfId="3" applyFont="1" applyAlignment="1">
      <alignment horizontal="center" vertical="center"/>
    </xf>
    <xf numFmtId="0" fontId="136" fillId="0" borderId="0" xfId="0" applyFont="1" applyAlignment="1">
      <alignment horizontal="left" vertical="center" indent="2"/>
    </xf>
    <xf numFmtId="165" fontId="136" fillId="0" borderId="0" xfId="3" applyFont="1" applyAlignment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>
      <alignment horizontal="center" vertical="center"/>
    </xf>
    <xf numFmtId="165" fontId="123" fillId="5" borderId="6" xfId="211" applyFont="1" applyFill="1" applyBorder="1" applyAlignment="1"/>
    <xf numFmtId="165" fontId="122" fillId="5" borderId="6" xfId="211" applyFont="1" applyFill="1" applyBorder="1" applyAlignment="1" applyProtection="1">
      <alignment horizontal="center" shrinkToFit="1"/>
    </xf>
    <xf numFmtId="165" fontId="122" fillId="5" borderId="19" xfId="211" applyFont="1" applyFill="1" applyBorder="1" applyAlignment="1" applyProtection="1">
      <alignment horizontal="center" shrinkToFit="1"/>
    </xf>
    <xf numFmtId="165" fontId="124" fillId="0" borderId="10" xfId="211" applyFont="1" applyBorder="1" applyAlignment="1">
      <alignment wrapText="1"/>
    </xf>
    <xf numFmtId="165" fontId="124" fillId="0" borderId="35" xfId="211" applyFont="1" applyBorder="1" applyAlignment="1">
      <alignment horizontal="center" shrinkToFit="1"/>
    </xf>
    <xf numFmtId="165" fontId="124" fillId="6" borderId="10" xfId="211" applyFont="1" applyFill="1" applyBorder="1" applyAlignment="1" applyProtection="1">
      <alignment horizontal="center" shrinkToFit="1"/>
    </xf>
    <xf numFmtId="165" fontId="124" fillId="6" borderId="34" xfId="211" applyFont="1" applyFill="1" applyBorder="1" applyAlignment="1" applyProtection="1">
      <alignment horizontal="center" shrinkToFit="1"/>
    </xf>
    <xf numFmtId="165" fontId="124" fillId="6" borderId="10" xfId="211" applyFont="1" applyFill="1" applyBorder="1" applyAlignment="1"/>
    <xf numFmtId="165" fontId="124" fillId="0" borderId="11" xfId="211" applyFont="1" applyBorder="1" applyAlignment="1">
      <alignment wrapText="1"/>
    </xf>
    <xf numFmtId="165" fontId="124" fillId="0" borderId="27" xfId="211" applyFont="1" applyBorder="1" applyAlignment="1">
      <alignment horizontal="center" shrinkToFit="1"/>
    </xf>
    <xf numFmtId="165" fontId="124" fillId="6" borderId="14" xfId="211" applyFont="1" applyFill="1" applyBorder="1" applyAlignment="1" applyProtection="1">
      <alignment horizontal="center" shrinkToFit="1"/>
    </xf>
    <xf numFmtId="165" fontId="124" fillId="6" borderId="11" xfId="211" applyFont="1" applyFill="1" applyBorder="1" applyAlignment="1" applyProtection="1">
      <alignment horizontal="center" shrinkToFit="1"/>
    </xf>
    <xf numFmtId="165" fontId="124" fillId="6" borderId="15" xfId="211" applyFont="1" applyFill="1" applyBorder="1" applyAlignment="1" applyProtection="1">
      <alignment horizontal="center" shrinkToFit="1"/>
    </xf>
    <xf numFmtId="165" fontId="124" fillId="6" borderId="14" xfId="211" applyFont="1" applyFill="1" applyBorder="1" applyAlignment="1"/>
    <xf numFmtId="165" fontId="121" fillId="6" borderId="11" xfId="211" applyFont="1" applyFill="1" applyBorder="1" applyAlignment="1" applyProtection="1">
      <alignment horizontal="center" shrinkToFit="1"/>
    </xf>
    <xf numFmtId="165" fontId="124" fillId="0" borderId="27" xfId="211" applyFont="1" applyBorder="1" applyAlignment="1"/>
    <xf numFmtId="165" fontId="121" fillId="0" borderId="17" xfId="211" applyFont="1" applyFill="1" applyBorder="1" applyAlignment="1">
      <alignment horizontal="left"/>
    </xf>
    <xf numFmtId="165" fontId="121" fillId="6" borderId="17" xfId="211" applyFont="1" applyFill="1" applyBorder="1" applyAlignment="1">
      <alignment horizontal="left"/>
    </xf>
    <xf numFmtId="165" fontId="121" fillId="6" borderId="17" xfId="211" applyFont="1" applyFill="1" applyBorder="1"/>
    <xf numFmtId="165" fontId="122" fillId="6" borderId="17" xfId="211" applyFont="1" applyFill="1" applyBorder="1" applyAlignment="1" applyProtection="1">
      <alignment horizontal="center" shrinkToFit="1"/>
    </xf>
    <xf numFmtId="165" fontId="121" fillId="6" borderId="17" xfId="211" applyFont="1" applyFill="1" applyBorder="1" applyAlignment="1">
      <alignment horizontal="center"/>
    </xf>
    <xf numFmtId="165" fontId="121" fillId="0" borderId="0" xfId="211" applyFont="1" applyFill="1" applyBorder="1" applyAlignment="1">
      <alignment horizontal="left"/>
    </xf>
    <xf numFmtId="165" fontId="121" fillId="6" borderId="0" xfId="211" applyFont="1" applyFill="1" applyBorder="1" applyAlignment="1">
      <alignment horizontal="center"/>
    </xf>
    <xf numFmtId="165" fontId="121" fillId="0" borderId="0" xfId="211" applyFont="1"/>
    <xf numFmtId="165" fontId="71" fillId="6" borderId="0" xfId="211" applyFont="1" applyFill="1" applyAlignment="1">
      <alignment horizontal="left" vertical="top"/>
    </xf>
    <xf numFmtId="165" fontId="121" fillId="6" borderId="0" xfId="211" applyFont="1" applyFill="1" applyBorder="1" applyAlignment="1">
      <alignment horizontal="left"/>
    </xf>
    <xf numFmtId="165" fontId="121" fillId="6" borderId="0" xfId="211" applyFont="1" applyFill="1" applyBorder="1"/>
    <xf numFmtId="165" fontId="121" fillId="0" borderId="0" xfId="211" applyFont="1" applyFill="1" applyBorder="1"/>
    <xf numFmtId="165" fontId="122" fillId="0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 applyProtection="1">
      <alignment horizontal="center"/>
    </xf>
    <xf numFmtId="165" fontId="124" fillId="0" borderId="10" xfId="211" applyFont="1" applyFill="1" applyBorder="1" applyAlignment="1"/>
    <xf numFmtId="165" fontId="124" fillId="0" borderId="35" xfId="211" applyFont="1" applyFill="1" applyBorder="1" applyAlignment="1"/>
    <xf numFmtId="165" fontId="121" fillId="0" borderId="10" xfId="211" applyFont="1" applyFill="1" applyBorder="1" applyAlignment="1" applyProtection="1">
      <alignment horizontal="center"/>
    </xf>
    <xf numFmtId="165" fontId="124" fillId="0" borderId="11" xfId="211" applyFont="1" applyFill="1" applyBorder="1" applyAlignment="1"/>
    <xf numFmtId="165" fontId="124" fillId="0" borderId="27" xfId="211" applyFont="1" applyFill="1" applyBorder="1" applyAlignment="1"/>
    <xf numFmtId="165" fontId="121" fillId="0" borderId="11" xfId="211" applyFont="1" applyFill="1" applyBorder="1" applyAlignment="1" applyProtection="1">
      <alignment horizontal="center"/>
    </xf>
    <xf numFmtId="165" fontId="121" fillId="0" borderId="14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/>
    <xf numFmtId="165" fontId="121" fillId="0" borderId="17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>
      <alignment horizontal="center"/>
    </xf>
    <xf numFmtId="165" fontId="96" fillId="0" borderId="0" xfId="211" applyFont="1" applyFill="1" applyBorder="1"/>
    <xf numFmtId="165" fontId="96" fillId="0" borderId="0" xfId="211" applyFont="1" applyFill="1" applyBorder="1" applyAlignment="1" applyProtection="1">
      <alignment horizontal="center"/>
    </xf>
    <xf numFmtId="165" fontId="96" fillId="0" borderId="0" xfId="211" applyFont="1" applyAlignment="1">
      <alignment horizontal="center"/>
    </xf>
    <xf numFmtId="165" fontId="98" fillId="6" borderId="0" xfId="211" applyFont="1" applyFill="1" applyBorder="1" applyAlignment="1">
      <alignment horizontal="left"/>
    </xf>
    <xf numFmtId="165" fontId="98" fillId="6" borderId="0" xfId="211" applyFont="1" applyFill="1" applyBorder="1"/>
    <xf numFmtId="165" fontId="98" fillId="6" borderId="0" xfId="211" applyFont="1" applyFill="1" applyBorder="1" applyAlignment="1">
      <alignment horizontal="center"/>
    </xf>
    <xf numFmtId="165" fontId="126" fillId="6" borderId="0" xfId="211" applyFont="1" applyFill="1" applyBorder="1"/>
    <xf numFmtId="165" fontId="98" fillId="6" borderId="0" xfId="211" applyFont="1" applyFill="1"/>
    <xf numFmtId="165" fontId="94" fillId="6" borderId="0" xfId="211" applyFont="1" applyFill="1" applyBorder="1"/>
    <xf numFmtId="165" fontId="127" fillId="6" borderId="0" xfId="211" applyFont="1" applyFill="1" applyBorder="1"/>
    <xf numFmtId="165" fontId="96" fillId="6" borderId="0" xfId="211" applyFont="1" applyFill="1" applyBorder="1"/>
    <xf numFmtId="165" fontId="96" fillId="6" borderId="0" xfId="211" applyFont="1" applyFill="1" applyBorder="1" applyAlignment="1">
      <alignment horizontal="center"/>
    </xf>
    <xf numFmtId="165" fontId="96" fillId="0" borderId="0" xfId="211" applyFont="1" applyFill="1" applyBorder="1" applyAlignment="1">
      <alignment horizontal="center"/>
    </xf>
    <xf numFmtId="165" fontId="96" fillId="0" borderId="0" xfId="211" applyFont="1" applyFill="1" applyProtection="1">
      <protection locked="0"/>
    </xf>
    <xf numFmtId="165" fontId="92" fillId="0" borderId="0" xfId="211" applyFont="1" applyFill="1" applyProtection="1">
      <protection locked="0"/>
    </xf>
    <xf numFmtId="165" fontId="92" fillId="0" borderId="0" xfId="211" applyFont="1" applyFill="1" applyBorder="1"/>
    <xf numFmtId="165" fontId="92" fillId="0" borderId="0" xfId="211" applyFont="1" applyFill="1" applyBorder="1" applyAlignment="1">
      <alignment horizontal="center"/>
    </xf>
    <xf numFmtId="165" fontId="122" fillId="0" borderId="25" xfId="211" applyFont="1" applyFill="1" applyBorder="1" applyAlignment="1" applyProtection="1">
      <alignment horizontal="center"/>
    </xf>
    <xf numFmtId="165" fontId="122" fillId="0" borderId="3" xfId="211" applyFont="1" applyFill="1" applyBorder="1" applyAlignment="1" applyProtection="1">
      <alignment horizontal="center" vertical="center" wrapText="1"/>
    </xf>
    <xf numFmtId="165" fontId="121" fillId="0" borderId="10" xfId="211" applyFont="1" applyFill="1" applyBorder="1" applyAlignment="1"/>
    <xf numFmtId="165" fontId="121" fillId="0" borderId="10" xfId="211" applyFont="1" applyFill="1" applyBorder="1" applyAlignment="1">
      <alignment horizontal="center"/>
    </xf>
    <xf numFmtId="165" fontId="121" fillId="0" borderId="10" xfId="211" applyFont="1" applyFill="1" applyBorder="1" applyAlignment="1" applyProtection="1"/>
    <xf numFmtId="165" fontId="121" fillId="0" borderId="11" xfId="211" applyFont="1" applyFill="1" applyBorder="1" applyAlignment="1"/>
    <xf numFmtId="165" fontId="121" fillId="0" borderId="11" xfId="211" applyFont="1" applyFill="1" applyBorder="1" applyAlignment="1">
      <alignment horizontal="center"/>
    </xf>
    <xf numFmtId="165" fontId="121" fillId="0" borderId="11" xfId="211" applyFont="1" applyFill="1" applyBorder="1" applyAlignment="1" applyProtection="1"/>
    <xf numFmtId="165" fontId="121" fillId="0" borderId="17" xfId="211" applyFont="1" applyBorder="1" applyAlignment="1">
      <alignment horizontal="center"/>
    </xf>
    <xf numFmtId="2" fontId="121" fillId="0" borderId="17" xfId="211" applyNumberFormat="1" applyFont="1" applyFill="1" applyBorder="1" applyAlignment="1"/>
    <xf numFmtId="165" fontId="92" fillId="0" borderId="0" xfId="211" applyFont="1" applyFill="1" applyBorder="1" applyAlignment="1" applyProtection="1">
      <alignment horizontal="center"/>
    </xf>
    <xf numFmtId="165" fontId="92" fillId="0" borderId="0" xfId="211" applyFont="1" applyFill="1" applyBorder="1" applyAlignment="1" applyProtection="1">
      <alignment horizontal="center" vertical="center"/>
    </xf>
    <xf numFmtId="165" fontId="92" fillId="0" borderId="0" xfId="211" applyFont="1" applyAlignment="1">
      <alignment horizontal="center" vertical="center"/>
    </xf>
    <xf numFmtId="2" fontId="92" fillId="0" borderId="0" xfId="211" applyNumberFormat="1" applyFont="1" applyFill="1" applyBorder="1"/>
    <xf numFmtId="165" fontId="92" fillId="0" borderId="0" xfId="211" applyFont="1" applyFill="1" applyBorder="1" applyAlignment="1"/>
    <xf numFmtId="165" fontId="92" fillId="0" borderId="0" xfId="211" applyFont="1" applyFill="1" applyBorder="1" applyAlignment="1">
      <alignment horizontal="center" vertical="center"/>
    </xf>
    <xf numFmtId="43" fontId="164" fillId="0" borderId="19" xfId="37" applyFont="1" applyFill="1" applyBorder="1" applyAlignment="1">
      <alignment horizontal="center" vertical="center"/>
    </xf>
    <xf numFmtId="43" fontId="164" fillId="23" borderId="3" xfId="37" applyFont="1" applyFill="1" applyBorder="1" applyAlignment="1">
      <alignment horizontal="center" vertical="center"/>
    </xf>
    <xf numFmtId="43" fontId="164" fillId="8" borderId="3" xfId="37" applyFont="1" applyFill="1" applyBorder="1" applyAlignment="1">
      <alignment horizontal="center" vertical="center" wrapText="1"/>
    </xf>
    <xf numFmtId="43" fontId="164" fillId="8" borderId="3" xfId="37" applyFont="1" applyFill="1" applyBorder="1" applyAlignment="1">
      <alignment horizontal="center" vertical="center"/>
    </xf>
    <xf numFmtId="43" fontId="164" fillId="0" borderId="3" xfId="37" applyFont="1" applyFill="1" applyBorder="1" applyAlignment="1">
      <alignment horizontal="center" vertical="center"/>
    </xf>
    <xf numFmtId="43" fontId="167" fillId="0" borderId="3" xfId="37" applyFont="1" applyFill="1" applyBorder="1" applyAlignment="1">
      <alignment horizontal="center" vertical="center" readingOrder="1"/>
    </xf>
    <xf numFmtId="43" fontId="167" fillId="0" borderId="3" xfId="37" applyFont="1" applyFill="1" applyBorder="1" applyAlignment="1">
      <alignment vertical="center"/>
    </xf>
    <xf numFmtId="43" fontId="167" fillId="0" borderId="3" xfId="37" applyFont="1" applyFill="1" applyBorder="1" applyAlignment="1">
      <alignment horizontal="center" vertical="center"/>
    </xf>
    <xf numFmtId="43" fontId="168" fillId="0" borderId="3" xfId="37" applyFont="1" applyBorder="1" applyAlignment="1">
      <alignment vertical="center"/>
    </xf>
    <xf numFmtId="43" fontId="104" fillId="0" borderId="0" xfId="37" applyFont="1" applyFill="1" applyAlignment="1">
      <alignment horizontal="center" vertical="top"/>
    </xf>
    <xf numFmtId="43" fontId="104" fillId="0" borderId="0" xfId="37" applyFont="1" applyFill="1" applyAlignment="1">
      <alignment vertical="center"/>
    </xf>
    <xf numFmtId="43" fontId="104" fillId="0" borderId="0" xfId="37" applyFont="1" applyFill="1" applyAlignment="1">
      <alignment horizontal="center" vertical="center"/>
    </xf>
    <xf numFmtId="43" fontId="104" fillId="0" borderId="0" xfId="37" applyFont="1" applyAlignment="1">
      <alignment horizontal="center" vertical="top"/>
    </xf>
    <xf numFmtId="43" fontId="104" fillId="0" borderId="0" xfId="37" applyFont="1" applyAlignment="1">
      <alignment vertical="center"/>
    </xf>
    <xf numFmtId="43" fontId="104" fillId="0" borderId="0" xfId="37" applyFont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9" borderId="6" xfId="0" applyFont="1" applyFill="1" applyBorder="1" applyAlignment="1">
      <alignment horizontal="center" vertical="center"/>
    </xf>
    <xf numFmtId="0" fontId="95" fillId="9" borderId="6" xfId="0" applyFont="1" applyFill="1" applyBorder="1" applyAlignment="1">
      <alignment horizontal="left" vertical="center" wrapText="1"/>
    </xf>
    <xf numFmtId="43" fontId="95" fillId="9" borderId="6" xfId="55" applyFont="1" applyFill="1" applyBorder="1" applyAlignment="1">
      <alignment vertical="center"/>
    </xf>
    <xf numFmtId="43" fontId="95" fillId="9" borderId="6" xfId="37" applyFont="1" applyFill="1" applyBorder="1" applyAlignment="1">
      <alignment horizontal="center" vertical="center"/>
    </xf>
    <xf numFmtId="43" fontId="95" fillId="9" borderId="6" xfId="55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left" vertical="center" wrapText="1"/>
    </xf>
    <xf numFmtId="43" fontId="95" fillId="26" borderId="13" xfId="55" applyFont="1" applyFill="1" applyBorder="1" applyAlignment="1">
      <alignment vertical="center"/>
    </xf>
    <xf numFmtId="43" fontId="95" fillId="26" borderId="13" xfId="37" applyFont="1" applyFill="1" applyBorder="1" applyAlignment="1">
      <alignment horizontal="center" vertical="center"/>
    </xf>
    <xf numFmtId="43" fontId="95" fillId="26" borderId="13" xfId="55" applyFont="1" applyFill="1" applyBorder="1" applyAlignment="1">
      <alignment horizontal="center" vertical="center"/>
    </xf>
    <xf numFmtId="43" fontId="93" fillId="0" borderId="3" xfId="37" applyFont="1" applyFill="1" applyBorder="1" applyAlignment="1">
      <alignment vertical="center"/>
    </xf>
    <xf numFmtId="169" fontId="93" fillId="0" borderId="3" xfId="37" applyNumberFormat="1" applyFont="1" applyFill="1" applyBorder="1" applyAlignment="1">
      <alignment vertical="center"/>
    </xf>
    <xf numFmtId="43" fontId="93" fillId="0" borderId="3" xfId="55" applyFont="1" applyFill="1" applyBorder="1" applyAlignment="1">
      <alignment horizontal="center" vertical="center"/>
    </xf>
    <xf numFmtId="0" fontId="93" fillId="6" borderId="4" xfId="0" applyFont="1" applyFill="1" applyBorder="1" applyAlignment="1">
      <alignment horizontal="center" vertical="center"/>
    </xf>
    <xf numFmtId="0" fontId="93" fillId="0" borderId="4" xfId="0" applyFont="1" applyBorder="1" applyAlignment="1">
      <alignment horizontal="left" vertical="center" wrapText="1"/>
    </xf>
    <xf numFmtId="43" fontId="93" fillId="6" borderId="4" xfId="55" applyFont="1" applyFill="1" applyBorder="1" applyAlignment="1">
      <alignment vertical="center"/>
    </xf>
    <xf numFmtId="43" fontId="93" fillId="0" borderId="4" xfId="55" applyFont="1" applyFill="1" applyBorder="1" applyAlignment="1">
      <alignment vertical="center"/>
    </xf>
    <xf numFmtId="43" fontId="93" fillId="0" borderId="4" xfId="37" applyFont="1" applyFill="1" applyBorder="1" applyAlignment="1">
      <alignment vertical="center"/>
    </xf>
    <xf numFmtId="169" fontId="93" fillId="0" borderId="4" xfId="37" applyNumberFormat="1" applyFont="1" applyFill="1" applyBorder="1" applyAlignment="1">
      <alignment vertical="center"/>
    </xf>
    <xf numFmtId="43" fontId="93" fillId="0" borderId="4" xfId="55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vertical="center" wrapText="1"/>
    </xf>
    <xf numFmtId="43" fontId="95" fillId="26" borderId="3" xfId="55" applyFont="1" applyFill="1" applyBorder="1" applyAlignment="1">
      <alignment vertical="center"/>
    </xf>
    <xf numFmtId="43" fontId="95" fillId="26" borderId="3" xfId="37" applyFont="1" applyFill="1" applyBorder="1" applyAlignment="1">
      <alignment vertical="center"/>
    </xf>
    <xf numFmtId="43" fontId="95" fillId="26" borderId="3" xfId="55" applyFont="1" applyFill="1" applyBorder="1" applyAlignment="1">
      <alignment horizontal="center" vertical="center"/>
    </xf>
    <xf numFmtId="43" fontId="93" fillId="0" borderId="3" xfId="37" applyFont="1" applyBorder="1" applyAlignment="1">
      <alignment vertical="center"/>
    </xf>
    <xf numFmtId="169" fontId="93" fillId="0" borderId="3" xfId="37" applyNumberFormat="1" applyFont="1" applyFill="1" applyBorder="1" applyAlignment="1">
      <alignment vertical="center" wrapText="1"/>
    </xf>
    <xf numFmtId="0" fontId="93" fillId="0" borderId="0" xfId="0" applyFont="1" applyAlignment="1">
      <alignment wrapText="1"/>
    </xf>
    <xf numFmtId="43" fontId="93" fillId="0" borderId="0" xfId="37" applyFont="1"/>
    <xf numFmtId="169" fontId="93" fillId="0" borderId="0" xfId="37" applyNumberFormat="1" applyFont="1"/>
    <xf numFmtId="43" fontId="93" fillId="0" borderId="0" xfId="55" applyFont="1" applyFill="1" applyAlignment="1">
      <alignment horizontal="center" vertical="center"/>
    </xf>
    <xf numFmtId="49" fontId="160" fillId="0" borderId="0" xfId="211" applyNumberFormat="1" applyFont="1" applyFill="1" applyBorder="1"/>
    <xf numFmtId="43" fontId="138" fillId="0" borderId="25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/>
    <xf numFmtId="43" fontId="138" fillId="0" borderId="19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 applyAlignment="1">
      <alignment horizontal="center" vertical="center"/>
    </xf>
    <xf numFmtId="49" fontId="72" fillId="0" borderId="0" xfId="211" applyNumberFormat="1" applyFont="1" applyFill="1" applyBorder="1" applyAlignment="1">
      <alignment horizontal="center"/>
    </xf>
    <xf numFmtId="165" fontId="90" fillId="0" borderId="13" xfId="211" applyFont="1" applyFill="1" applyBorder="1" applyAlignment="1">
      <alignment horizontal="center" vertical="center"/>
    </xf>
    <xf numFmtId="165" fontId="138" fillId="0" borderId="3" xfId="211" applyFont="1" applyFill="1" applyBorder="1" applyAlignment="1">
      <alignment horizontal="left" vertical="center"/>
    </xf>
    <xf numFmtId="165" fontId="139" fillId="0" borderId="3" xfId="211" applyFont="1" applyFill="1" applyBorder="1" applyAlignment="1">
      <alignment horizontal="center" vertical="center"/>
    </xf>
    <xf numFmtId="49" fontId="141" fillId="0" borderId="0" xfId="211" applyNumberFormat="1" applyFont="1" applyFill="1" applyBorder="1" applyAlignment="1">
      <alignment vertical="center"/>
    </xf>
    <xf numFmtId="165" fontId="99" fillId="0" borderId="3" xfId="211" applyFont="1" applyFill="1" applyBorder="1" applyAlignment="1">
      <alignment horizontal="center" vertical="center"/>
    </xf>
    <xf numFmtId="43" fontId="99" fillId="0" borderId="3" xfId="211" applyNumberFormat="1" applyFont="1" applyFill="1" applyBorder="1" applyAlignment="1">
      <alignment vertical="center" shrinkToFit="1"/>
    </xf>
    <xf numFmtId="49" fontId="73" fillId="0" borderId="0" xfId="211" applyNumberFormat="1" applyFont="1" applyFill="1" applyBorder="1" applyAlignment="1">
      <alignment vertical="center"/>
    </xf>
    <xf numFmtId="165" fontId="142" fillId="0" borderId="0" xfId="211" applyFont="1" applyFill="1" applyBorder="1" applyAlignment="1">
      <alignment horizontal="center" vertical="center" shrinkToFit="1"/>
    </xf>
    <xf numFmtId="43" fontId="142" fillId="0" borderId="0" xfId="211" applyNumberFormat="1" applyFont="1" applyFill="1" applyBorder="1" applyAlignment="1">
      <alignment horizontal="center" vertical="center" shrinkToFit="1"/>
    </xf>
    <xf numFmtId="43" fontId="142" fillId="0" borderId="0" xfId="211" applyNumberFormat="1" applyFont="1" applyFill="1" applyBorder="1" applyAlignment="1">
      <alignment horizontal="center" vertical="top" shrinkToFit="1"/>
    </xf>
    <xf numFmtId="49" fontId="71" fillId="0" borderId="0" xfId="211" applyNumberFormat="1" applyFont="1" applyFill="1" applyBorder="1" applyAlignment="1">
      <alignment vertical="top"/>
    </xf>
    <xf numFmtId="165" fontId="142" fillId="6" borderId="0" xfId="211" applyFont="1" applyFill="1" applyBorder="1" applyAlignment="1">
      <alignment horizontal="center" vertical="center" shrinkToFit="1"/>
    </xf>
    <xf numFmtId="43" fontId="142" fillId="6" borderId="0" xfId="211" applyNumberFormat="1" applyFont="1" applyFill="1" applyBorder="1" applyAlignment="1">
      <alignment horizontal="center" vertical="center" shrinkToFit="1"/>
    </xf>
    <xf numFmtId="43" fontId="142" fillId="6" borderId="0" xfId="211" applyNumberFormat="1" applyFont="1" applyFill="1" applyBorder="1" applyAlignment="1">
      <alignment horizontal="center" vertical="top" shrinkToFit="1"/>
    </xf>
    <xf numFmtId="165" fontId="142" fillId="0" borderId="0" xfId="211" applyFont="1" applyFill="1" applyBorder="1" applyAlignment="1">
      <alignment vertical="center"/>
    </xf>
    <xf numFmtId="43" fontId="142" fillId="0" borderId="0" xfId="211" applyNumberFormat="1" applyFont="1" applyFill="1" applyBorder="1" applyAlignment="1">
      <alignment horizontal="center" shrinkToFit="1"/>
    </xf>
    <xf numFmtId="43" fontId="97" fillId="0" borderId="0" xfId="211" applyNumberFormat="1" applyFont="1" applyFill="1" applyBorder="1" applyAlignment="1">
      <alignment horizontal="center" shrinkToFit="1"/>
    </xf>
    <xf numFmtId="49" fontId="71" fillId="0" borderId="0" xfId="211" applyNumberFormat="1" applyFont="1" applyFill="1" applyBorder="1" applyAlignment="1">
      <alignment vertical="center"/>
    </xf>
    <xf numFmtId="165" fontId="145" fillId="0" borderId="0" xfId="211" applyFont="1" applyFill="1" applyBorder="1" applyAlignment="1">
      <alignment vertical="center"/>
    </xf>
    <xf numFmtId="165" fontId="145" fillId="0" borderId="0" xfId="211" applyFont="1" applyFill="1" applyBorder="1"/>
    <xf numFmtId="165" fontId="142" fillId="0" borderId="0" xfId="211" applyFont="1" applyFill="1" applyBorder="1" applyAlignment="1">
      <alignment vertical="top"/>
    </xf>
    <xf numFmtId="165" fontId="142" fillId="0" borderId="0" xfId="211" applyFont="1" applyFill="1" applyBorder="1"/>
    <xf numFmtId="49" fontId="71" fillId="0" borderId="0" xfId="211" applyNumberFormat="1" applyFont="1" applyFill="1" applyBorder="1"/>
    <xf numFmtId="165" fontId="144" fillId="0" borderId="0" xfId="211" applyFont="1" applyFill="1" applyBorder="1" applyAlignment="1">
      <alignment horizontal="center" vertical="center"/>
    </xf>
    <xf numFmtId="165" fontId="98" fillId="0" borderId="0" xfId="211" applyFont="1" applyFill="1" applyBorder="1" applyAlignment="1">
      <alignment vertical="center"/>
    </xf>
    <xf numFmtId="165" fontId="71" fillId="0" borderId="0" xfId="211" applyFont="1" applyFill="1" applyBorder="1"/>
    <xf numFmtId="165" fontId="143" fillId="0" borderId="0" xfId="211" applyFont="1" applyFill="1"/>
    <xf numFmtId="165" fontId="144" fillId="0" borderId="0" xfId="211" applyFont="1" applyFill="1" applyBorder="1" applyAlignment="1">
      <alignment vertical="center"/>
    </xf>
    <xf numFmtId="165" fontId="96" fillId="0" borderId="0" xfId="211" applyFont="1" applyFill="1" applyBorder="1" applyAlignment="1">
      <alignment vertical="center"/>
    </xf>
    <xf numFmtId="165" fontId="98" fillId="0" borderId="0" xfId="211" applyFont="1" applyFill="1" applyBorder="1"/>
    <xf numFmtId="165" fontId="147" fillId="0" borderId="0" xfId="211" applyFont="1" applyFill="1"/>
    <xf numFmtId="165" fontId="142" fillId="0" borderId="7" xfId="211" applyFont="1" applyFill="1" applyBorder="1" applyAlignment="1">
      <alignment vertical="center"/>
    </xf>
    <xf numFmtId="165" fontId="142" fillId="0" borderId="20" xfId="211" applyFont="1" applyFill="1" applyBorder="1" applyAlignment="1">
      <alignment vertical="center"/>
    </xf>
    <xf numFmtId="165" fontId="142" fillId="0" borderId="0" xfId="211" applyFont="1" applyFill="1"/>
    <xf numFmtId="49" fontId="95" fillId="5" borderId="19" xfId="0" applyNumberFormat="1" applyFont="1" applyFill="1" applyBorder="1" applyAlignment="1">
      <alignment horizontal="center" vertical="center" wrapText="1"/>
    </xf>
    <xf numFmtId="43" fontId="121" fillId="6" borderId="17" xfId="37" applyFont="1" applyFill="1" applyBorder="1" applyAlignment="1">
      <alignment horizontal="center"/>
    </xf>
    <xf numFmtId="43" fontId="93" fillId="6" borderId="3" xfId="37" applyFont="1" applyFill="1" applyBorder="1" applyAlignment="1">
      <alignment vertical="center"/>
    </xf>
    <xf numFmtId="43" fontId="93" fillId="6" borderId="3" xfId="55" applyFont="1" applyFill="1" applyBorder="1" applyAlignment="1">
      <alignment horizontal="center" vertical="center"/>
    </xf>
    <xf numFmtId="43" fontId="93" fillId="0" borderId="3" xfId="55" applyFont="1" applyFill="1" applyBorder="1" applyAlignment="1">
      <alignment vertical="center" wrapText="1"/>
    </xf>
    <xf numFmtId="0" fontId="170" fillId="0" borderId="0" xfId="0" applyFont="1"/>
    <xf numFmtId="0" fontId="93" fillId="0" borderId="24" xfId="0" applyFont="1" applyBorder="1"/>
    <xf numFmtId="165" fontId="93" fillId="0" borderId="24" xfId="211" applyFont="1" applyBorder="1"/>
    <xf numFmtId="165" fontId="93" fillId="0" borderId="24" xfId="211" applyFont="1" applyFill="1" applyBorder="1" applyAlignment="1"/>
    <xf numFmtId="0" fontId="93" fillId="0" borderId="24" xfId="0" applyFont="1" applyBorder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0" fontId="95" fillId="4" borderId="6" xfId="0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 shrinkToFit="1"/>
    </xf>
    <xf numFmtId="0" fontId="95" fillId="5" borderId="19" xfId="0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vertical="center" wrapText="1"/>
    </xf>
    <xf numFmtId="165" fontId="93" fillId="0" borderId="11" xfId="211" applyFont="1" applyFill="1" applyBorder="1" applyAlignment="1">
      <alignment horizontal="center" vertical="center"/>
    </xf>
    <xf numFmtId="165" fontId="93" fillId="6" borderId="11" xfId="211" applyFont="1" applyFill="1" applyBorder="1" applyAlignment="1">
      <alignment horizontal="center" vertical="center" shrinkToFit="1"/>
    </xf>
    <xf numFmtId="166" fontId="93" fillId="6" borderId="11" xfId="0" applyNumberFormat="1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horizontal="left" vertical="center" wrapText="1"/>
    </xf>
    <xf numFmtId="49" fontId="93" fillId="6" borderId="11" xfId="0" applyNumberFormat="1" applyFont="1" applyFill="1" applyBorder="1" applyAlignment="1">
      <alignment vertical="center"/>
    </xf>
    <xf numFmtId="165" fontId="93" fillId="6" borderId="11" xfId="21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horizontal="center" vertical="center"/>
    </xf>
    <xf numFmtId="49" fontId="93" fillId="6" borderId="17" xfId="110" applyNumberFormat="1" applyFont="1" applyFill="1" applyBorder="1" applyAlignment="1">
      <alignment vertical="center" wrapText="1"/>
    </xf>
    <xf numFmtId="165" fontId="93" fillId="6" borderId="17" xfId="211" applyFont="1" applyFill="1" applyBorder="1" applyAlignment="1">
      <alignment horizontal="center" vertical="center"/>
    </xf>
    <xf numFmtId="165" fontId="93" fillId="6" borderId="17" xfId="211" applyFont="1" applyFill="1" applyBorder="1" applyAlignment="1">
      <alignment vertical="center"/>
    </xf>
    <xf numFmtId="165" fontId="93" fillId="6" borderId="17" xfId="211" applyFont="1" applyFill="1" applyBorder="1" applyAlignment="1">
      <alignment horizontal="center" vertical="center" shrinkToFit="1"/>
    </xf>
    <xf numFmtId="166" fontId="93" fillId="6" borderId="17" xfId="0" applyNumberFormat="1" applyFont="1" applyFill="1" applyBorder="1" applyAlignment="1">
      <alignment horizontal="center" vertical="center"/>
    </xf>
    <xf numFmtId="165" fontId="95" fillId="5" borderId="19" xfId="211" applyFont="1" applyFill="1" applyBorder="1" applyAlignment="1">
      <alignment horizontal="center" vertical="center"/>
    </xf>
    <xf numFmtId="166" fontId="95" fillId="5" borderId="19" xfId="0" applyNumberFormat="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vertical="center"/>
    </xf>
    <xf numFmtId="165" fontId="93" fillId="6" borderId="11" xfId="211" applyFont="1" applyFill="1" applyBorder="1" applyAlignment="1">
      <alignment vertical="center"/>
    </xf>
    <xf numFmtId="0" fontId="93" fillId="6" borderId="11" xfId="0" applyFont="1" applyFill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165" fontId="93" fillId="0" borderId="11" xfId="211" applyFont="1" applyFill="1" applyBorder="1" applyAlignment="1">
      <alignment vertical="center"/>
    </xf>
    <xf numFmtId="165" fontId="93" fillId="0" borderId="11" xfId="211" applyFont="1" applyFill="1" applyBorder="1" applyAlignment="1">
      <alignment horizontal="center" vertical="center" shrinkToFit="1"/>
    </xf>
    <xf numFmtId="0" fontId="93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16" fontId="93" fillId="0" borderId="11" xfId="0" applyNumberFormat="1" applyFont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 wrapText="1"/>
    </xf>
    <xf numFmtId="165" fontId="93" fillId="0" borderId="17" xfId="211" applyFont="1" applyFill="1" applyBorder="1" applyAlignment="1">
      <alignment vertical="center"/>
    </xf>
    <xf numFmtId="0" fontId="95" fillId="5" borderId="3" xfId="0" applyFont="1" applyFill="1" applyBorder="1" applyAlignment="1">
      <alignment horizontal="center" vertical="center"/>
    </xf>
    <xf numFmtId="49" fontId="95" fillId="5" borderId="3" xfId="0" applyNumberFormat="1" applyFont="1" applyFill="1" applyBorder="1" applyAlignment="1">
      <alignment horizontal="left" vertical="center" wrapText="1"/>
    </xf>
    <xf numFmtId="165" fontId="95" fillId="5" borderId="3" xfId="211" applyFont="1" applyFill="1" applyBorder="1" applyAlignment="1">
      <alignment horizontal="center" vertical="center"/>
    </xf>
    <xf numFmtId="166" fontId="95" fillId="5" borderId="3" xfId="0" applyNumberFormat="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vertical="center" wrapText="1"/>
    </xf>
    <xf numFmtId="165" fontId="95" fillId="5" borderId="3" xfId="211" applyFont="1" applyFill="1" applyBorder="1" applyAlignment="1">
      <alignment vertical="center"/>
    </xf>
    <xf numFmtId="165" fontId="93" fillId="6" borderId="11" xfId="211" applyFont="1" applyFill="1" applyBorder="1" applyAlignment="1">
      <alignment horizontal="right" vertical="center" wrapText="1"/>
    </xf>
    <xf numFmtId="0" fontId="93" fillId="0" borderId="17" xfId="0" applyFont="1" applyBorder="1" applyAlignment="1">
      <alignment vertical="center"/>
    </xf>
    <xf numFmtId="0" fontId="93" fillId="0" borderId="0" xfId="0" applyFont="1" applyAlignment="1">
      <alignment horizontal="center" vertical="center"/>
    </xf>
    <xf numFmtId="165" fontId="93" fillId="0" borderId="7" xfId="211" applyFont="1" applyFill="1" applyBorder="1" applyAlignment="1">
      <alignment vertical="center"/>
    </xf>
    <xf numFmtId="165" fontId="93" fillId="0" borderId="20" xfId="211" applyFont="1" applyFill="1" applyBorder="1" applyAlignment="1">
      <alignment vertical="center"/>
    </xf>
    <xf numFmtId="165" fontId="93" fillId="0" borderId="0" xfId="211" applyFont="1" applyFill="1"/>
    <xf numFmtId="165" fontId="93" fillId="0" borderId="0" xfId="211" applyFont="1" applyFill="1" applyAlignment="1"/>
    <xf numFmtId="0" fontId="93" fillId="6" borderId="0" xfId="0" applyFont="1" applyFill="1" applyAlignment="1">
      <alignment horizontal="center" vertical="center"/>
    </xf>
    <xf numFmtId="165" fontId="93" fillId="6" borderId="7" xfId="211" applyFont="1" applyFill="1" applyBorder="1" applyAlignment="1">
      <alignment vertical="center"/>
    </xf>
    <xf numFmtId="165" fontId="93" fillId="6" borderId="20" xfId="211" applyFont="1" applyFill="1" applyBorder="1" applyAlignment="1">
      <alignment vertical="center"/>
    </xf>
    <xf numFmtId="165" fontId="93" fillId="6" borderId="0" xfId="211" applyFont="1" applyFill="1"/>
    <xf numFmtId="165" fontId="93" fillId="6" borderId="0" xfId="211" applyFont="1" applyFill="1" applyAlignment="1"/>
    <xf numFmtId="0" fontId="93" fillId="6" borderId="0" xfId="0" applyFont="1" applyFill="1" applyAlignment="1">
      <alignment horizontal="center"/>
    </xf>
    <xf numFmtId="165" fontId="95" fillId="5" borderId="8" xfId="211" applyFont="1" applyFill="1" applyBorder="1" applyAlignment="1">
      <alignment horizontal="left" vertical="center"/>
    </xf>
    <xf numFmtId="0" fontId="124" fillId="0" borderId="10" xfId="0" applyFont="1" applyBorder="1" applyAlignment="1">
      <alignment shrinkToFit="1"/>
    </xf>
    <xf numFmtId="0" fontId="124" fillId="6" borderId="15" xfId="0" applyFont="1" applyFill="1" applyBorder="1" applyAlignment="1">
      <alignment shrinkToFit="1"/>
    </xf>
    <xf numFmtId="0" fontId="121" fillId="6" borderId="9" xfId="0" applyFont="1" applyFill="1" applyBorder="1" applyAlignment="1">
      <alignment horizontal="center"/>
    </xf>
    <xf numFmtId="0" fontId="121" fillId="0" borderId="33" xfId="0" applyFont="1" applyBorder="1" applyAlignment="1">
      <alignment shrinkToFit="1"/>
    </xf>
    <xf numFmtId="165" fontId="121" fillId="6" borderId="9" xfId="211" applyFont="1" applyFill="1" applyBorder="1" applyAlignment="1" applyProtection="1">
      <alignment horizontal="center" shrinkToFit="1"/>
    </xf>
    <xf numFmtId="0" fontId="121" fillId="0" borderId="3" xfId="0" applyFont="1" applyBorder="1" applyAlignment="1">
      <alignment horizontal="left" vertical="center"/>
    </xf>
    <xf numFmtId="165" fontId="132" fillId="6" borderId="3" xfId="3" applyFont="1" applyFill="1" applyBorder="1" applyAlignment="1">
      <alignment horizontal="center" vertical="center"/>
    </xf>
    <xf numFmtId="0" fontId="134" fillId="0" borderId="41" xfId="0" applyFont="1" applyBorder="1" applyAlignment="1">
      <alignment vertical="center"/>
    </xf>
    <xf numFmtId="0" fontId="121" fillId="0" borderId="14" xfId="0" applyFont="1" applyBorder="1" applyAlignment="1">
      <alignment horizontal="left" vertical="center"/>
    </xf>
    <xf numFmtId="165" fontId="132" fillId="0" borderId="14" xfId="3" applyFont="1" applyFill="1" applyBorder="1" applyAlignment="1">
      <alignment horizontal="center" vertical="center"/>
    </xf>
    <xf numFmtId="165" fontId="132" fillId="0" borderId="14" xfId="3" applyFont="1" applyFill="1" applyBorder="1" applyAlignment="1">
      <alignment vertical="center"/>
    </xf>
    <xf numFmtId="0" fontId="121" fillId="0" borderId="17" xfId="0" applyFont="1" applyBorder="1" applyAlignment="1">
      <alignment horizontal="left" vertical="center"/>
    </xf>
    <xf numFmtId="165" fontId="132" fillId="0" borderId="17" xfId="3" applyFont="1" applyFill="1" applyBorder="1" applyAlignment="1">
      <alignment horizontal="center" vertical="center"/>
    </xf>
    <xf numFmtId="165" fontId="132" fillId="0" borderId="17" xfId="3" applyFont="1" applyFill="1" applyBorder="1" applyAlignment="1">
      <alignment vertical="center"/>
    </xf>
    <xf numFmtId="0" fontId="121" fillId="0" borderId="11" xfId="0" applyFont="1" applyBorder="1" applyAlignment="1">
      <alignment horizontal="left" vertical="center"/>
    </xf>
    <xf numFmtId="165" fontId="132" fillId="0" borderId="8" xfId="3" applyFont="1" applyFill="1" applyBorder="1" applyAlignment="1">
      <alignment horizontal="center" vertical="center"/>
    </xf>
    <xf numFmtId="0" fontId="121" fillId="0" borderId="9" xfId="0" applyFont="1" applyBorder="1" applyAlignment="1">
      <alignment horizontal="left" vertical="center"/>
    </xf>
    <xf numFmtId="165" fontId="132" fillId="0" borderId="9" xfId="3" applyFont="1" applyFill="1" applyBorder="1" applyAlignment="1">
      <alignment horizontal="center" vertical="center"/>
    </xf>
    <xf numFmtId="165" fontId="132" fillId="0" borderId="9" xfId="3" applyFont="1" applyFill="1" applyBorder="1" applyAlignment="1">
      <alignment vertical="center"/>
    </xf>
    <xf numFmtId="165" fontId="132" fillId="5" borderId="3" xfId="3" applyFont="1" applyFill="1" applyBorder="1" applyAlignment="1">
      <alignment horizontal="center" vertical="center"/>
    </xf>
    <xf numFmtId="43" fontId="171" fillId="0" borderId="0" xfId="55" applyFont="1"/>
    <xf numFmtId="43" fontId="93" fillId="0" borderId="0" xfId="55" applyFont="1" applyAlignment="1">
      <alignment horizontal="center" vertical="center"/>
    </xf>
    <xf numFmtId="43" fontId="93" fillId="0" borderId="0" xfId="55" applyFont="1" applyFill="1" applyAlignment="1">
      <alignment vertical="center"/>
    </xf>
    <xf numFmtId="43" fontId="95" fillId="6" borderId="0" xfId="55" applyFont="1" applyFill="1" applyAlignment="1">
      <alignment vertical="center"/>
    </xf>
    <xf numFmtId="43" fontId="93" fillId="6" borderId="0" xfId="55" applyFont="1" applyFill="1" applyAlignment="1">
      <alignment vertical="center"/>
    </xf>
    <xf numFmtId="43" fontId="93" fillId="0" borderId="0" xfId="55" applyFont="1" applyAlignment="1">
      <alignment vertical="center"/>
    </xf>
    <xf numFmtId="43" fontId="93" fillId="6" borderId="0" xfId="55" applyFont="1" applyFill="1" applyAlignment="1">
      <alignment vertical="center" wrapText="1"/>
    </xf>
    <xf numFmtId="0" fontId="90" fillId="4" borderId="6" xfId="0" applyFont="1" applyFill="1" applyBorder="1" applyAlignment="1">
      <alignment horizontal="center" vertical="center"/>
    </xf>
    <xf numFmtId="0" fontId="106" fillId="4" borderId="6" xfId="0" applyFont="1" applyFill="1" applyBorder="1" applyAlignment="1">
      <alignment horizontal="center" vertical="center"/>
    </xf>
    <xf numFmtId="165" fontId="90" fillId="4" borderId="6" xfId="211" applyFont="1" applyFill="1" applyBorder="1" applyAlignment="1">
      <alignment horizontal="center" vertical="center"/>
    </xf>
    <xf numFmtId="0" fontId="172" fillId="6" borderId="0" xfId="27" applyFont="1" applyFill="1"/>
    <xf numFmtId="0" fontId="159" fillId="6" borderId="0" xfId="27" applyFont="1" applyFill="1"/>
    <xf numFmtId="165" fontId="159" fillId="6" borderId="0" xfId="185" applyFont="1" applyFill="1" applyBorder="1" applyAlignment="1" applyProtection="1"/>
    <xf numFmtId="1" fontId="159" fillId="6" borderId="0" xfId="27" applyNumberFormat="1" applyFont="1" applyFill="1"/>
    <xf numFmtId="0" fontId="122" fillId="6" borderId="0" xfId="27" applyFont="1" applyFill="1" applyAlignment="1">
      <alignment horizontal="center" vertical="center"/>
    </xf>
    <xf numFmtId="0" fontId="136" fillId="6" borderId="0" xfId="27" applyFont="1" applyFill="1" applyAlignment="1">
      <alignment horizontal="center"/>
    </xf>
    <xf numFmtId="0" fontId="122" fillId="6" borderId="0" xfId="27" applyFont="1" applyFill="1" applyAlignment="1">
      <alignment horizontal="center"/>
    </xf>
    <xf numFmtId="43" fontId="122" fillId="6" borderId="0" xfId="38" applyFont="1" applyFill="1" applyAlignment="1">
      <alignment horizontal="center"/>
    </xf>
    <xf numFmtId="165" fontId="159" fillId="6" borderId="0" xfId="185" applyFont="1" applyFill="1" applyBorder="1" applyProtection="1"/>
    <xf numFmtId="0" fontId="174" fillId="6" borderId="0" xfId="27" applyFont="1" applyFill="1"/>
    <xf numFmtId="165" fontId="174" fillId="6" borderId="0" xfId="185" applyFont="1" applyFill="1" applyBorder="1" applyProtection="1"/>
    <xf numFmtId="1" fontId="174" fillId="6" borderId="0" xfId="27" applyNumberFormat="1" applyFont="1" applyFill="1"/>
    <xf numFmtId="0" fontId="175" fillId="6" borderId="0" xfId="27" applyFont="1" applyFill="1"/>
    <xf numFmtId="0" fontId="148" fillId="6" borderId="0" xfId="27" applyFont="1" applyFill="1"/>
    <xf numFmtId="165" fontId="148" fillId="6" borderId="0" xfId="185" applyFont="1" applyFill="1" applyBorder="1" applyProtection="1"/>
    <xf numFmtId="1" fontId="148" fillId="6" borderId="0" xfId="27" applyNumberFormat="1" applyFont="1" applyFill="1"/>
    <xf numFmtId="43" fontId="173" fillId="6" borderId="3" xfId="37" applyFont="1" applyFill="1" applyBorder="1" applyAlignment="1" applyProtection="1">
      <alignment horizontal="center" vertical="center"/>
    </xf>
    <xf numFmtId="43" fontId="173" fillId="6" borderId="3" xfId="38" applyFont="1" applyFill="1" applyBorder="1" applyAlignment="1" applyProtection="1">
      <alignment horizontal="center" vertical="center" wrapText="1"/>
    </xf>
    <xf numFmtId="43" fontId="173" fillId="6" borderId="3" xfId="37" applyFont="1" applyFill="1" applyBorder="1" applyAlignment="1" applyProtection="1">
      <alignment horizontal="center" vertical="center" wrapText="1"/>
    </xf>
    <xf numFmtId="0" fontId="122" fillId="27" borderId="3" xfId="27" applyFont="1" applyFill="1" applyBorder="1" applyAlignment="1">
      <alignment horizontal="center"/>
    </xf>
    <xf numFmtId="0" fontId="122" fillId="27" borderId="3" xfId="27" applyFont="1" applyFill="1" applyBorder="1" applyAlignment="1">
      <alignment wrapText="1"/>
    </xf>
    <xf numFmtId="49" fontId="122" fillId="27" borderId="3" xfId="47" applyNumberFormat="1" applyFont="1" applyFill="1" applyBorder="1" applyAlignment="1">
      <alignment horizontal="center"/>
    </xf>
    <xf numFmtId="43" fontId="122" fillId="27" borderId="3" xfId="37" applyFont="1" applyFill="1" applyBorder="1" applyAlignment="1"/>
    <xf numFmtId="43" fontId="122" fillId="27" borderId="3" xfId="38" applyFont="1" applyFill="1" applyBorder="1" applyAlignment="1">
      <alignment horizontal="center"/>
    </xf>
    <xf numFmtId="49" fontId="121" fillId="6" borderId="0" xfId="193" applyNumberFormat="1" applyFont="1" applyFill="1" applyAlignment="1">
      <alignment horizontal="left"/>
    </xf>
    <xf numFmtId="0" fontId="157" fillId="6" borderId="0" xfId="27" applyFont="1" applyFill="1"/>
    <xf numFmtId="165" fontId="157" fillId="6" borderId="0" xfId="185" applyFont="1" applyFill="1" applyBorder="1" applyAlignment="1"/>
    <xf numFmtId="49" fontId="157" fillId="6" borderId="0" xfId="27" applyNumberFormat="1" applyFont="1" applyFill="1"/>
    <xf numFmtId="0" fontId="121" fillId="6" borderId="11" xfId="27" applyFont="1" applyFill="1" applyBorder="1" applyAlignment="1">
      <alignment horizontal="center" vertical="center"/>
    </xf>
    <xf numFmtId="0" fontId="121" fillId="6" borderId="11" xfId="27" applyFont="1" applyFill="1" applyBorder="1" applyAlignment="1">
      <alignment vertical="center" wrapText="1"/>
    </xf>
    <xf numFmtId="49" fontId="121" fillId="6" borderId="11" xfId="47" applyNumberFormat="1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vertical="center"/>
    </xf>
    <xf numFmtId="43" fontId="121" fillId="6" borderId="11" xfId="38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horizontal="center" vertical="center"/>
    </xf>
    <xf numFmtId="49" fontId="121" fillId="6" borderId="0" xfId="193" applyNumberFormat="1" applyFont="1" applyFill="1" applyAlignment="1">
      <alignment horizontal="left" vertical="center"/>
    </xf>
    <xf numFmtId="0" fontId="157" fillId="6" borderId="0" xfId="27" applyFont="1" applyFill="1" applyAlignment="1">
      <alignment vertical="center"/>
    </xf>
    <xf numFmtId="165" fontId="157" fillId="6" borderId="0" xfId="185" applyFont="1" applyFill="1" applyBorder="1" applyAlignment="1">
      <alignment vertical="center"/>
    </xf>
    <xf numFmtId="49" fontId="157" fillId="6" borderId="0" xfId="27" applyNumberFormat="1" applyFont="1" applyFill="1" applyAlignment="1">
      <alignment vertical="center"/>
    </xf>
    <xf numFmtId="0" fontId="121" fillId="6" borderId="11" xfId="27" applyFont="1" applyFill="1" applyBorder="1" applyAlignment="1">
      <alignment vertical="center"/>
    </xf>
    <xf numFmtId="0" fontId="121" fillId="6" borderId="11" xfId="27" applyFont="1" applyFill="1" applyBorder="1" applyAlignment="1">
      <alignment horizontal="left" vertical="center" wrapText="1"/>
    </xf>
    <xf numFmtId="0" fontId="121" fillId="6" borderId="17" xfId="27" applyFont="1" applyFill="1" applyBorder="1" applyAlignment="1">
      <alignment horizontal="center"/>
    </xf>
    <xf numFmtId="0" fontId="121" fillId="6" borderId="17" xfId="27" quotePrefix="1" applyFont="1" applyFill="1" applyBorder="1" applyAlignment="1">
      <alignment wrapText="1"/>
    </xf>
    <xf numFmtId="49" fontId="121" fillId="0" borderId="17" xfId="47" applyNumberFormat="1" applyFont="1" applyBorder="1" applyAlignment="1">
      <alignment horizontal="center"/>
    </xf>
    <xf numFmtId="43" fontId="121" fillId="6" borderId="17" xfId="37" applyFont="1" applyFill="1" applyBorder="1" applyAlignment="1"/>
    <xf numFmtId="43" fontId="121" fillId="6" borderId="17" xfId="38" applyFont="1" applyFill="1" applyBorder="1" applyAlignment="1">
      <alignment horizontal="center"/>
    </xf>
    <xf numFmtId="49" fontId="121" fillId="6" borderId="0" xfId="27" applyNumberFormat="1" applyFont="1" applyFill="1"/>
    <xf numFmtId="0" fontId="156" fillId="6" borderId="0" xfId="27" applyFont="1" applyFill="1"/>
    <xf numFmtId="165" fontId="156" fillId="6" borderId="0" xfId="185" applyFont="1" applyFill="1" applyBorder="1" applyAlignment="1"/>
    <xf numFmtId="49" fontId="156" fillId="6" borderId="0" xfId="27" applyNumberFormat="1" applyFont="1" applyFill="1"/>
    <xf numFmtId="0" fontId="121" fillId="6" borderId="0" xfId="27" applyFont="1" applyFill="1" applyAlignment="1">
      <alignment horizontal="center" vertical="center"/>
    </xf>
    <xf numFmtId="0" fontId="136" fillId="6" borderId="0" xfId="27" applyFont="1" applyFill="1"/>
    <xf numFmtId="43" fontId="121" fillId="6" borderId="0" xfId="47" applyFont="1" applyFill="1" applyBorder="1" applyAlignment="1">
      <alignment horizontal="center"/>
    </xf>
    <xf numFmtId="43" fontId="121" fillId="6" borderId="0" xfId="37" applyFont="1" applyFill="1" applyBorder="1"/>
    <xf numFmtId="43" fontId="121" fillId="6" borderId="0" xfId="38" applyFont="1" applyFill="1" applyBorder="1" applyAlignment="1">
      <alignment horizontal="center" wrapText="1"/>
    </xf>
    <xf numFmtId="43" fontId="121" fillId="6" borderId="0" xfId="37" applyFont="1" applyFill="1" applyBorder="1" applyAlignment="1">
      <alignment horizontal="center"/>
    </xf>
    <xf numFmtId="43" fontId="121" fillId="6" borderId="0" xfId="38" applyFont="1" applyFill="1" applyBorder="1" applyAlignment="1">
      <alignment horizontal="center"/>
    </xf>
    <xf numFmtId="0" fontId="121" fillId="6" borderId="0" xfId="27" applyFont="1" applyFill="1" applyAlignment="1">
      <alignment horizontal="center"/>
    </xf>
    <xf numFmtId="0" fontId="176" fillId="6" borderId="0" xfId="27" applyFont="1" applyFill="1"/>
    <xf numFmtId="165" fontId="176" fillId="6" borderId="0" xfId="185" applyFont="1" applyFill="1" applyBorder="1"/>
    <xf numFmtId="1" fontId="176" fillId="6" borderId="0" xfId="27" applyNumberFormat="1" applyFont="1" applyFill="1"/>
    <xf numFmtId="0" fontId="136" fillId="0" borderId="0" xfId="0" applyFont="1" applyAlignment="1">
      <alignment horizontal="left"/>
    </xf>
    <xf numFmtId="0" fontId="149" fillId="0" borderId="0" xfId="0" applyFont="1" applyAlignment="1">
      <alignment horizontal="center"/>
    </xf>
    <xf numFmtId="0" fontId="149" fillId="0" borderId="24" xfId="0" applyFont="1" applyBorder="1" applyAlignment="1">
      <alignment horizontal="center"/>
    </xf>
    <xf numFmtId="165" fontId="122" fillId="0" borderId="19" xfId="3" applyFont="1" applyBorder="1" applyAlignment="1">
      <alignment horizontal="center" vertical="center" wrapText="1"/>
    </xf>
    <xf numFmtId="165" fontId="122" fillId="0" borderId="4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 wrapText="1"/>
    </xf>
    <xf numFmtId="165" fontId="122" fillId="0" borderId="23" xfId="3" applyFont="1" applyBorder="1" applyAlignment="1">
      <alignment horizontal="center" vertical="center"/>
    </xf>
    <xf numFmtId="165" fontId="122" fillId="0" borderId="19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/>
    </xf>
    <xf numFmtId="0" fontId="122" fillId="0" borderId="19" xfId="0" applyFont="1" applyBorder="1" applyAlignment="1">
      <alignment horizontal="center" vertical="center"/>
    </xf>
    <xf numFmtId="0" fontId="122" fillId="0" borderId="4" xfId="0" applyFont="1" applyBorder="1" applyAlignment="1">
      <alignment horizontal="center" vertical="center"/>
    </xf>
    <xf numFmtId="165" fontId="122" fillId="0" borderId="23" xfId="3" applyFont="1" applyBorder="1" applyAlignment="1">
      <alignment horizontal="center" vertical="center" wrapText="1"/>
    </xf>
    <xf numFmtId="0" fontId="150" fillId="0" borderId="37" xfId="25" applyFont="1" applyBorder="1" applyAlignment="1">
      <alignment horizontal="center" vertical="center" wrapText="1" readingOrder="1"/>
    </xf>
    <xf numFmtId="0" fontId="150" fillId="0" borderId="37" xfId="25" applyFont="1" applyBorder="1" applyAlignment="1">
      <alignment horizontal="center" vertical="center" readingOrder="1"/>
    </xf>
    <xf numFmtId="0" fontId="150" fillId="24" borderId="38" xfId="25" applyFont="1" applyFill="1" applyBorder="1" applyAlignment="1">
      <alignment horizontal="center" vertical="center" wrapText="1" readingOrder="1"/>
    </xf>
    <xf numFmtId="0" fontId="150" fillId="24" borderId="39" xfId="25" applyFont="1" applyFill="1" applyBorder="1" applyAlignment="1">
      <alignment horizontal="center" vertical="center" wrapText="1" readingOrder="1"/>
    </xf>
    <xf numFmtId="0" fontId="150" fillId="24" borderId="40" xfId="25" applyFont="1" applyFill="1" applyBorder="1" applyAlignment="1">
      <alignment horizontal="center" vertical="center" wrapText="1" readingOrder="1"/>
    </xf>
    <xf numFmtId="0" fontId="145" fillId="0" borderId="0" xfId="0" applyFont="1" applyAlignment="1">
      <alignment horizontal="center"/>
    </xf>
    <xf numFmtId="0" fontId="150" fillId="25" borderId="38" xfId="25" applyFont="1" applyFill="1" applyBorder="1" applyAlignment="1">
      <alignment horizontal="center" vertical="center" wrapText="1" readingOrder="1"/>
    </xf>
    <xf numFmtId="0" fontId="150" fillId="25" borderId="39" xfId="25" applyFont="1" applyFill="1" applyBorder="1" applyAlignment="1">
      <alignment horizontal="center" vertical="center" wrapText="1" readingOrder="1"/>
    </xf>
    <xf numFmtId="0" fontId="150" fillId="25" borderId="40" xfId="25" applyFont="1" applyFill="1" applyBorder="1" applyAlignment="1">
      <alignment horizontal="center" vertical="center" wrapText="1" readingOrder="1"/>
    </xf>
    <xf numFmtId="0" fontId="150" fillId="5" borderId="38" xfId="25" applyFont="1" applyFill="1" applyBorder="1" applyAlignment="1">
      <alignment horizontal="center" vertical="center" wrapText="1" readingOrder="1"/>
    </xf>
    <xf numFmtId="0" fontId="150" fillId="5" borderId="39" xfId="25" applyFont="1" applyFill="1" applyBorder="1" applyAlignment="1">
      <alignment horizontal="center" vertical="center" wrapText="1" readingOrder="1"/>
    </xf>
    <xf numFmtId="0" fontId="150" fillId="5" borderId="40" xfId="25" applyFont="1" applyFill="1" applyBorder="1" applyAlignment="1">
      <alignment horizontal="center" vertical="center" wrapText="1" readingOrder="1"/>
    </xf>
    <xf numFmtId="0" fontId="122" fillId="5" borderId="30" xfId="0" applyFont="1" applyFill="1" applyBorder="1" applyAlignment="1">
      <alignment horizontal="center"/>
    </xf>
    <xf numFmtId="0" fontId="122" fillId="5" borderId="31" xfId="0" applyFont="1" applyFill="1" applyBorder="1" applyAlignment="1">
      <alignment horizontal="center"/>
    </xf>
    <xf numFmtId="0" fontId="122" fillId="5" borderId="5" xfId="0" applyFont="1" applyFill="1" applyBorder="1" applyAlignment="1">
      <alignment horizontal="center"/>
    </xf>
    <xf numFmtId="0" fontId="122" fillId="6" borderId="19" xfId="0" applyFont="1" applyFill="1" applyBorder="1" applyAlignment="1">
      <alignment horizontal="center" vertical="center" wrapText="1"/>
    </xf>
    <xf numFmtId="0" fontId="122" fillId="6" borderId="8" xfId="0" applyFont="1" applyFill="1" applyBorder="1" applyAlignment="1">
      <alignment horizontal="center" vertical="center" wrapText="1"/>
    </xf>
    <xf numFmtId="0" fontId="122" fillId="6" borderId="4" xfId="0" applyFont="1" applyFill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/>
    </xf>
    <xf numFmtId="0" fontId="122" fillId="6" borderId="19" xfId="0" applyFont="1" applyFill="1" applyBorder="1" applyAlignment="1">
      <alignment horizontal="center" vertical="center"/>
    </xf>
    <xf numFmtId="0" fontId="122" fillId="6" borderId="8" xfId="0" applyFont="1" applyFill="1" applyBorder="1" applyAlignment="1">
      <alignment horizontal="center" vertical="center"/>
    </xf>
    <xf numFmtId="0" fontId="122" fillId="6" borderId="4" xfId="0" applyFont="1" applyFill="1" applyBorder="1" applyAlignment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/>
    </xf>
    <xf numFmtId="165" fontId="122" fillId="0" borderId="8" xfId="211" applyFont="1" applyFill="1" applyBorder="1" applyAlignment="1" applyProtection="1">
      <alignment horizontal="center" vertical="center"/>
    </xf>
    <xf numFmtId="165" fontId="122" fillId="0" borderId="4" xfId="211" applyFont="1" applyFill="1" applyBorder="1" applyAlignment="1" applyProtection="1">
      <alignment horizontal="center" vertical="center"/>
    </xf>
    <xf numFmtId="0" fontId="122" fillId="6" borderId="25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/>
    </xf>
    <xf numFmtId="0" fontId="122" fillId="6" borderId="22" xfId="0" applyFont="1" applyFill="1" applyBorder="1" applyAlignment="1">
      <alignment horizontal="center" vertical="center"/>
    </xf>
    <xf numFmtId="0" fontId="122" fillId="6" borderId="25" xfId="0" applyFont="1" applyFill="1" applyBorder="1" applyAlignment="1">
      <alignment horizontal="center" vertical="center" wrapText="1"/>
    </xf>
    <xf numFmtId="0" fontId="122" fillId="6" borderId="22" xfId="0" applyFont="1" applyFill="1" applyBorder="1" applyAlignment="1">
      <alignment horizontal="center" vertical="center" wrapText="1"/>
    </xf>
    <xf numFmtId="165" fontId="122" fillId="6" borderId="25" xfId="211" applyFont="1" applyFill="1" applyBorder="1" applyAlignment="1" applyProtection="1">
      <alignment horizontal="center" vertical="center" wrapText="1"/>
    </xf>
    <xf numFmtId="165" fontId="122" fillId="6" borderId="22" xfId="211" applyFont="1" applyFill="1" applyBorder="1" applyAlignment="1" applyProtection="1">
      <alignment horizontal="center" vertical="center" wrapText="1"/>
    </xf>
    <xf numFmtId="0" fontId="149" fillId="6" borderId="0" xfId="0" applyFont="1" applyFill="1" applyAlignment="1">
      <alignment horizontal="center"/>
    </xf>
    <xf numFmtId="0" fontId="149" fillId="6" borderId="24" xfId="0" applyFont="1" applyFill="1" applyBorder="1" applyAlignment="1">
      <alignment horizontal="center" vertical="center"/>
    </xf>
    <xf numFmtId="0" fontId="149" fillId="0" borderId="0" xfId="0" applyFont="1" applyAlignment="1">
      <alignment horizontal="center" vertical="center"/>
    </xf>
    <xf numFmtId="0" fontId="149" fillId="6" borderId="24" xfId="0" applyFont="1" applyFill="1" applyBorder="1" applyAlignment="1">
      <alignment horizontal="center"/>
    </xf>
    <xf numFmtId="0" fontId="122" fillId="6" borderId="3" xfId="0" applyFont="1" applyFill="1" applyBorder="1" applyAlignment="1">
      <alignment horizontal="center" vertical="center" wrapText="1"/>
    </xf>
    <xf numFmtId="0" fontId="122" fillId="6" borderId="3" xfId="0" applyFont="1" applyFill="1" applyBorder="1" applyAlignment="1">
      <alignment horizontal="center" vertical="center"/>
    </xf>
    <xf numFmtId="0" fontId="122" fillId="0" borderId="26" xfId="0" applyFont="1" applyBorder="1" applyAlignment="1">
      <alignment horizontal="center" wrapText="1"/>
    </xf>
    <xf numFmtId="0" fontId="122" fillId="0" borderId="0" xfId="0" applyFont="1" applyAlignment="1">
      <alignment horizontal="center"/>
    </xf>
    <xf numFmtId="0" fontId="122" fillId="0" borderId="19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49" fillId="6" borderId="0" xfId="0" applyFont="1" applyFill="1" applyAlignment="1">
      <alignment horizontal="center" vertical="center"/>
    </xf>
    <xf numFmtId="165" fontId="122" fillId="6" borderId="25" xfId="211" applyFont="1" applyFill="1" applyBorder="1" applyAlignment="1" applyProtection="1">
      <alignment horizontal="center" wrapText="1"/>
    </xf>
    <xf numFmtId="165" fontId="122" fillId="6" borderId="2" xfId="211" applyFont="1" applyFill="1" applyBorder="1" applyAlignment="1" applyProtection="1">
      <alignment horizontal="center" wrapText="1"/>
    </xf>
    <xf numFmtId="165" fontId="122" fillId="6" borderId="22" xfId="211" applyFont="1" applyFill="1" applyBorder="1" applyAlignment="1" applyProtection="1">
      <alignment horizontal="center" wrapText="1"/>
    </xf>
    <xf numFmtId="2" fontId="122" fillId="0" borderId="19" xfId="211" applyNumberFormat="1" applyFont="1" applyFill="1" applyBorder="1" applyAlignment="1" applyProtection="1">
      <alignment horizontal="center" vertical="center"/>
    </xf>
    <xf numFmtId="2" fontId="122" fillId="0" borderId="8" xfId="211" applyNumberFormat="1" applyFont="1" applyFill="1" applyBorder="1" applyAlignment="1" applyProtection="1">
      <alignment horizontal="center" vertical="center"/>
    </xf>
    <xf numFmtId="2" fontId="122" fillId="0" borderId="4" xfId="211" applyNumberFormat="1" applyFont="1" applyFill="1" applyBorder="1" applyAlignment="1" applyProtection="1">
      <alignment horizontal="center" vertical="center"/>
    </xf>
    <xf numFmtId="165" fontId="122" fillId="6" borderId="25" xfId="211" applyFont="1" applyFill="1" applyBorder="1" applyAlignment="1" applyProtection="1">
      <alignment horizontal="center" vertical="center"/>
    </xf>
    <xf numFmtId="165" fontId="122" fillId="6" borderId="22" xfId="211" applyFont="1" applyFill="1" applyBorder="1" applyAlignment="1" applyProtection="1">
      <alignment horizontal="center" vertical="center"/>
    </xf>
    <xf numFmtId="0" fontId="122" fillId="0" borderId="4" xfId="0" applyFont="1" applyBorder="1" applyAlignment="1">
      <alignment horizontal="center" vertical="center" wrapText="1"/>
    </xf>
    <xf numFmtId="2" fontId="122" fillId="0" borderId="19" xfId="211" applyNumberFormat="1" applyFont="1" applyFill="1" applyBorder="1" applyAlignment="1" applyProtection="1">
      <alignment horizontal="center" vertical="center" wrapText="1"/>
    </xf>
    <xf numFmtId="2" fontId="122" fillId="0" borderId="8" xfId="211" applyNumberFormat="1" applyFont="1" applyFill="1" applyBorder="1" applyAlignment="1" applyProtection="1">
      <alignment horizontal="center" vertical="center" wrapText="1"/>
    </xf>
    <xf numFmtId="2" fontId="122" fillId="0" borderId="4" xfId="211" applyNumberFormat="1" applyFont="1" applyFill="1" applyBorder="1" applyAlignment="1" applyProtection="1">
      <alignment horizontal="center" vertical="center" wrapText="1"/>
    </xf>
    <xf numFmtId="0" fontId="161" fillId="0" borderId="0" xfId="10" applyFont="1" applyAlignment="1">
      <alignment horizontal="center" vertical="center"/>
    </xf>
    <xf numFmtId="0" fontId="161" fillId="0" borderId="24" xfId="110" applyFont="1" applyBorder="1" applyAlignment="1">
      <alignment horizontal="center" vertical="center"/>
    </xf>
    <xf numFmtId="43" fontId="164" fillId="0" borderId="3" xfId="55" applyFont="1" applyFill="1" applyBorder="1" applyAlignment="1">
      <alignment horizontal="center" vertical="center" wrapText="1"/>
    </xf>
    <xf numFmtId="43" fontId="164" fillId="0" borderId="19" xfId="55" applyFont="1" applyFill="1" applyBorder="1" applyAlignment="1">
      <alignment horizontal="center" vertical="center"/>
    </xf>
    <xf numFmtId="43" fontId="164" fillId="0" borderId="4" xfId="55" applyFont="1" applyFill="1" applyBorder="1" applyAlignment="1">
      <alignment horizontal="center" vertical="center"/>
    </xf>
    <xf numFmtId="0" fontId="164" fillId="0" borderId="3" xfId="110" applyFont="1" applyBorder="1" applyAlignment="1">
      <alignment horizontal="left" vertical="center" wrapText="1"/>
    </xf>
    <xf numFmtId="0" fontId="164" fillId="8" borderId="3" xfId="110" applyFont="1" applyFill="1" applyBorder="1" applyAlignment="1">
      <alignment horizontal="left" vertical="center"/>
    </xf>
    <xf numFmtId="0" fontId="164" fillId="0" borderId="25" xfId="110" applyFont="1" applyBorder="1" applyAlignment="1">
      <alignment horizontal="left" vertical="center"/>
    </xf>
    <xf numFmtId="0" fontId="164" fillId="0" borderId="22" xfId="110" applyFont="1" applyBorder="1" applyAlignment="1">
      <alignment horizontal="left" vertical="center"/>
    </xf>
    <xf numFmtId="0" fontId="164" fillId="0" borderId="29" xfId="110" applyFont="1" applyBorder="1" applyAlignment="1">
      <alignment horizontal="center" vertical="center"/>
    </xf>
    <xf numFmtId="0" fontId="164" fillId="0" borderId="23" xfId="110" applyFont="1" applyBorder="1" applyAlignment="1">
      <alignment horizontal="center" vertical="center"/>
    </xf>
    <xf numFmtId="0" fontId="164" fillId="0" borderId="12" xfId="110" applyFont="1" applyBorder="1" applyAlignment="1">
      <alignment horizontal="center" vertical="center"/>
    </xf>
    <xf numFmtId="0" fontId="164" fillId="0" borderId="18" xfId="110" applyFont="1" applyBorder="1" applyAlignment="1">
      <alignment horizontal="center" vertical="center"/>
    </xf>
    <xf numFmtId="0" fontId="164" fillId="23" borderId="3" xfId="110" applyFont="1" applyFill="1" applyBorder="1" applyAlignment="1">
      <alignment horizontal="center" vertical="center"/>
    </xf>
    <xf numFmtId="0" fontId="164" fillId="0" borderId="3" xfId="110" applyFont="1" applyBorder="1" applyAlignment="1">
      <alignment horizontal="left" vertical="center" wrapText="1" shrinkToFit="1"/>
    </xf>
    <xf numFmtId="0" fontId="164" fillId="0" borderId="3" xfId="11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/>
    </xf>
    <xf numFmtId="43" fontId="95" fillId="0" borderId="3" xfId="55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43" fontId="95" fillId="0" borderId="22" xfId="55" applyFont="1" applyBorder="1" applyAlignment="1">
      <alignment horizontal="center" vertical="center" wrapText="1"/>
    </xf>
    <xf numFmtId="43" fontId="95" fillId="0" borderId="3" xfId="55" applyFont="1" applyBorder="1" applyAlignment="1">
      <alignment horizontal="center" vertical="center"/>
    </xf>
    <xf numFmtId="43" fontId="95" fillId="0" borderId="3" xfId="55" applyFont="1" applyFill="1" applyBorder="1" applyAlignment="1">
      <alignment horizontal="center" vertical="center"/>
    </xf>
    <xf numFmtId="169" fontId="95" fillId="0" borderId="3" xfId="37" applyNumberFormat="1" applyFont="1" applyBorder="1" applyAlignment="1">
      <alignment horizontal="center" vertical="center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17" fillId="0" borderId="24" xfId="0" applyFont="1" applyBorder="1" applyAlignment="1">
      <alignment horizontal="center"/>
    </xf>
    <xf numFmtId="0" fontId="138" fillId="0" borderId="3" xfId="0" applyFont="1" applyBorder="1" applyAlignment="1">
      <alignment horizontal="center" vertical="center"/>
    </xf>
    <xf numFmtId="43" fontId="138" fillId="0" borderId="25" xfId="211" applyNumberFormat="1" applyFont="1" applyFill="1" applyBorder="1" applyAlignment="1">
      <alignment horizontal="center" vertical="center" wrapText="1"/>
    </xf>
    <xf numFmtId="43" fontId="138" fillId="0" borderId="2" xfId="211" applyNumberFormat="1" applyFont="1" applyFill="1" applyBorder="1" applyAlignment="1">
      <alignment horizontal="center" vertical="center" wrapText="1"/>
    </xf>
    <xf numFmtId="43" fontId="138" fillId="0" borderId="22" xfId="211" applyNumberFormat="1" applyFont="1" applyFill="1" applyBorder="1" applyAlignment="1">
      <alignment horizontal="center" vertical="center" wrapText="1"/>
    </xf>
    <xf numFmtId="43" fontId="138" fillId="0" borderId="3" xfId="211" applyNumberFormat="1" applyFont="1" applyFill="1" applyBorder="1" applyAlignment="1">
      <alignment horizontal="center" vertical="center" wrapText="1"/>
    </xf>
    <xf numFmtId="165" fontId="138" fillId="0" borderId="3" xfId="211" applyFont="1" applyFill="1" applyBorder="1" applyAlignment="1">
      <alignment horizontal="center" vertical="center"/>
    </xf>
    <xf numFmtId="0" fontId="138" fillId="0" borderId="3" xfId="0" applyFont="1" applyBorder="1" applyAlignment="1">
      <alignment horizontal="center" vertical="center" wrapText="1"/>
    </xf>
    <xf numFmtId="0" fontId="138" fillId="0" borderId="19" xfId="0" applyFont="1" applyBorder="1" applyAlignment="1">
      <alignment horizontal="center" vertical="center" wrapText="1"/>
    </xf>
    <xf numFmtId="0" fontId="138" fillId="0" borderId="4" xfId="0" applyFont="1" applyBorder="1" applyAlignment="1">
      <alignment horizontal="center" vertical="center" wrapText="1"/>
    </xf>
    <xf numFmtId="0" fontId="170" fillId="0" borderId="0" xfId="0" applyFont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165" fontId="95" fillId="0" borderId="2" xfId="211" applyFont="1" applyFill="1" applyBorder="1" applyAlignment="1">
      <alignment horizontal="center" vertical="center" wrapText="1"/>
    </xf>
    <xf numFmtId="165" fontId="95" fillId="0" borderId="19" xfId="211" applyFont="1" applyFill="1" applyBorder="1" applyAlignment="1">
      <alignment horizontal="center" vertical="center" wrapText="1"/>
    </xf>
    <xf numFmtId="165" fontId="95" fillId="0" borderId="4" xfId="211" applyFont="1" applyFill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/>
    </xf>
    <xf numFmtId="165" fontId="95" fillId="0" borderId="19" xfId="211" applyFont="1" applyBorder="1" applyAlignment="1">
      <alignment horizontal="center" vertical="center" wrapText="1"/>
    </xf>
    <xf numFmtId="165" fontId="95" fillId="0" borderId="4" xfId="211" applyFont="1" applyBorder="1" applyAlignment="1">
      <alignment horizontal="center" vertical="center" wrapText="1"/>
    </xf>
    <xf numFmtId="43" fontId="173" fillId="6" borderId="19" xfId="37" applyFont="1" applyFill="1" applyBorder="1" applyAlignment="1" applyProtection="1">
      <alignment horizontal="center" vertical="center"/>
    </xf>
    <xf numFmtId="43" fontId="173" fillId="6" borderId="8" xfId="37" applyFont="1" applyFill="1" applyBorder="1" applyAlignment="1" applyProtection="1">
      <alignment horizontal="center" vertical="center"/>
    </xf>
    <xf numFmtId="43" fontId="173" fillId="6" borderId="4" xfId="37" applyFont="1" applyFill="1" applyBorder="1" applyAlignment="1" applyProtection="1">
      <alignment horizontal="center" vertical="center"/>
    </xf>
    <xf numFmtId="0" fontId="173" fillId="6" borderId="19" xfId="27" applyFont="1" applyFill="1" applyBorder="1" applyAlignment="1">
      <alignment horizontal="center" vertical="center" wrapText="1"/>
    </xf>
    <xf numFmtId="0" fontId="173" fillId="6" borderId="8" xfId="27" applyFont="1" applyFill="1" applyBorder="1" applyAlignment="1">
      <alignment horizontal="center" vertical="center" wrapText="1"/>
    </xf>
    <xf numFmtId="0" fontId="173" fillId="6" borderId="4" xfId="27" applyFont="1" applyFill="1" applyBorder="1" applyAlignment="1">
      <alignment horizontal="center" vertical="center" wrapText="1"/>
    </xf>
    <xf numFmtId="0" fontId="173" fillId="6" borderId="19" xfId="27" applyFont="1" applyFill="1" applyBorder="1" applyAlignment="1">
      <alignment horizontal="center" vertical="center"/>
    </xf>
    <xf numFmtId="0" fontId="173" fillId="6" borderId="8" xfId="27" applyFont="1" applyFill="1" applyBorder="1" applyAlignment="1">
      <alignment horizontal="center" vertical="center"/>
    </xf>
    <xf numFmtId="0" fontId="173" fillId="6" borderId="4" xfId="27" applyFont="1" applyFill="1" applyBorder="1" applyAlignment="1">
      <alignment horizontal="center" vertical="center"/>
    </xf>
    <xf numFmtId="43" fontId="173" fillId="6" borderId="19" xfId="37" applyFont="1" applyFill="1" applyBorder="1" applyAlignment="1" applyProtection="1">
      <alignment horizontal="center" vertical="center" wrapText="1"/>
    </xf>
    <xf numFmtId="43" fontId="173" fillId="6" borderId="8" xfId="37" applyFont="1" applyFill="1" applyBorder="1" applyAlignment="1" applyProtection="1">
      <alignment horizontal="center" vertical="center" wrapText="1"/>
    </xf>
    <xf numFmtId="43" fontId="173" fillId="6" borderId="4" xfId="37" applyFont="1" applyFill="1" applyBorder="1" applyAlignment="1" applyProtection="1">
      <alignment horizontal="center" vertical="center" wrapText="1"/>
    </xf>
    <xf numFmtId="43" fontId="173" fillId="6" borderId="29" xfId="37" applyFont="1" applyFill="1" applyBorder="1" applyAlignment="1" applyProtection="1">
      <alignment horizontal="center" vertical="center"/>
    </xf>
    <xf numFmtId="43" fontId="173" fillId="6" borderId="23" xfId="37" applyFont="1" applyFill="1" applyBorder="1" applyAlignment="1" applyProtection="1">
      <alignment horizontal="center" vertical="center"/>
    </xf>
    <xf numFmtId="43" fontId="173" fillId="6" borderId="12" xfId="37" applyFont="1" applyFill="1" applyBorder="1" applyAlignment="1" applyProtection="1">
      <alignment horizontal="center" vertical="center"/>
    </xf>
    <xf numFmtId="43" fontId="173" fillId="6" borderId="18" xfId="37" applyFont="1" applyFill="1" applyBorder="1" applyAlignment="1" applyProtection="1">
      <alignment horizontal="center" vertical="center"/>
    </xf>
    <xf numFmtId="0" fontId="149" fillId="6" borderId="0" xfId="27" applyFont="1" applyFill="1" applyAlignment="1">
      <alignment horizontal="center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3.%20&#3608;.&#3588;.68\31.12.68\2.%20&#3616;&#3634;&#3614;&#3619;&#3623;&#3617;%2031.12.68.xlsx" TargetMode="External"/><Relationship Id="rId1" Type="http://schemas.openxmlformats.org/officeDocument/2006/relationships/externalLinkPath" Target="2.%20&#3616;&#3634;&#3614;&#3619;&#3623;&#3617;%2031.12.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3.%20&#3608;.&#3588;.68\31.12.68\5.%20&#3619;&#3634;&#3618;&#3627;&#3609;&#3656;&#3623;&#3618;%2031.12.68.xlsx" TargetMode="External"/><Relationship Id="rId1" Type="http://schemas.openxmlformats.org/officeDocument/2006/relationships/externalLinkPath" Target="5.%20&#3619;&#3634;&#3618;&#3627;&#3609;&#3656;&#3623;&#3618;%2031.12.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/>
      <sheetData sheetId="1"/>
      <sheetData sheetId="2"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  <row r="87">
          <cell r="G87"/>
          <cell r="H87"/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5"/>
  <sheetViews>
    <sheetView tabSelected="1" zoomScale="70" zoomScaleNormal="70" zoomScaleSheetLayoutView="50" workbookViewId="0">
      <pane xSplit="1" ySplit="6" topLeftCell="B7" activePane="bottomRight" state="frozen"/>
      <selection pane="topRight" activeCell="C1" sqref="C1"/>
      <selection pane="bottomLeft" activeCell="A5" sqref="A5"/>
      <selection pane="bottomRight" activeCell="D9" sqref="D9"/>
    </sheetView>
  </sheetViews>
  <sheetFormatPr defaultRowHeight="23.25"/>
  <cols>
    <col min="1" max="1" width="64.85546875" style="51" customWidth="1"/>
    <col min="2" max="2" width="26.28515625" style="44" bestFit="1" customWidth="1"/>
    <col min="3" max="3" width="23.7109375" style="44" customWidth="1"/>
    <col min="4" max="4" width="24" style="44" customWidth="1"/>
    <col min="5" max="5" width="22.85546875" style="44" bestFit="1" customWidth="1"/>
    <col min="6" max="6" width="11.28515625" style="52" customWidth="1"/>
    <col min="7" max="7" width="22.28515625" style="44" customWidth="1"/>
    <col min="8" max="8" width="11.28515625" style="43" customWidth="1"/>
    <col min="9" max="9" width="22.85546875" style="44" customWidth="1"/>
    <col min="10" max="10" width="11.28515625" style="226" customWidth="1"/>
    <col min="11" max="11" width="24.5703125" style="44" customWidth="1"/>
    <col min="12" max="13" width="10.140625" style="49" customWidth="1"/>
    <col min="14" max="14" width="27.28515625" style="49" customWidth="1"/>
    <col min="15" max="16" width="10.140625" style="49" customWidth="1"/>
    <col min="17" max="16384" width="9.140625" style="49"/>
  </cols>
  <sheetData>
    <row r="1" spans="1:14" s="197" customFormat="1" ht="33.75" customHeight="1">
      <c r="A1" s="548" t="s">
        <v>207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4" s="197" customFormat="1" ht="31.5" customHeight="1">
      <c r="A2" s="548" t="s">
        <v>13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4" s="197" customFormat="1" ht="33.75" customHeight="1">
      <c r="A3" s="549" t="s">
        <v>572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</row>
    <row r="4" spans="1:14" s="45" customFormat="1" ht="41.25" customHeight="1">
      <c r="A4" s="556" t="s">
        <v>3</v>
      </c>
      <c r="B4" s="550" t="s">
        <v>208</v>
      </c>
      <c r="C4" s="550" t="s">
        <v>558</v>
      </c>
      <c r="D4" s="550" t="s">
        <v>559</v>
      </c>
      <c r="E4" s="555" t="s">
        <v>9</v>
      </c>
      <c r="F4" s="553"/>
      <c r="G4" s="552" t="s">
        <v>144</v>
      </c>
      <c r="H4" s="558"/>
      <c r="I4" s="552" t="s">
        <v>142</v>
      </c>
      <c r="J4" s="553"/>
      <c r="K4" s="554" t="s">
        <v>4</v>
      </c>
    </row>
    <row r="5" spans="1:14" s="40" customFormat="1" ht="33" customHeight="1">
      <c r="A5" s="557"/>
      <c r="B5" s="551"/>
      <c r="C5" s="551"/>
      <c r="D5" s="551"/>
      <c r="E5" s="56" t="s">
        <v>106</v>
      </c>
      <c r="F5" s="57" t="s">
        <v>7</v>
      </c>
      <c r="G5" s="56" t="s">
        <v>106</v>
      </c>
      <c r="H5" s="57" t="s">
        <v>7</v>
      </c>
      <c r="I5" s="56" t="s">
        <v>106</v>
      </c>
      <c r="J5" s="56" t="s">
        <v>7</v>
      </c>
      <c r="K5" s="551"/>
    </row>
    <row r="6" spans="1:14" s="40" customFormat="1" ht="33" customHeight="1">
      <c r="A6" s="215" t="s">
        <v>12</v>
      </c>
      <c r="B6" s="216">
        <v>5702594900</v>
      </c>
      <c r="C6" s="216">
        <v>0</v>
      </c>
      <c r="D6" s="216">
        <v>5702594900</v>
      </c>
      <c r="E6" s="216">
        <v>1164219321.1199999</v>
      </c>
      <c r="F6" s="216">
        <v>20.415606255320711</v>
      </c>
      <c r="G6" s="216">
        <v>274446905.35000002</v>
      </c>
      <c r="H6" s="216">
        <v>4.8126670430333398</v>
      </c>
      <c r="I6" s="216">
        <v>1438666226.4699998</v>
      </c>
      <c r="J6" s="216">
        <v>25.228273298354047</v>
      </c>
      <c r="K6" s="216">
        <v>4263928673.5299997</v>
      </c>
    </row>
    <row r="7" spans="1:14" s="40" customFormat="1" ht="33" customHeight="1">
      <c r="A7" s="217" t="s">
        <v>209</v>
      </c>
      <c r="B7" s="216">
        <v>5025007600</v>
      </c>
      <c r="C7" s="216">
        <v>0</v>
      </c>
      <c r="D7" s="216">
        <v>5025007600</v>
      </c>
      <c r="E7" s="216">
        <v>985984150.25</v>
      </c>
      <c r="F7" s="216">
        <v>19.621545452985981</v>
      </c>
      <c r="G7" s="216">
        <v>261706971.34999999</v>
      </c>
      <c r="H7" s="216">
        <v>5.2080910554244735</v>
      </c>
      <c r="I7" s="216">
        <v>1247691121.5999999</v>
      </c>
      <c r="J7" s="216">
        <v>24.829636508410452</v>
      </c>
      <c r="K7" s="216">
        <v>3777316478.3999996</v>
      </c>
      <c r="N7" s="198"/>
    </row>
    <row r="8" spans="1:14" s="201" customFormat="1" ht="33" customHeight="1">
      <c r="A8" s="199" t="s">
        <v>0</v>
      </c>
      <c r="B8" s="200">
        <v>2746197000</v>
      </c>
      <c r="C8" s="200">
        <v>0</v>
      </c>
      <c r="D8" s="200">
        <v>2746197000</v>
      </c>
      <c r="E8" s="200">
        <v>744241957.39999998</v>
      </c>
      <c r="F8" s="200">
        <v>27.100821878401295</v>
      </c>
      <c r="G8" s="200">
        <v>0</v>
      </c>
      <c r="H8" s="9">
        <v>0</v>
      </c>
      <c r="I8" s="200">
        <v>744241957.39999998</v>
      </c>
      <c r="J8" s="200">
        <v>27.100821878401295</v>
      </c>
      <c r="K8" s="9">
        <v>2001955042.5999999</v>
      </c>
    </row>
    <row r="9" spans="1:14" s="201" customFormat="1" ht="33" customHeight="1">
      <c r="A9" s="199" t="s">
        <v>1</v>
      </c>
      <c r="B9" s="200">
        <v>2278810600</v>
      </c>
      <c r="C9" s="200">
        <v>0</v>
      </c>
      <c r="D9" s="200">
        <v>2278810600</v>
      </c>
      <c r="E9" s="200">
        <v>241742192.84999999</v>
      </c>
      <c r="F9" s="200">
        <v>10.60826173311639</v>
      </c>
      <c r="G9" s="200">
        <v>261706971.34999999</v>
      </c>
      <c r="H9" s="9">
        <v>11.48436694782796</v>
      </c>
      <c r="I9" s="200">
        <v>503449164.19999999</v>
      </c>
      <c r="J9" s="200">
        <v>22.092628680944348</v>
      </c>
      <c r="K9" s="9">
        <v>1775361435.8</v>
      </c>
    </row>
    <row r="10" spans="1:14" s="201" customFormat="1" ht="33" hidden="1" customHeight="1">
      <c r="A10" s="199" t="s">
        <v>5</v>
      </c>
      <c r="B10" s="200">
        <v>0</v>
      </c>
      <c r="C10" s="200">
        <v>0</v>
      </c>
      <c r="D10" s="200">
        <v>0</v>
      </c>
      <c r="E10" s="200">
        <v>0</v>
      </c>
      <c r="F10" s="200" t="e">
        <v>#DIV/0!</v>
      </c>
      <c r="G10" s="200">
        <v>0</v>
      </c>
      <c r="H10" s="9" t="e">
        <v>#DIV/0!</v>
      </c>
      <c r="I10" s="200">
        <v>0</v>
      </c>
      <c r="J10" s="200" t="e">
        <v>#DIV/0!</v>
      </c>
      <c r="K10" s="9">
        <v>0</v>
      </c>
    </row>
    <row r="11" spans="1:14" s="40" customFormat="1" ht="33" customHeight="1">
      <c r="A11" s="217" t="s">
        <v>210</v>
      </c>
      <c r="B11" s="216">
        <v>677587300</v>
      </c>
      <c r="C11" s="216">
        <v>0</v>
      </c>
      <c r="D11" s="216">
        <v>677587300</v>
      </c>
      <c r="E11" s="216">
        <v>178235170.87</v>
      </c>
      <c r="F11" s="216">
        <v>26.304384818015333</v>
      </c>
      <c r="G11" s="216">
        <v>12739934</v>
      </c>
      <c r="H11" s="216">
        <v>1.880190788699847</v>
      </c>
      <c r="I11" s="216">
        <v>190975104.87</v>
      </c>
      <c r="J11" s="216">
        <v>28.184575606715178</v>
      </c>
      <c r="K11" s="216">
        <v>486612195.13</v>
      </c>
    </row>
    <row r="12" spans="1:14" s="201" customFormat="1" ht="33" customHeight="1">
      <c r="A12" s="199" t="s">
        <v>1</v>
      </c>
      <c r="B12" s="200">
        <v>489595200</v>
      </c>
      <c r="C12" s="200">
        <v>-387000</v>
      </c>
      <c r="D12" s="200">
        <v>489208200</v>
      </c>
      <c r="E12" s="200">
        <v>177431670.87</v>
      </c>
      <c r="F12" s="200">
        <v>36.269153066117866</v>
      </c>
      <c r="G12" s="200">
        <v>1544765</v>
      </c>
      <c r="H12" s="9">
        <v>0.31576841925380644</v>
      </c>
      <c r="I12" s="200">
        <v>178976435.87</v>
      </c>
      <c r="J12" s="200">
        <v>36.584921485371666</v>
      </c>
      <c r="K12" s="9">
        <v>310231764.13</v>
      </c>
    </row>
    <row r="13" spans="1:14" s="201" customFormat="1" ht="33" customHeight="1">
      <c r="A13" s="199" t="s">
        <v>6</v>
      </c>
      <c r="B13" s="9">
        <v>187992100</v>
      </c>
      <c r="C13" s="9">
        <v>0</v>
      </c>
      <c r="D13" s="9">
        <v>187992100</v>
      </c>
      <c r="E13" s="9">
        <v>803500</v>
      </c>
      <c r="F13" s="9">
        <v>0.4274115774013908</v>
      </c>
      <c r="G13" s="9">
        <v>11195169</v>
      </c>
      <c r="H13" s="9">
        <v>5.9551273697139404</v>
      </c>
      <c r="I13" s="9">
        <v>11998669</v>
      </c>
      <c r="J13" s="9">
        <v>6.3825389471153304</v>
      </c>
      <c r="K13" s="9">
        <v>175993431</v>
      </c>
    </row>
    <row r="14" spans="1:14" s="201" customFormat="1" ht="33" customHeight="1">
      <c r="A14" s="199" t="s">
        <v>5</v>
      </c>
      <c r="B14" s="9">
        <v>0</v>
      </c>
      <c r="C14" s="9">
        <v>387000</v>
      </c>
      <c r="D14" s="9">
        <v>387000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387000</v>
      </c>
    </row>
    <row r="15" spans="1:14" s="197" customFormat="1" ht="33" customHeight="1">
      <c r="A15" s="218" t="s">
        <v>137</v>
      </c>
      <c r="B15" s="219">
        <v>3028086400</v>
      </c>
      <c r="C15" s="219">
        <v>0</v>
      </c>
      <c r="D15" s="219">
        <v>3028086400</v>
      </c>
      <c r="E15" s="220">
        <v>806902511.29999995</v>
      </c>
      <c r="F15" s="219">
        <v>26.647275034820666</v>
      </c>
      <c r="G15" s="220">
        <v>0</v>
      </c>
      <c r="H15" s="219">
        <v>0</v>
      </c>
      <c r="I15" s="220">
        <v>806902511.29999995</v>
      </c>
      <c r="J15" s="219">
        <v>26.647275034820666</v>
      </c>
      <c r="K15" s="219">
        <v>2221183888.6999998</v>
      </c>
    </row>
    <row r="16" spans="1:14" s="40" customFormat="1" ht="47.25" customHeight="1">
      <c r="A16" s="221" t="str">
        <f>'[2]โอนเปลี่ยนแปลง '!B7</f>
        <v>รายการค่าใช้จ่ายบุคลากรภาครัฐ (15004140002001000000, 15004142002002000000)</v>
      </c>
      <c r="B16" s="222">
        <v>3028086400</v>
      </c>
      <c r="C16" s="222">
        <v>0</v>
      </c>
      <c r="D16" s="222">
        <v>3028086400</v>
      </c>
      <c r="E16" s="223">
        <v>806902511.29999995</v>
      </c>
      <c r="F16" s="222">
        <v>26.647275034820666</v>
      </c>
      <c r="G16" s="223">
        <v>0</v>
      </c>
      <c r="H16" s="222">
        <v>0</v>
      </c>
      <c r="I16" s="223">
        <v>806902511.29999995</v>
      </c>
      <c r="J16" s="222">
        <v>26.647275034820666</v>
      </c>
      <c r="K16" s="222">
        <v>2221183888.6999998</v>
      </c>
    </row>
    <row r="17" spans="1:75" s="40" customFormat="1" ht="33" customHeight="1">
      <c r="A17" s="199" t="s">
        <v>0</v>
      </c>
      <c r="B17" s="9">
        <v>2746197000</v>
      </c>
      <c r="C17" s="9">
        <v>0</v>
      </c>
      <c r="D17" s="9">
        <v>2746197000</v>
      </c>
      <c r="E17" s="202">
        <v>744241957.39999998</v>
      </c>
      <c r="F17" s="9">
        <v>27.100821878401295</v>
      </c>
      <c r="G17" s="202">
        <v>0</v>
      </c>
      <c r="H17" s="9">
        <v>0</v>
      </c>
      <c r="I17" s="202">
        <v>744241957.39999998</v>
      </c>
      <c r="J17" s="9">
        <v>27.100821878401295</v>
      </c>
      <c r="K17" s="9">
        <v>2001955042.5999999</v>
      </c>
    </row>
    <row r="18" spans="1:75" s="40" customFormat="1" ht="33" customHeight="1">
      <c r="A18" s="199" t="s">
        <v>1</v>
      </c>
      <c r="B18" s="9">
        <v>281889400</v>
      </c>
      <c r="C18" s="9">
        <v>0</v>
      </c>
      <c r="D18" s="9">
        <v>281889400</v>
      </c>
      <c r="E18" s="202">
        <v>62660553.899999999</v>
      </c>
      <c r="F18" s="9">
        <v>22.228772667578134</v>
      </c>
      <c r="G18" s="202">
        <v>0</v>
      </c>
      <c r="H18" s="9">
        <v>0</v>
      </c>
      <c r="I18" s="202">
        <v>62660553.899999999</v>
      </c>
      <c r="J18" s="9">
        <v>22.228772667578134</v>
      </c>
      <c r="K18" s="9">
        <v>219228846.09999999</v>
      </c>
    </row>
    <row r="19" spans="1:75" s="40" customFormat="1" ht="30" hidden="1" customHeight="1">
      <c r="A19" s="462" t="s">
        <v>6</v>
      </c>
      <c r="B19" s="9">
        <v>0</v>
      </c>
      <c r="C19" s="9">
        <v>0</v>
      </c>
      <c r="D19" s="9">
        <v>0</v>
      </c>
      <c r="E19" s="202">
        <v>0</v>
      </c>
      <c r="F19" s="9">
        <v>0</v>
      </c>
      <c r="G19" s="202">
        <v>0</v>
      </c>
      <c r="H19" s="9">
        <v>0</v>
      </c>
      <c r="I19" s="202">
        <v>0</v>
      </c>
      <c r="J19" s="9">
        <v>0</v>
      </c>
      <c r="K19" s="463" t="e">
        <v>#REF!</v>
      </c>
    </row>
    <row r="20" spans="1:75" s="40" customFormat="1" ht="30" hidden="1" customHeight="1">
      <c r="A20" s="462" t="s">
        <v>5</v>
      </c>
      <c r="B20" s="9">
        <v>0</v>
      </c>
      <c r="C20" s="9">
        <v>0</v>
      </c>
      <c r="D20" s="9">
        <v>0</v>
      </c>
      <c r="E20" s="202">
        <v>0</v>
      </c>
      <c r="F20" s="9">
        <v>0</v>
      </c>
      <c r="G20" s="202">
        <v>0</v>
      </c>
      <c r="H20" s="9">
        <v>0</v>
      </c>
      <c r="I20" s="202">
        <v>0</v>
      </c>
      <c r="J20" s="9">
        <v>0</v>
      </c>
      <c r="K20" s="463" t="e">
        <v>#REF!</v>
      </c>
    </row>
    <row r="21" spans="1:75" s="197" customFormat="1" ht="33" customHeight="1">
      <c r="A21" s="224" t="s">
        <v>143</v>
      </c>
      <c r="B21" s="219">
        <v>1477013500</v>
      </c>
      <c r="C21" s="219">
        <v>0</v>
      </c>
      <c r="D21" s="219">
        <v>1477013500</v>
      </c>
      <c r="E21" s="220">
        <v>303670397.81999999</v>
      </c>
      <c r="F21" s="219">
        <v>20.559757769309488</v>
      </c>
      <c r="G21" s="220">
        <v>54083221.350000001</v>
      </c>
      <c r="H21" s="219">
        <v>3.6616605975503953</v>
      </c>
      <c r="I21" s="220">
        <v>357753619.17000002</v>
      </c>
      <c r="J21" s="219">
        <v>24.221418366859883</v>
      </c>
      <c r="K21" s="219">
        <v>1119259880.8299999</v>
      </c>
    </row>
    <row r="22" spans="1:75" s="40" customFormat="1" ht="47.25" customHeight="1">
      <c r="A22" s="221" t="str">
        <f>'[2]โอนเปลี่ยนแปลง '!B17</f>
        <v>ผลผลิตการจัดการฐานข้อมูลเพื่อการพัฒนาชุมชน (15004381004002000000)</v>
      </c>
      <c r="B22" s="222">
        <v>467056700</v>
      </c>
      <c r="C22" s="222">
        <v>0</v>
      </c>
      <c r="D22" s="222">
        <v>467056700</v>
      </c>
      <c r="E22" s="223">
        <v>177431670.87</v>
      </c>
      <c r="F22" s="222">
        <v>37.989321397166556</v>
      </c>
      <c r="G22" s="223">
        <v>1544765</v>
      </c>
      <c r="H22" s="222">
        <v>0.33074463978356378</v>
      </c>
      <c r="I22" s="223">
        <v>178976435.87</v>
      </c>
      <c r="J22" s="222">
        <v>38.320066036950116</v>
      </c>
      <c r="K22" s="222">
        <v>288080264.13</v>
      </c>
    </row>
    <row r="23" spans="1:75" s="40" customFormat="1" ht="33" customHeight="1">
      <c r="A23" s="199" t="s">
        <v>151</v>
      </c>
      <c r="B23" s="9">
        <v>467056700</v>
      </c>
      <c r="C23" s="9">
        <v>-387000</v>
      </c>
      <c r="D23" s="9">
        <v>466669700</v>
      </c>
      <c r="E23" s="202">
        <v>177431670.87</v>
      </c>
      <c r="F23" s="9">
        <v>38.020825193921951</v>
      </c>
      <c r="G23" s="202">
        <v>1544765</v>
      </c>
      <c r="H23" s="9">
        <v>0.33101891980559267</v>
      </c>
      <c r="I23" s="202">
        <v>178976435.87</v>
      </c>
      <c r="J23" s="9">
        <v>38.351844113727545</v>
      </c>
      <c r="K23" s="9">
        <v>287693264.13</v>
      </c>
    </row>
    <row r="24" spans="1:75" s="40" customFormat="1" ht="33" hidden="1" customHeight="1">
      <c r="A24" s="199" t="s">
        <v>161</v>
      </c>
      <c r="B24" s="9">
        <v>0</v>
      </c>
      <c r="C24" s="9">
        <v>0</v>
      </c>
      <c r="D24" s="9">
        <v>0</v>
      </c>
      <c r="E24" s="202">
        <v>0</v>
      </c>
      <c r="F24" s="9" t="e">
        <v>#DIV/0!</v>
      </c>
      <c r="G24" s="202">
        <v>0</v>
      </c>
      <c r="H24" s="9" t="e">
        <v>#DIV/0!</v>
      </c>
      <c r="I24" s="202">
        <v>0</v>
      </c>
      <c r="J24" s="9" t="e">
        <v>#DIV/0!</v>
      </c>
      <c r="K24" s="9">
        <v>0</v>
      </c>
    </row>
    <row r="25" spans="1:75" s="40" customFormat="1" ht="33" customHeight="1">
      <c r="A25" s="199" t="s">
        <v>198</v>
      </c>
      <c r="B25" s="9">
        <v>0</v>
      </c>
      <c r="C25" s="9">
        <v>387000</v>
      </c>
      <c r="D25" s="9">
        <v>387000</v>
      </c>
      <c r="E25" s="202">
        <v>0</v>
      </c>
      <c r="F25" s="9">
        <v>0</v>
      </c>
      <c r="G25" s="202">
        <v>0</v>
      </c>
      <c r="H25" s="9">
        <v>0</v>
      </c>
      <c r="I25" s="202">
        <v>0</v>
      </c>
      <c r="J25" s="9">
        <v>0</v>
      </c>
      <c r="K25" s="9">
        <v>387000</v>
      </c>
    </row>
    <row r="26" spans="1:75" s="203" customFormat="1" ht="47.25" customHeight="1">
      <c r="A26" s="221" t="str">
        <f>'[2]โอนเปลี่ยนแปลง '!B27</f>
        <v>ผลผลิตเสริมสร้างขีดความสามารถในการบริหารจัดการชุมชน (15004382001002000000)</v>
      </c>
      <c r="B26" s="222">
        <v>552349100</v>
      </c>
      <c r="C26" s="222">
        <v>0</v>
      </c>
      <c r="D26" s="222">
        <v>552349100</v>
      </c>
      <c r="E26" s="223">
        <v>55816445.950000003</v>
      </c>
      <c r="F26" s="222">
        <v>10.105284130996139</v>
      </c>
      <c r="G26" s="223">
        <v>45305296.350000001</v>
      </c>
      <c r="H26" s="222">
        <v>8.2022938663247569</v>
      </c>
      <c r="I26" s="223">
        <v>101121742.30000001</v>
      </c>
      <c r="J26" s="222">
        <v>18.307577997320902</v>
      </c>
      <c r="K26" s="222">
        <v>451227357.69999999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</row>
    <row r="27" spans="1:75" s="203" customFormat="1" ht="33" customHeight="1">
      <c r="A27" s="199" t="s">
        <v>1</v>
      </c>
      <c r="B27" s="9">
        <v>341818500</v>
      </c>
      <c r="C27" s="9">
        <v>0</v>
      </c>
      <c r="D27" s="9">
        <v>341818500</v>
      </c>
      <c r="E27" s="202">
        <v>55012945.950000003</v>
      </c>
      <c r="F27" s="9">
        <v>16.094197929602991</v>
      </c>
      <c r="G27" s="202">
        <v>34110127.350000001</v>
      </c>
      <c r="H27" s="9">
        <v>9.9790173293721676</v>
      </c>
      <c r="I27" s="202">
        <v>89123073.300000012</v>
      </c>
      <c r="J27" s="9">
        <v>26.073215258975164</v>
      </c>
      <c r="K27" s="9">
        <v>252695426.69999999</v>
      </c>
      <c r="L27" s="204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</row>
    <row r="28" spans="1:75" s="203" customFormat="1" ht="33" customHeight="1">
      <c r="A28" s="199" t="s">
        <v>151</v>
      </c>
      <c r="B28" s="9">
        <v>22538500</v>
      </c>
      <c r="C28" s="9"/>
      <c r="D28" s="9">
        <v>22538500</v>
      </c>
      <c r="E28" s="202">
        <v>0</v>
      </c>
      <c r="F28" s="9">
        <v>0</v>
      </c>
      <c r="G28" s="202">
        <v>0</v>
      </c>
      <c r="H28" s="9">
        <v>0</v>
      </c>
      <c r="I28" s="202">
        <v>0</v>
      </c>
      <c r="J28" s="9">
        <v>0</v>
      </c>
      <c r="K28" s="9">
        <v>22538500</v>
      </c>
      <c r="L28" s="204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</row>
    <row r="29" spans="1:75" s="205" customFormat="1" ht="33" customHeight="1">
      <c r="A29" s="199" t="s">
        <v>161</v>
      </c>
      <c r="B29" s="9">
        <v>187992100</v>
      </c>
      <c r="C29" s="9">
        <v>0</v>
      </c>
      <c r="D29" s="9">
        <v>187992100</v>
      </c>
      <c r="E29" s="202">
        <v>803500</v>
      </c>
      <c r="F29" s="9">
        <v>0.4274115774013908</v>
      </c>
      <c r="G29" s="202">
        <v>11195169</v>
      </c>
      <c r="H29" s="9">
        <v>5.9551273697139404</v>
      </c>
      <c r="I29" s="202">
        <v>11998669</v>
      </c>
      <c r="J29" s="9">
        <v>6.3825389471153304</v>
      </c>
      <c r="K29" s="9">
        <v>175993431</v>
      </c>
      <c r="L29" s="204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</row>
    <row r="30" spans="1:75" s="464" customFormat="1" ht="29.25" hidden="1" customHeight="1">
      <c r="A30" s="462" t="s">
        <v>5</v>
      </c>
      <c r="B30" s="9"/>
      <c r="C30" s="9">
        <v>0</v>
      </c>
      <c r="D30" s="9">
        <v>0</v>
      </c>
      <c r="E30" s="202">
        <v>0</v>
      </c>
      <c r="F30" s="9" t="e">
        <v>#DIV/0!</v>
      </c>
      <c r="G30" s="202">
        <v>0</v>
      </c>
      <c r="H30" s="9" t="e">
        <v>#DIV/0!</v>
      </c>
      <c r="I30" s="202">
        <v>0</v>
      </c>
      <c r="J30" s="9" t="e">
        <v>#DIV/0!</v>
      </c>
      <c r="K30" s="9">
        <v>0</v>
      </c>
      <c r="L30" s="204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</row>
    <row r="31" spans="1:75" s="203" customFormat="1" ht="47.25" customHeight="1">
      <c r="A31" s="221" t="str">
        <f>'[2]โอนเปลี่ยนแปลง '!B38</f>
        <v>ผลผลิตสร้างความมั่นคงทางอาชีพและรายได้ 
(15004382005002000000)</v>
      </c>
      <c r="B31" s="222">
        <v>457607700</v>
      </c>
      <c r="C31" s="222">
        <v>0</v>
      </c>
      <c r="D31" s="222">
        <v>457607700</v>
      </c>
      <c r="E31" s="223">
        <v>70422281</v>
      </c>
      <c r="F31" s="222">
        <v>15.389225530951512</v>
      </c>
      <c r="G31" s="223">
        <v>7233160</v>
      </c>
      <c r="H31" s="222">
        <v>1.5806464795063546</v>
      </c>
      <c r="I31" s="223">
        <v>77655441</v>
      </c>
      <c r="J31" s="222">
        <v>16.969872010457866</v>
      </c>
      <c r="K31" s="222">
        <v>379952259</v>
      </c>
      <c r="L31" s="204"/>
      <c r="M31" s="40"/>
      <c r="N31" s="198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</row>
    <row r="32" spans="1:75" s="203" customFormat="1" ht="33" customHeight="1">
      <c r="A32" s="199" t="s">
        <v>1</v>
      </c>
      <c r="B32" s="9">
        <v>457607700</v>
      </c>
      <c r="C32" s="9">
        <v>0</v>
      </c>
      <c r="D32" s="9">
        <v>457607700</v>
      </c>
      <c r="E32" s="206">
        <v>70422281</v>
      </c>
      <c r="F32" s="9">
        <v>15.389225530951512</v>
      </c>
      <c r="G32" s="202">
        <v>7233160</v>
      </c>
      <c r="H32" s="9">
        <v>1.5806464795063546</v>
      </c>
      <c r="I32" s="202">
        <v>77655441</v>
      </c>
      <c r="J32" s="9">
        <v>16.969872010457866</v>
      </c>
      <c r="K32" s="9">
        <v>379952259</v>
      </c>
      <c r="L32" s="204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</row>
    <row r="33" spans="1:75" s="205" customFormat="1" ht="33" hidden="1" customHeight="1">
      <c r="A33" s="199" t="s">
        <v>161</v>
      </c>
      <c r="B33" s="9">
        <v>0</v>
      </c>
      <c r="C33" s="9">
        <v>0</v>
      </c>
      <c r="D33" s="9">
        <v>0</v>
      </c>
      <c r="E33" s="206">
        <v>0</v>
      </c>
      <c r="F33" s="9" t="e">
        <v>#DIV/0!</v>
      </c>
      <c r="G33" s="202">
        <v>0</v>
      </c>
      <c r="H33" s="9" t="e">
        <v>#DIV/0!</v>
      </c>
      <c r="I33" s="202">
        <v>0</v>
      </c>
      <c r="J33" s="9" t="e">
        <v>#DIV/0!</v>
      </c>
      <c r="K33" s="9">
        <v>0</v>
      </c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  <c r="AE33" s="203"/>
      <c r="AF33" s="203"/>
      <c r="AG33" s="203"/>
      <c r="AH33" s="203"/>
      <c r="AI33" s="203"/>
      <c r="AJ33" s="203"/>
      <c r="AK33" s="203"/>
      <c r="AL33" s="203"/>
      <c r="AM33" s="203"/>
      <c r="AN33" s="203"/>
      <c r="AO33" s="203"/>
      <c r="AP33" s="203"/>
      <c r="AQ33" s="203"/>
      <c r="AR33" s="203"/>
      <c r="AS33" s="203"/>
      <c r="AT33" s="203"/>
      <c r="AU33" s="203"/>
      <c r="AV33" s="203"/>
      <c r="AW33" s="203"/>
      <c r="AX33" s="203"/>
      <c r="AY33" s="203"/>
      <c r="AZ33" s="203"/>
      <c r="BA33" s="203"/>
      <c r="BB33" s="203"/>
      <c r="BC33" s="203"/>
      <c r="BD33" s="203"/>
      <c r="BE33" s="203"/>
      <c r="BF33" s="203"/>
      <c r="BG33" s="203"/>
      <c r="BH33" s="203"/>
      <c r="BI33" s="203"/>
      <c r="BJ33" s="203"/>
      <c r="BK33" s="203"/>
      <c r="BL33" s="203"/>
      <c r="BM33" s="203"/>
      <c r="BN33" s="203"/>
      <c r="BO33" s="203"/>
      <c r="BP33" s="203"/>
      <c r="BQ33" s="203"/>
      <c r="BR33" s="203"/>
      <c r="BS33" s="203"/>
      <c r="BT33" s="203"/>
      <c r="BU33" s="203"/>
      <c r="BV33" s="203"/>
      <c r="BW33" s="203"/>
    </row>
    <row r="34" spans="1:75" s="464" customFormat="1" ht="33" hidden="1" customHeight="1">
      <c r="A34" s="199" t="s">
        <v>5</v>
      </c>
      <c r="B34" s="9">
        <v>0</v>
      </c>
      <c r="C34" s="9">
        <v>0</v>
      </c>
      <c r="D34" s="9">
        <v>0</v>
      </c>
      <c r="E34" s="202">
        <v>0</v>
      </c>
      <c r="F34" s="9" t="e">
        <v>#DIV/0!</v>
      </c>
      <c r="G34" s="202">
        <v>0</v>
      </c>
      <c r="H34" s="9" t="e">
        <v>#DIV/0!</v>
      </c>
      <c r="I34" s="202">
        <v>0</v>
      </c>
      <c r="J34" s="9" t="e">
        <v>#DIV/0!</v>
      </c>
      <c r="K34" s="9">
        <v>0</v>
      </c>
    </row>
    <row r="35" spans="1:75" s="40" customFormat="1" ht="33" customHeight="1">
      <c r="A35" s="224" t="str">
        <f>[2]คีย์ข้อมูล!B48</f>
        <v>แผนงานยุทธศาสตร์พัฒนาและส่งเสริมเศรษฐกิจฐานราก</v>
      </c>
      <c r="B35" s="219">
        <v>1050716100</v>
      </c>
      <c r="C35" s="219"/>
      <c r="D35" s="219">
        <v>1050716100</v>
      </c>
      <c r="E35" s="220">
        <v>34209517</v>
      </c>
      <c r="F35" s="219">
        <v>3.2558287628789548</v>
      </c>
      <c r="G35" s="220">
        <v>219807674</v>
      </c>
      <c r="H35" s="219">
        <v>20.919796888997894</v>
      </c>
      <c r="I35" s="220">
        <v>254017191</v>
      </c>
      <c r="J35" s="219">
        <v>24.175625651876846</v>
      </c>
      <c r="K35" s="219">
        <v>796698909</v>
      </c>
    </row>
    <row r="36" spans="1:75" s="40" customFormat="1" ht="47.25" customHeight="1">
      <c r="A36" s="221" t="str">
        <f>[2]คีย์ข้อมูล!B49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222">
        <v>1050716100</v>
      </c>
      <c r="C36" s="222"/>
      <c r="D36" s="222">
        <v>1050716100</v>
      </c>
      <c r="E36" s="223">
        <v>34209517</v>
      </c>
      <c r="F36" s="222">
        <v>3.2558287628789548</v>
      </c>
      <c r="G36" s="223">
        <v>219807674</v>
      </c>
      <c r="H36" s="222">
        <v>20.919796888997894</v>
      </c>
      <c r="I36" s="223">
        <v>254017191</v>
      </c>
      <c r="J36" s="222">
        <v>24.175625651876846</v>
      </c>
      <c r="K36" s="222">
        <v>796698909</v>
      </c>
    </row>
    <row r="37" spans="1:75" s="40" customFormat="1" ht="33" customHeight="1">
      <c r="A37" s="199" t="s">
        <v>1</v>
      </c>
      <c r="B37" s="9">
        <v>1050716100</v>
      </c>
      <c r="C37" s="9">
        <v>0</v>
      </c>
      <c r="D37" s="9">
        <v>1050716100</v>
      </c>
      <c r="E37" s="202">
        <v>34209517</v>
      </c>
      <c r="F37" s="9">
        <v>3.2558287628789548</v>
      </c>
      <c r="G37" s="202">
        <v>219807674</v>
      </c>
      <c r="H37" s="9">
        <v>20.919796888997894</v>
      </c>
      <c r="I37" s="202">
        <v>254017191</v>
      </c>
      <c r="J37" s="9">
        <v>24.175625651876846</v>
      </c>
      <c r="K37" s="9">
        <v>796698909</v>
      </c>
    </row>
    <row r="38" spans="1:75" s="40" customFormat="1" ht="33" hidden="1" customHeight="1">
      <c r="A38" s="199" t="s">
        <v>161</v>
      </c>
      <c r="B38" s="9">
        <v>0</v>
      </c>
      <c r="C38" s="9"/>
      <c r="D38" s="9">
        <v>0</v>
      </c>
      <c r="E38" s="202">
        <v>0</v>
      </c>
      <c r="F38" s="9" t="e">
        <v>#DIV/0!</v>
      </c>
      <c r="G38" s="202">
        <v>0</v>
      </c>
      <c r="H38" s="9" t="e">
        <v>#DIV/0!</v>
      </c>
      <c r="I38" s="202">
        <v>0</v>
      </c>
      <c r="J38" s="9" t="e">
        <v>#DIV/0!</v>
      </c>
      <c r="K38" s="9">
        <v>0</v>
      </c>
    </row>
    <row r="39" spans="1:75" s="40" customFormat="1" ht="33" hidden="1" customHeight="1">
      <c r="A39" s="199" t="s">
        <v>5</v>
      </c>
      <c r="B39" s="9">
        <v>0</v>
      </c>
      <c r="C39" s="9">
        <v>0</v>
      </c>
      <c r="D39" s="9">
        <v>0</v>
      </c>
      <c r="E39" s="202">
        <v>0</v>
      </c>
      <c r="F39" s="9" t="e">
        <v>#DIV/0!</v>
      </c>
      <c r="G39" s="202">
        <v>0</v>
      </c>
      <c r="H39" s="9" t="e">
        <v>#DIV/0!</v>
      </c>
      <c r="I39" s="202"/>
      <c r="J39" s="9"/>
      <c r="K39" s="9">
        <v>0</v>
      </c>
    </row>
    <row r="40" spans="1:75" s="197" customFormat="1" ht="33" customHeight="1">
      <c r="A40" s="224" t="str">
        <f>[2]คีย์ข้อมูล!B58</f>
        <v>แผนงานบูรณาการป้องกัน ปราบปราม และแก้ไขปัญหายาเสพติด</v>
      </c>
      <c r="B40" s="219">
        <v>38492300</v>
      </c>
      <c r="C40" s="219">
        <v>0</v>
      </c>
      <c r="D40" s="219">
        <v>38492300</v>
      </c>
      <c r="E40" s="220">
        <v>10912225</v>
      </c>
      <c r="F40" s="219">
        <v>28.349111380717702</v>
      </c>
      <c r="G40" s="220">
        <v>218730</v>
      </c>
      <c r="H40" s="219">
        <v>0.56824351883363688</v>
      </c>
      <c r="I40" s="220">
        <v>11130955</v>
      </c>
      <c r="J40" s="219">
        <v>28.917354899551341</v>
      </c>
      <c r="K40" s="219">
        <v>27361345</v>
      </c>
    </row>
    <row r="41" spans="1:75" s="40" customFormat="1" ht="47.25" customHeight="1">
      <c r="A41" s="221" t="str">
        <f>[2]คีย์ข้อมูล!B59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222">
        <v>38492300</v>
      </c>
      <c r="C41" s="222">
        <v>0</v>
      </c>
      <c r="D41" s="222">
        <v>38492300</v>
      </c>
      <c r="E41" s="223">
        <v>10912225</v>
      </c>
      <c r="F41" s="222">
        <v>28.349111380717702</v>
      </c>
      <c r="G41" s="223">
        <v>218730</v>
      </c>
      <c r="H41" s="222">
        <v>0.56824351883363688</v>
      </c>
      <c r="I41" s="223">
        <v>11130955</v>
      </c>
      <c r="J41" s="222">
        <v>28.917354899551341</v>
      </c>
      <c r="K41" s="222">
        <v>27361345</v>
      </c>
    </row>
    <row r="42" spans="1:75" s="40" customFormat="1" ht="33" customHeight="1">
      <c r="A42" s="199" t="s">
        <v>1</v>
      </c>
      <c r="B42" s="9">
        <v>38492300</v>
      </c>
      <c r="C42" s="9">
        <v>0</v>
      </c>
      <c r="D42" s="9">
        <v>38492300</v>
      </c>
      <c r="E42" s="206">
        <v>10912225</v>
      </c>
      <c r="F42" s="9">
        <v>28.349111380717702</v>
      </c>
      <c r="G42" s="202">
        <v>218730</v>
      </c>
      <c r="H42" s="9">
        <v>0.56824351883363688</v>
      </c>
      <c r="I42" s="202">
        <v>11130955</v>
      </c>
      <c r="J42" s="9">
        <v>28.917354899551341</v>
      </c>
      <c r="K42" s="9">
        <v>27361345</v>
      </c>
    </row>
    <row r="43" spans="1:75" s="40" customFormat="1" ht="27" hidden="1" customHeight="1">
      <c r="A43" s="465" t="s">
        <v>6</v>
      </c>
      <c r="B43" s="466">
        <v>0</v>
      </c>
      <c r="C43" s="466">
        <v>0</v>
      </c>
      <c r="D43" s="466">
        <v>0</v>
      </c>
      <c r="E43" s="467">
        <v>0</v>
      </c>
      <c r="F43" s="467">
        <v>0</v>
      </c>
      <c r="G43" s="467">
        <v>0</v>
      </c>
      <c r="H43" s="466">
        <v>0</v>
      </c>
      <c r="I43" s="467">
        <v>0</v>
      </c>
      <c r="J43" s="466">
        <v>0</v>
      </c>
      <c r="K43" s="466" t="e">
        <v>#REF!</v>
      </c>
    </row>
    <row r="44" spans="1:75" s="40" customFormat="1" ht="26.25" hidden="1" customHeight="1">
      <c r="A44" s="468" t="s">
        <v>5</v>
      </c>
      <c r="B44" s="469">
        <v>0</v>
      </c>
      <c r="C44" s="469">
        <v>0</v>
      </c>
      <c r="D44" s="469">
        <v>0</v>
      </c>
      <c r="E44" s="470">
        <v>0</v>
      </c>
      <c r="F44" s="470">
        <v>0</v>
      </c>
      <c r="G44" s="470">
        <v>0</v>
      </c>
      <c r="H44" s="469">
        <v>0</v>
      </c>
      <c r="I44" s="470">
        <v>0</v>
      </c>
      <c r="J44" s="469">
        <v>0</v>
      </c>
      <c r="K44" s="469" t="e">
        <v>#REF!</v>
      </c>
    </row>
    <row r="45" spans="1:75" s="197" customFormat="1" ht="33" customHeight="1">
      <c r="A45" s="224" t="s">
        <v>138</v>
      </c>
      <c r="B45" s="219">
        <v>38500000</v>
      </c>
      <c r="C45" s="219">
        <v>0</v>
      </c>
      <c r="D45" s="219">
        <v>38500000</v>
      </c>
      <c r="E45" s="220">
        <v>2799600</v>
      </c>
      <c r="F45" s="219">
        <v>7.2716883116883118</v>
      </c>
      <c r="G45" s="220">
        <v>287390</v>
      </c>
      <c r="H45" s="219">
        <v>0.74646753246753239</v>
      </c>
      <c r="I45" s="220">
        <v>3086990</v>
      </c>
      <c r="J45" s="219">
        <v>8.018155844155844</v>
      </c>
      <c r="K45" s="219">
        <v>35413010</v>
      </c>
    </row>
    <row r="46" spans="1:75" s="40" customFormat="1" ht="47.25" customHeight="1">
      <c r="A46" s="221" t="str">
        <f>'[2]โอนเปลี่ยนแปลง '!B68</f>
        <v>โครงการส่งเสริมการท่องเที่ยวชุมชน 
(15004182024002000000)</v>
      </c>
      <c r="B46" s="222">
        <v>38500000</v>
      </c>
      <c r="C46" s="222">
        <v>0</v>
      </c>
      <c r="D46" s="222">
        <v>38500000</v>
      </c>
      <c r="E46" s="223">
        <v>2799600</v>
      </c>
      <c r="F46" s="222">
        <v>7.2716883116883118</v>
      </c>
      <c r="G46" s="223">
        <v>287390</v>
      </c>
      <c r="H46" s="222">
        <v>0.74646753246753239</v>
      </c>
      <c r="I46" s="223">
        <v>3086990</v>
      </c>
      <c r="J46" s="222">
        <v>8.018155844155844</v>
      </c>
      <c r="K46" s="222">
        <v>35413010</v>
      </c>
    </row>
    <row r="47" spans="1:75" s="40" customFormat="1" ht="33" customHeight="1">
      <c r="A47" s="207" t="s">
        <v>1</v>
      </c>
      <c r="B47" s="208">
        <v>38500000</v>
      </c>
      <c r="C47" s="208">
        <v>0</v>
      </c>
      <c r="D47" s="208">
        <v>38500000</v>
      </c>
      <c r="E47" s="209">
        <v>2799600</v>
      </c>
      <c r="F47" s="208">
        <v>7.2716883116883109</v>
      </c>
      <c r="G47" s="210">
        <v>287390</v>
      </c>
      <c r="H47" s="212">
        <v>0.74646753246753239</v>
      </c>
      <c r="I47" s="210">
        <v>3086990</v>
      </c>
      <c r="J47" s="208">
        <v>8.018155844155844</v>
      </c>
      <c r="K47" s="9">
        <v>35413010</v>
      </c>
    </row>
    <row r="48" spans="1:75" s="40" customFormat="1" ht="30.75" hidden="1" customHeight="1">
      <c r="A48" s="471" t="s">
        <v>6</v>
      </c>
      <c r="B48" s="208">
        <v>0</v>
      </c>
      <c r="C48" s="208">
        <v>0</v>
      </c>
      <c r="D48" s="208">
        <v>0</v>
      </c>
      <c r="E48" s="210">
        <v>0</v>
      </c>
      <c r="F48" s="210">
        <v>0</v>
      </c>
      <c r="G48" s="210">
        <v>0</v>
      </c>
      <c r="H48" s="472">
        <v>0</v>
      </c>
      <c r="I48" s="210">
        <v>0</v>
      </c>
      <c r="J48" s="208">
        <v>0</v>
      </c>
      <c r="K48" s="208" t="e">
        <v>#REF!</v>
      </c>
    </row>
    <row r="49" spans="1:11" s="40" customFormat="1" ht="30.75" hidden="1" customHeight="1">
      <c r="A49" s="473" t="s">
        <v>5</v>
      </c>
      <c r="B49" s="474">
        <v>0</v>
      </c>
      <c r="C49" s="474">
        <v>0</v>
      </c>
      <c r="D49" s="474">
        <v>0</v>
      </c>
      <c r="E49" s="209">
        <v>0</v>
      </c>
      <c r="F49" s="475">
        <v>0</v>
      </c>
      <c r="G49" s="475">
        <v>0</v>
      </c>
      <c r="H49" s="474">
        <v>0</v>
      </c>
      <c r="I49" s="475">
        <v>0</v>
      </c>
      <c r="J49" s="474">
        <v>0</v>
      </c>
      <c r="K49" s="469" t="e">
        <v>#REF!</v>
      </c>
    </row>
    <row r="50" spans="1:11" s="40" customFormat="1" ht="25.5" hidden="1" customHeight="1">
      <c r="A50" s="473" t="s">
        <v>5</v>
      </c>
      <c r="B50" s="474">
        <v>0</v>
      </c>
      <c r="C50" s="474">
        <v>0</v>
      </c>
      <c r="D50" s="474">
        <v>0</v>
      </c>
      <c r="E50" s="209">
        <v>0</v>
      </c>
      <c r="F50" s="475">
        <v>0</v>
      </c>
      <c r="G50" s="475">
        <v>0</v>
      </c>
      <c r="H50" s="469">
        <v>0</v>
      </c>
      <c r="I50" s="475">
        <v>0</v>
      </c>
      <c r="J50" s="474"/>
      <c r="K50" s="476" t="e">
        <v>#REF!</v>
      </c>
    </row>
    <row r="51" spans="1:11" s="197" customFormat="1" ht="33" customHeight="1">
      <c r="A51" s="224" t="s">
        <v>139</v>
      </c>
      <c r="B51" s="219">
        <v>69786600</v>
      </c>
      <c r="C51" s="219">
        <v>0</v>
      </c>
      <c r="D51" s="219">
        <v>69786600</v>
      </c>
      <c r="E51" s="220">
        <v>5725070</v>
      </c>
      <c r="F51" s="219">
        <v>8.2036809358816729</v>
      </c>
      <c r="G51" s="220">
        <v>49890</v>
      </c>
      <c r="H51" s="219">
        <v>7.1489369019267307E-2</v>
      </c>
      <c r="I51" s="220">
        <v>5774960</v>
      </c>
      <c r="J51" s="219">
        <v>8.2751703049009411</v>
      </c>
      <c r="K51" s="219">
        <v>64011640</v>
      </c>
    </row>
    <row r="52" spans="1:11" s="40" customFormat="1" ht="47.25" customHeight="1">
      <c r="A52" s="221" t="str">
        <f>'[2]โอนเปลี่ยนแปลง '!B78</f>
        <v>โครงการส่งเสริมการพัฒนาชุมชนธรรมาภิบาล 
(15004602011002000000)</v>
      </c>
      <c r="B52" s="222">
        <v>69786600</v>
      </c>
      <c r="C52" s="222">
        <v>0</v>
      </c>
      <c r="D52" s="222">
        <v>69786600</v>
      </c>
      <c r="E52" s="223">
        <v>5725070</v>
      </c>
      <c r="F52" s="222">
        <v>8.2036809358816729</v>
      </c>
      <c r="G52" s="223">
        <v>49890</v>
      </c>
      <c r="H52" s="222">
        <v>7.1489369019267307E-2</v>
      </c>
      <c r="I52" s="223">
        <v>5774960</v>
      </c>
      <c r="J52" s="222">
        <v>8.2751703049009411</v>
      </c>
      <c r="K52" s="222">
        <v>64011640</v>
      </c>
    </row>
    <row r="53" spans="1:11" s="40" customFormat="1" ht="33" customHeight="1">
      <c r="A53" s="199" t="s">
        <v>1</v>
      </c>
      <c r="B53" s="9">
        <v>69786600</v>
      </c>
      <c r="C53" s="9">
        <v>0</v>
      </c>
      <c r="D53" s="9">
        <v>69786600</v>
      </c>
      <c r="E53" s="202">
        <v>5725070</v>
      </c>
      <c r="F53" s="9">
        <v>8.2036809358816747</v>
      </c>
      <c r="G53" s="202">
        <v>49890</v>
      </c>
      <c r="H53" s="9">
        <v>7.1489369019267307E-2</v>
      </c>
      <c r="I53" s="202">
        <v>5774960</v>
      </c>
      <c r="J53" s="9">
        <v>8.2751703049009411</v>
      </c>
      <c r="K53" s="9">
        <v>64011640</v>
      </c>
    </row>
    <row r="54" spans="1:11" s="40" customFormat="1" ht="30" hidden="1" customHeight="1">
      <c r="A54" s="465" t="s">
        <v>6</v>
      </c>
      <c r="B54" s="466">
        <f>+'[2]โอนเปลี่ยนแปลง '!C83</f>
        <v>0</v>
      </c>
      <c r="C54" s="466">
        <f>'[2]โอนเปลี่ยนแปลง '!D83</f>
        <v>0</v>
      </c>
      <c r="D54" s="466">
        <f>+'[2]โอนเปลี่ยนแปลง '!E83</f>
        <v>0</v>
      </c>
      <c r="E54" s="467">
        <f>[2]คีย์ข้อมูล!H84</f>
        <v>0</v>
      </c>
      <c r="F54" s="467">
        <v>0</v>
      </c>
      <c r="G54" s="467">
        <f>[2]คีย์ข้อมูล!G84</f>
        <v>0</v>
      </c>
      <c r="H54" s="466">
        <v>0</v>
      </c>
      <c r="I54" s="467">
        <f>G54+E54</f>
        <v>0</v>
      </c>
      <c r="J54" s="466">
        <v>0</v>
      </c>
      <c r="K54" s="466" t="e">
        <f>D54-#REF!</f>
        <v>#REF!</v>
      </c>
    </row>
    <row r="55" spans="1:11" s="40" customFormat="1" ht="30" hidden="1" customHeight="1">
      <c r="A55" s="468" t="s">
        <v>5</v>
      </c>
      <c r="B55" s="469">
        <f>+'[2]โอนเปลี่ยนแปลง '!C86</f>
        <v>0</v>
      </c>
      <c r="C55" s="469">
        <f>'[2]โอนเปลี่ยนแปลง '!D86</f>
        <v>0</v>
      </c>
      <c r="D55" s="469">
        <f>+'[2]โอนเปลี่ยนแปลง '!E86</f>
        <v>0</v>
      </c>
      <c r="E55" s="470">
        <f>[2]คีย์ข้อมูล!H87</f>
        <v>0</v>
      </c>
      <c r="F55" s="470">
        <v>0</v>
      </c>
      <c r="G55" s="470">
        <f>[2]คีย์ข้อมูล!G87</f>
        <v>0</v>
      </c>
      <c r="H55" s="469">
        <v>0</v>
      </c>
      <c r="I55" s="470">
        <f>G55+E55</f>
        <v>0</v>
      </c>
      <c r="J55" s="469">
        <v>0</v>
      </c>
      <c r="K55" s="469" t="e">
        <f>D55-#REF!</f>
        <v>#REF!</v>
      </c>
    </row>
    <row r="56" spans="1:11" s="40" customFormat="1" ht="21" customHeight="1">
      <c r="A56" s="36"/>
      <c r="B56" s="37"/>
      <c r="C56" s="37"/>
      <c r="D56" s="37"/>
      <c r="E56" s="38"/>
      <c r="F56" s="38"/>
      <c r="G56" s="38"/>
      <c r="H56" s="37"/>
      <c r="I56" s="38"/>
      <c r="J56" s="37"/>
      <c r="K56" s="39"/>
    </row>
    <row r="57" spans="1:11" s="45" customFormat="1" ht="33" customHeight="1">
      <c r="A57" s="225" t="s">
        <v>211</v>
      </c>
      <c r="B57" s="225"/>
      <c r="C57" s="225"/>
      <c r="D57" s="225"/>
      <c r="E57" s="225"/>
      <c r="F57" s="41"/>
      <c r="G57" s="42"/>
      <c r="H57" s="43"/>
      <c r="I57" s="44"/>
      <c r="J57" s="226"/>
      <c r="K57" s="44"/>
    </row>
    <row r="58" spans="1:11" s="45" customFormat="1" ht="30" customHeight="1">
      <c r="A58" s="46" t="s">
        <v>560</v>
      </c>
      <c r="B58" s="162" t="s">
        <v>212</v>
      </c>
      <c r="C58" s="227" t="s">
        <v>152</v>
      </c>
      <c r="D58" s="227" t="s">
        <v>162</v>
      </c>
      <c r="H58" s="43"/>
      <c r="I58" s="44"/>
      <c r="J58" s="226"/>
      <c r="K58" s="44"/>
    </row>
    <row r="59" spans="1:11" ht="30.75" customHeight="1">
      <c r="A59" s="47" t="s">
        <v>561</v>
      </c>
      <c r="B59" s="48" t="s">
        <v>562</v>
      </c>
      <c r="C59" s="47" t="s">
        <v>213</v>
      </c>
      <c r="D59" s="47" t="s">
        <v>214</v>
      </c>
    </row>
    <row r="60" spans="1:11" ht="30.75" customHeight="1">
      <c r="A60" s="47" t="s">
        <v>563</v>
      </c>
      <c r="B60" s="48" t="s">
        <v>564</v>
      </c>
      <c r="C60" s="47" t="s">
        <v>215</v>
      </c>
      <c r="D60" s="47" t="s">
        <v>196</v>
      </c>
      <c r="I60" s="50"/>
    </row>
    <row r="61" spans="1:11" ht="30.75" customHeight="1">
      <c r="A61" s="47" t="s">
        <v>565</v>
      </c>
      <c r="B61" s="48" t="s">
        <v>566</v>
      </c>
      <c r="C61" s="47" t="s">
        <v>216</v>
      </c>
      <c r="D61" s="47" t="s">
        <v>217</v>
      </c>
    </row>
    <row r="62" spans="1:11" ht="24" customHeight="1"/>
    <row r="63" spans="1:11" ht="26.25" customHeight="1">
      <c r="A63" s="547"/>
      <c r="B63" s="547"/>
      <c r="C63" s="547"/>
      <c r="D63" s="547"/>
      <c r="E63" s="547"/>
      <c r="F63" s="547"/>
      <c r="G63" s="547"/>
      <c r="H63" s="547"/>
      <c r="I63" s="547"/>
      <c r="J63" s="547"/>
      <c r="K63" s="547"/>
    </row>
    <row r="64" spans="1:11" ht="24" customHeight="1">
      <c r="A64" s="547"/>
      <c r="B64" s="547"/>
      <c r="C64" s="547"/>
      <c r="D64" s="547"/>
      <c r="E64" s="547"/>
      <c r="F64" s="547"/>
      <c r="G64" s="547"/>
      <c r="H64" s="211"/>
      <c r="I64" s="50"/>
      <c r="J64" s="228"/>
      <c r="K64" s="50"/>
    </row>
    <row r="65" spans="1:75" ht="24" customHeight="1">
      <c r="A65" s="547"/>
      <c r="B65" s="547"/>
      <c r="C65" s="547"/>
      <c r="D65" s="547"/>
      <c r="E65" s="547"/>
      <c r="F65" s="547"/>
      <c r="G65" s="547"/>
      <c r="H65" s="547"/>
      <c r="I65" s="547"/>
      <c r="J65" s="547"/>
      <c r="K65" s="547"/>
    </row>
    <row r="66" spans="1:75" ht="24" customHeight="1">
      <c r="A66" s="547"/>
      <c r="B66" s="547"/>
      <c r="C66" s="547"/>
      <c r="D66" s="547"/>
      <c r="E66" s="547"/>
      <c r="F66" s="547"/>
      <c r="G66" s="547"/>
      <c r="H66" s="547"/>
      <c r="I66" s="547"/>
      <c r="J66" s="547"/>
      <c r="K66" s="547"/>
    </row>
    <row r="67" spans="1:75" ht="24" customHeight="1">
      <c r="A67" s="547"/>
      <c r="B67" s="547"/>
      <c r="C67" s="547"/>
      <c r="D67" s="547"/>
      <c r="E67" s="547"/>
      <c r="F67" s="547"/>
      <c r="G67" s="547"/>
      <c r="H67" s="547"/>
      <c r="I67" s="547"/>
      <c r="J67" s="547"/>
      <c r="K67" s="547"/>
    </row>
    <row r="68" spans="1:75" ht="24" customHeight="1">
      <c r="A68" s="547"/>
      <c r="B68" s="547"/>
      <c r="C68" s="547"/>
      <c r="D68" s="547"/>
      <c r="E68" s="547"/>
      <c r="F68" s="547"/>
      <c r="G68" s="547"/>
      <c r="H68" s="547"/>
      <c r="I68" s="547"/>
      <c r="J68" s="547"/>
      <c r="K68" s="547"/>
    </row>
    <row r="69" spans="1:75" ht="24" customHeight="1">
      <c r="A69" s="547"/>
      <c r="B69" s="547"/>
      <c r="C69" s="547"/>
      <c r="D69" s="547"/>
      <c r="E69" s="547"/>
    </row>
    <row r="75" spans="1:75" s="44" customFormat="1">
      <c r="A75" s="51"/>
      <c r="F75" s="52"/>
      <c r="H75" s="43"/>
      <c r="J75" s="226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</row>
  </sheetData>
  <mergeCells count="18">
    <mergeCell ref="A1:K1"/>
    <mergeCell ref="A2:K2"/>
    <mergeCell ref="A3:K3"/>
    <mergeCell ref="C4:C5"/>
    <mergeCell ref="D4:D5"/>
    <mergeCell ref="I4:J4"/>
    <mergeCell ref="K4:K5"/>
    <mergeCell ref="E4:F4"/>
    <mergeCell ref="A4:A5"/>
    <mergeCell ref="B4:B5"/>
    <mergeCell ref="G4:H4"/>
    <mergeCell ref="A68:K68"/>
    <mergeCell ref="A69:E69"/>
    <mergeCell ref="A63:K63"/>
    <mergeCell ref="A64:G64"/>
    <mergeCell ref="A65:K65"/>
    <mergeCell ref="A66:K66"/>
    <mergeCell ref="A67:K67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43" fitToHeight="3" orientation="landscape" r:id="rId1"/>
  <headerFooter alignWithMargins="0">
    <oddHeader>&amp;R&amp;P</oddHeader>
  </headerFooter>
  <rowBreaks count="1" manualBreakCount="1">
    <brk id="21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CA370-95F2-4767-B094-475B0D589F80}">
  <sheetPr>
    <tabColor theme="5" tint="0.59999389629810485"/>
  </sheetPr>
  <dimension ref="A1:Q248"/>
  <sheetViews>
    <sheetView zoomScale="80" zoomScaleNormal="80" workbookViewId="0">
      <selection activeCell="B22" sqref="B22"/>
    </sheetView>
  </sheetViews>
  <sheetFormatPr defaultColWidth="10.42578125" defaultRowHeight="26.25"/>
  <cols>
    <col min="1" max="1" width="9.28515625" style="536" customWidth="1"/>
    <col min="2" max="2" width="55.140625" style="537" customWidth="1"/>
    <col min="3" max="3" width="16.42578125" style="538" customWidth="1"/>
    <col min="4" max="5" width="19.7109375" style="539" customWidth="1"/>
    <col min="6" max="6" width="12.140625" style="540" customWidth="1"/>
    <col min="7" max="8" width="19.7109375" style="541" customWidth="1"/>
    <col min="9" max="9" width="11.85546875" style="542" customWidth="1"/>
    <col min="10" max="10" width="19.7109375" style="539" customWidth="1"/>
    <col min="11" max="11" width="23.42578125" style="543" customWidth="1"/>
    <col min="12" max="12" width="30.85546875" style="487" bestFit="1" customWidth="1"/>
    <col min="13" max="13" width="19.42578125" style="544" customWidth="1"/>
    <col min="14" max="14" width="19" style="545" customWidth="1"/>
    <col min="15" max="16" width="10.42578125" style="544"/>
    <col min="17" max="17" width="26.7109375" style="546" bestFit="1" customWidth="1"/>
    <col min="18" max="18" width="14.5703125" style="544" bestFit="1" customWidth="1"/>
    <col min="19" max="16384" width="10.42578125" style="544"/>
  </cols>
  <sheetData>
    <row r="1" spans="1:17" s="488" customFormat="1" ht="30" customHeight="1">
      <c r="A1" s="679" t="s">
        <v>582</v>
      </c>
      <c r="B1" s="679"/>
      <c r="C1" s="679"/>
      <c r="D1" s="679"/>
      <c r="E1" s="679"/>
      <c r="F1" s="679"/>
      <c r="G1" s="679"/>
      <c r="H1" s="679"/>
      <c r="I1" s="679"/>
      <c r="J1" s="679"/>
      <c r="K1" s="679"/>
      <c r="L1" s="487"/>
      <c r="N1" s="489"/>
      <c r="Q1" s="490"/>
    </row>
    <row r="2" spans="1:17" s="488" customFormat="1" ht="30" customHeight="1">
      <c r="A2" s="679" t="s">
        <v>583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487"/>
      <c r="N2" s="489"/>
      <c r="Q2" s="490"/>
    </row>
    <row r="3" spans="1:17" s="488" customFormat="1" ht="30" customHeight="1">
      <c r="A3" s="679" t="s">
        <v>584</v>
      </c>
      <c r="B3" s="679"/>
      <c r="C3" s="679"/>
      <c r="D3" s="679"/>
      <c r="E3" s="679"/>
      <c r="F3" s="679"/>
      <c r="G3" s="679"/>
      <c r="H3" s="679"/>
      <c r="I3" s="679"/>
      <c r="J3" s="679"/>
      <c r="K3" s="679"/>
      <c r="L3" s="487"/>
      <c r="N3" s="489"/>
      <c r="Q3" s="490"/>
    </row>
    <row r="4" spans="1:17" s="488" customFormat="1" ht="26.1" customHeight="1">
      <c r="A4" s="491"/>
      <c r="B4" s="492"/>
      <c r="C4" s="493"/>
      <c r="D4" s="493"/>
      <c r="E4" s="493"/>
      <c r="F4" s="494"/>
      <c r="G4" s="493"/>
      <c r="H4" s="493"/>
      <c r="I4" s="494"/>
      <c r="J4" s="493"/>
      <c r="K4" s="493"/>
      <c r="L4" s="487"/>
      <c r="N4" s="495"/>
      <c r="Q4" s="490"/>
    </row>
    <row r="5" spans="1:17" s="496" customFormat="1" ht="27" customHeight="1">
      <c r="A5" s="666" t="s">
        <v>108</v>
      </c>
      <c r="B5" s="669" t="s">
        <v>585</v>
      </c>
      <c r="C5" s="666" t="s">
        <v>586</v>
      </c>
      <c r="D5" s="672" t="s">
        <v>587</v>
      </c>
      <c r="E5" s="675" t="s">
        <v>9</v>
      </c>
      <c r="F5" s="676"/>
      <c r="G5" s="672" t="s">
        <v>588</v>
      </c>
      <c r="H5" s="672" t="s">
        <v>133</v>
      </c>
      <c r="I5" s="663"/>
      <c r="J5" s="663" t="s">
        <v>4</v>
      </c>
      <c r="K5" s="666" t="s">
        <v>589</v>
      </c>
      <c r="L5" s="487"/>
      <c r="N5" s="497"/>
      <c r="Q5" s="498"/>
    </row>
    <row r="6" spans="1:17" s="500" customFormat="1" ht="27" customHeight="1">
      <c r="A6" s="667"/>
      <c r="B6" s="670"/>
      <c r="C6" s="667"/>
      <c r="D6" s="673"/>
      <c r="E6" s="677"/>
      <c r="F6" s="678"/>
      <c r="G6" s="673"/>
      <c r="H6" s="665"/>
      <c r="I6" s="665"/>
      <c r="J6" s="664"/>
      <c r="K6" s="667"/>
      <c r="L6" s="499"/>
      <c r="N6" s="501"/>
      <c r="Q6" s="502"/>
    </row>
    <row r="7" spans="1:17" s="500" customFormat="1" ht="27" customHeight="1">
      <c r="A7" s="668"/>
      <c r="B7" s="671"/>
      <c r="C7" s="668"/>
      <c r="D7" s="674"/>
      <c r="E7" s="503" t="s">
        <v>106</v>
      </c>
      <c r="F7" s="504" t="s">
        <v>7</v>
      </c>
      <c r="G7" s="674"/>
      <c r="H7" s="505" t="s">
        <v>106</v>
      </c>
      <c r="I7" s="504" t="s">
        <v>7</v>
      </c>
      <c r="J7" s="665"/>
      <c r="K7" s="668"/>
      <c r="L7" s="499"/>
      <c r="N7" s="501"/>
      <c r="Q7" s="502"/>
    </row>
    <row r="8" spans="1:17" s="512" customFormat="1" ht="27" customHeight="1">
      <c r="A8" s="506"/>
      <c r="B8" s="507" t="s">
        <v>590</v>
      </c>
      <c r="C8" s="508"/>
      <c r="D8" s="509">
        <v>800000</v>
      </c>
      <c r="E8" s="509">
        <v>0</v>
      </c>
      <c r="F8" s="510">
        <v>0</v>
      </c>
      <c r="G8" s="509">
        <v>0</v>
      </c>
      <c r="H8" s="509">
        <v>0</v>
      </c>
      <c r="I8" s="510">
        <v>0</v>
      </c>
      <c r="J8" s="509">
        <v>800000</v>
      </c>
      <c r="K8" s="506"/>
      <c r="L8" s="511"/>
      <c r="N8" s="513"/>
      <c r="Q8" s="514"/>
    </row>
    <row r="9" spans="1:17" s="522" customFormat="1" ht="45">
      <c r="A9" s="515">
        <v>1</v>
      </c>
      <c r="B9" s="516" t="s">
        <v>591</v>
      </c>
      <c r="C9" s="517" t="s">
        <v>592</v>
      </c>
      <c r="D9" s="518">
        <v>300000</v>
      </c>
      <c r="E9" s="518"/>
      <c r="F9" s="519">
        <v>0</v>
      </c>
      <c r="G9" s="520">
        <v>0</v>
      </c>
      <c r="H9" s="520">
        <v>0</v>
      </c>
      <c r="I9" s="519">
        <v>0</v>
      </c>
      <c r="J9" s="518">
        <v>300000</v>
      </c>
      <c r="K9" s="515" t="s">
        <v>593</v>
      </c>
      <c r="L9" s="521"/>
      <c r="N9" s="523"/>
      <c r="Q9" s="524"/>
    </row>
    <row r="10" spans="1:17" s="522" customFormat="1" ht="45">
      <c r="A10" s="515">
        <v>2</v>
      </c>
      <c r="B10" s="516" t="s">
        <v>594</v>
      </c>
      <c r="C10" s="517" t="s">
        <v>592</v>
      </c>
      <c r="D10" s="518">
        <v>500000</v>
      </c>
      <c r="E10" s="518"/>
      <c r="F10" s="519">
        <v>0</v>
      </c>
      <c r="G10" s="520">
        <v>0</v>
      </c>
      <c r="H10" s="520">
        <v>0</v>
      </c>
      <c r="I10" s="519">
        <v>0</v>
      </c>
      <c r="J10" s="518">
        <v>500000</v>
      </c>
      <c r="K10" s="515" t="s">
        <v>200</v>
      </c>
      <c r="L10" s="521"/>
      <c r="N10" s="523"/>
      <c r="Q10" s="524"/>
    </row>
    <row r="11" spans="1:17" s="522" customFormat="1" ht="22.5" hidden="1">
      <c r="A11" s="515"/>
      <c r="B11" s="516"/>
      <c r="C11" s="517"/>
      <c r="D11" s="518"/>
      <c r="E11" s="518"/>
      <c r="F11" s="519" t="e">
        <f t="shared" ref="F11:F19" si="0">E11/D11*100</f>
        <v>#DIV/0!</v>
      </c>
      <c r="G11" s="520"/>
      <c r="H11" s="520">
        <f t="shared" ref="H11:H19" si="1">+E11+G11</f>
        <v>0</v>
      </c>
      <c r="I11" s="519" t="e">
        <f>H11/D11*100</f>
        <v>#DIV/0!</v>
      </c>
      <c r="J11" s="518">
        <f t="shared" ref="J11:J19" si="2">D11-H11</f>
        <v>0</v>
      </c>
      <c r="K11" s="515"/>
      <c r="L11" s="521"/>
      <c r="N11" s="523"/>
      <c r="Q11" s="524"/>
    </row>
    <row r="12" spans="1:17" s="522" customFormat="1" ht="27" hidden="1" customHeight="1">
      <c r="A12" s="515"/>
      <c r="B12" s="525"/>
      <c r="C12" s="517"/>
      <c r="D12" s="518"/>
      <c r="E12" s="518"/>
      <c r="F12" s="519" t="e">
        <f>E12/D12*100</f>
        <v>#DIV/0!</v>
      </c>
      <c r="G12" s="520"/>
      <c r="H12" s="520">
        <f>+E12+G12</f>
        <v>0</v>
      </c>
      <c r="I12" s="519" t="e">
        <f>H12/D12*100</f>
        <v>#DIV/0!</v>
      </c>
      <c r="J12" s="518">
        <f>D12-H12</f>
        <v>0</v>
      </c>
      <c r="K12" s="515"/>
      <c r="L12" s="521"/>
      <c r="N12" s="523"/>
      <c r="Q12" s="524"/>
    </row>
    <row r="13" spans="1:17" s="522" customFormat="1" ht="45" hidden="1" customHeight="1">
      <c r="A13" s="515"/>
      <c r="B13" s="516"/>
      <c r="C13" s="517"/>
      <c r="D13" s="518"/>
      <c r="E13" s="518"/>
      <c r="F13" s="519" t="e">
        <f>+E13*100/D13</f>
        <v>#DIV/0!</v>
      </c>
      <c r="G13" s="520"/>
      <c r="H13" s="520">
        <f t="shared" si="1"/>
        <v>0</v>
      </c>
      <c r="I13" s="519" t="e">
        <f>+H13*100/D13</f>
        <v>#DIV/0!</v>
      </c>
      <c r="J13" s="518">
        <f t="shared" si="2"/>
        <v>0</v>
      </c>
      <c r="K13" s="515"/>
      <c r="L13" s="521"/>
      <c r="N13" s="523"/>
      <c r="Q13" s="524"/>
    </row>
    <row r="14" spans="1:17" s="522" customFormat="1" ht="45" hidden="1" customHeight="1">
      <c r="A14" s="515"/>
      <c r="B14" s="516"/>
      <c r="C14" s="517"/>
      <c r="D14" s="518"/>
      <c r="E14" s="518"/>
      <c r="F14" s="519" t="e">
        <f t="shared" si="0"/>
        <v>#DIV/0!</v>
      </c>
      <c r="G14" s="520"/>
      <c r="H14" s="520">
        <f t="shared" si="1"/>
        <v>0</v>
      </c>
      <c r="I14" s="519" t="e">
        <f>H14/D14*100</f>
        <v>#DIV/0!</v>
      </c>
      <c r="J14" s="518">
        <f t="shared" si="2"/>
        <v>0</v>
      </c>
      <c r="K14" s="515"/>
      <c r="L14" s="521"/>
      <c r="N14" s="523"/>
      <c r="Q14" s="524"/>
    </row>
    <row r="15" spans="1:17" s="522" customFormat="1" ht="45" hidden="1" customHeight="1">
      <c r="A15" s="515"/>
      <c r="B15" s="516"/>
      <c r="C15" s="517"/>
      <c r="D15" s="518"/>
      <c r="E15" s="518"/>
      <c r="F15" s="519" t="e">
        <f t="shared" si="0"/>
        <v>#DIV/0!</v>
      </c>
      <c r="G15" s="520"/>
      <c r="H15" s="520">
        <f t="shared" si="1"/>
        <v>0</v>
      </c>
      <c r="I15" s="519" t="e">
        <f t="shared" ref="I15:I19" si="3">H15/D15*100</f>
        <v>#DIV/0!</v>
      </c>
      <c r="J15" s="518">
        <f t="shared" si="2"/>
        <v>0</v>
      </c>
      <c r="K15" s="515"/>
      <c r="L15" s="521"/>
      <c r="N15" s="523"/>
      <c r="Q15" s="524"/>
    </row>
    <row r="16" spans="1:17" s="522" customFormat="1" ht="27" hidden="1" customHeight="1">
      <c r="A16" s="515"/>
      <c r="B16" s="525"/>
      <c r="C16" s="517"/>
      <c r="D16" s="518"/>
      <c r="E16" s="518"/>
      <c r="F16" s="519" t="e">
        <f t="shared" si="0"/>
        <v>#DIV/0!</v>
      </c>
      <c r="G16" s="520"/>
      <c r="H16" s="520">
        <f t="shared" si="1"/>
        <v>0</v>
      </c>
      <c r="I16" s="519" t="e">
        <f t="shared" si="3"/>
        <v>#DIV/0!</v>
      </c>
      <c r="J16" s="518">
        <f t="shared" si="2"/>
        <v>0</v>
      </c>
      <c r="K16" s="515"/>
      <c r="L16" s="521"/>
      <c r="N16" s="523"/>
      <c r="Q16" s="524"/>
    </row>
    <row r="17" spans="1:17" s="522" customFormat="1" ht="22.5" hidden="1">
      <c r="A17" s="515"/>
      <c r="B17" s="526"/>
      <c r="C17" s="517"/>
      <c r="D17" s="518"/>
      <c r="E17" s="518"/>
      <c r="F17" s="519" t="e">
        <f t="shared" si="0"/>
        <v>#DIV/0!</v>
      </c>
      <c r="G17" s="520"/>
      <c r="H17" s="520">
        <f t="shared" si="1"/>
        <v>0</v>
      </c>
      <c r="I17" s="519" t="e">
        <f t="shared" si="3"/>
        <v>#DIV/0!</v>
      </c>
      <c r="J17" s="518">
        <f t="shared" si="2"/>
        <v>0</v>
      </c>
      <c r="K17" s="515"/>
      <c r="L17" s="521"/>
      <c r="N17" s="523"/>
      <c r="Q17" s="524"/>
    </row>
    <row r="18" spans="1:17" s="522" customFormat="1" ht="45" hidden="1" customHeight="1">
      <c r="A18" s="515"/>
      <c r="B18" s="516"/>
      <c r="C18" s="517"/>
      <c r="D18" s="518"/>
      <c r="E18" s="518"/>
      <c r="F18" s="519" t="e">
        <f t="shared" si="0"/>
        <v>#DIV/0!</v>
      </c>
      <c r="G18" s="520"/>
      <c r="H18" s="520">
        <f t="shared" si="1"/>
        <v>0</v>
      </c>
      <c r="I18" s="519" t="e">
        <f t="shared" si="3"/>
        <v>#DIV/0!</v>
      </c>
      <c r="J18" s="518">
        <f t="shared" si="2"/>
        <v>0</v>
      </c>
      <c r="K18" s="515"/>
      <c r="L18" s="521"/>
      <c r="N18" s="523"/>
      <c r="Q18" s="524"/>
    </row>
    <row r="19" spans="1:17" s="522" customFormat="1" ht="45" hidden="1" customHeight="1">
      <c r="A19" s="515"/>
      <c r="B19" s="516"/>
      <c r="C19" s="517"/>
      <c r="D19" s="518"/>
      <c r="E19" s="518"/>
      <c r="F19" s="519" t="e">
        <f t="shared" si="0"/>
        <v>#DIV/0!</v>
      </c>
      <c r="G19" s="520"/>
      <c r="H19" s="520">
        <f t="shared" si="1"/>
        <v>0</v>
      </c>
      <c r="I19" s="519" t="e">
        <f t="shared" si="3"/>
        <v>#DIV/0!</v>
      </c>
      <c r="J19" s="518">
        <f t="shared" si="2"/>
        <v>0</v>
      </c>
      <c r="K19" s="515"/>
      <c r="L19" s="521"/>
      <c r="N19" s="523"/>
      <c r="Q19" s="524"/>
    </row>
    <row r="20" spans="1:17" s="533" customFormat="1" ht="27" customHeight="1">
      <c r="A20" s="527"/>
      <c r="B20" s="528"/>
      <c r="C20" s="529"/>
      <c r="D20" s="530"/>
      <c r="E20" s="393"/>
      <c r="F20" s="531"/>
      <c r="G20" s="393"/>
      <c r="H20" s="393"/>
      <c r="I20" s="531"/>
      <c r="J20" s="393"/>
      <c r="K20" s="530"/>
      <c r="L20" s="532"/>
      <c r="N20" s="534"/>
      <c r="Q20" s="535"/>
    </row>
    <row r="21" spans="1:17" ht="26.1" customHeight="1"/>
    <row r="22" spans="1:17" ht="26.1" customHeight="1"/>
    <row r="23" spans="1:17" ht="26.1" customHeight="1"/>
    <row r="24" spans="1:17" ht="26.1" customHeight="1"/>
    <row r="25" spans="1:17" ht="26.1" customHeight="1"/>
    <row r="26" spans="1:17" ht="26.1" customHeight="1"/>
    <row r="27" spans="1:17" ht="26.1" customHeight="1"/>
    <row r="28" spans="1:17" ht="26.1" customHeight="1"/>
    <row r="29" spans="1:17" ht="26.1" customHeight="1"/>
    <row r="30" spans="1:17" ht="26.1" customHeight="1"/>
    <row r="31" spans="1:17" ht="26.1" customHeight="1"/>
    <row r="32" spans="1:17" ht="26.1" customHeight="1"/>
    <row r="33" ht="26.1" customHeight="1"/>
    <row r="34" ht="26.1" customHeight="1"/>
    <row r="35" ht="26.1" customHeight="1"/>
    <row r="36" ht="26.1" customHeight="1"/>
    <row r="37" ht="26.1" customHeight="1"/>
    <row r="38" ht="26.1" customHeight="1"/>
    <row r="39" ht="26.1" customHeight="1"/>
    <row r="40" ht="26.1" customHeight="1"/>
    <row r="41" ht="26.1" customHeight="1"/>
    <row r="42" ht="26.1" customHeight="1"/>
    <row r="43" ht="26.1" customHeight="1"/>
    <row r="44" ht="26.1" customHeight="1"/>
    <row r="45" ht="26.1" customHeight="1"/>
    <row r="46" ht="26.1" customHeight="1"/>
    <row r="47" ht="26.1" customHeight="1"/>
    <row r="48" ht="26.1" customHeight="1"/>
    <row r="49" ht="26.1" customHeight="1"/>
    <row r="50" ht="26.1" customHeight="1"/>
    <row r="51" ht="26.1" customHeight="1"/>
    <row r="52" ht="26.1" customHeight="1"/>
    <row r="53" ht="26.1" customHeight="1"/>
    <row r="54" ht="26.1" customHeight="1"/>
    <row r="55" ht="26.1" customHeight="1"/>
    <row r="56" ht="26.1" customHeight="1"/>
    <row r="57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</sheetData>
  <mergeCells count="12">
    <mergeCell ref="A1:K1"/>
    <mergeCell ref="A2:K2"/>
    <mergeCell ref="A3:K3"/>
    <mergeCell ref="J5:J7"/>
    <mergeCell ref="K5:K7"/>
    <mergeCell ref="A5:A7"/>
    <mergeCell ref="B5:B7"/>
    <mergeCell ref="C5:C7"/>
    <mergeCell ref="D5:D7"/>
    <mergeCell ref="E5:F6"/>
    <mergeCell ref="G5:G7"/>
    <mergeCell ref="H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P8" sqref="P8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564" t="s">
        <v>218</v>
      </c>
      <c r="B1" s="564"/>
      <c r="C1" s="564"/>
      <c r="D1" s="564"/>
      <c r="E1" s="564"/>
      <c r="F1" s="564"/>
      <c r="G1" s="564"/>
      <c r="H1" s="564"/>
      <c r="I1" s="564"/>
      <c r="J1" s="564"/>
      <c r="K1" s="564"/>
      <c r="L1" s="564"/>
      <c r="M1" s="564"/>
      <c r="N1" s="564"/>
    </row>
    <row r="2" spans="1:18" ht="26.25" customHeight="1">
      <c r="A2" s="564" t="s">
        <v>168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</row>
    <row r="3" spans="1:18" ht="26.25" customHeight="1">
      <c r="A3" s="564" t="s">
        <v>571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</row>
    <row r="4" spans="1:18" ht="19.5" customHeight="1"/>
    <row r="5" spans="1:18" ht="32.25" customHeight="1">
      <c r="A5" s="559" t="s">
        <v>169</v>
      </c>
      <c r="B5" s="559" t="s">
        <v>170</v>
      </c>
      <c r="C5" s="561" t="s">
        <v>171</v>
      </c>
      <c r="D5" s="562"/>
      <c r="E5" s="563"/>
      <c r="F5" s="565" t="s">
        <v>172</v>
      </c>
      <c r="G5" s="566"/>
      <c r="H5" s="567"/>
      <c r="I5" s="568" t="s">
        <v>173</v>
      </c>
      <c r="J5" s="569"/>
      <c r="K5" s="569"/>
      <c r="L5" s="569"/>
      <c r="M5" s="569"/>
      <c r="N5" s="570"/>
    </row>
    <row r="6" spans="1:18" ht="39.75" customHeight="1">
      <c r="A6" s="560"/>
      <c r="B6" s="559"/>
      <c r="C6" s="110" t="s">
        <v>174</v>
      </c>
      <c r="D6" s="110" t="s">
        <v>176</v>
      </c>
      <c r="E6" s="110" t="s">
        <v>175</v>
      </c>
      <c r="F6" s="111" t="s">
        <v>174</v>
      </c>
      <c r="G6" s="111" t="s">
        <v>176</v>
      </c>
      <c r="H6" s="111" t="s">
        <v>175</v>
      </c>
      <c r="I6" s="112" t="s">
        <v>174</v>
      </c>
      <c r="J6" s="112" t="s">
        <v>176</v>
      </c>
      <c r="K6" s="112" t="s">
        <v>175</v>
      </c>
      <c r="L6" s="112" t="s">
        <v>2</v>
      </c>
      <c r="M6" s="112" t="s">
        <v>177</v>
      </c>
      <c r="N6" s="112" t="s">
        <v>178</v>
      </c>
    </row>
    <row r="7" spans="1:18" ht="30" customHeight="1">
      <c r="A7" s="113" t="s">
        <v>179</v>
      </c>
      <c r="B7" s="114" t="s">
        <v>180</v>
      </c>
      <c r="C7" s="115">
        <v>1543.0710999999999</v>
      </c>
      <c r="D7" s="116">
        <v>11.000198429999999</v>
      </c>
      <c r="E7" s="116">
        <v>383.10130085999998</v>
      </c>
      <c r="F7" s="116">
        <v>40580.942900000002</v>
      </c>
      <c r="G7" s="118">
        <v>18403.982268060001</v>
      </c>
      <c r="H7" s="118">
        <v>3194.8286606900001</v>
      </c>
      <c r="I7" s="116">
        <v>42124.014000000003</v>
      </c>
      <c r="J7" s="116">
        <v>18414.982466490001</v>
      </c>
      <c r="K7" s="116">
        <v>3577.9299615499999</v>
      </c>
      <c r="L7" s="116">
        <v>21992.912428039999</v>
      </c>
      <c r="M7" s="117">
        <v>8.4938010930059988</v>
      </c>
      <c r="N7" s="119">
        <v>52.209916244069241</v>
      </c>
    </row>
    <row r="8" spans="1:18" ht="30" customHeight="1">
      <c r="A8" s="113" t="s">
        <v>199</v>
      </c>
      <c r="B8" s="114" t="s">
        <v>181</v>
      </c>
      <c r="C8" s="115">
        <v>126416.91989999999</v>
      </c>
      <c r="D8" s="116">
        <v>15.797255030000001</v>
      </c>
      <c r="E8" s="116">
        <v>47275.327867909997</v>
      </c>
      <c r="F8" s="116">
        <v>51493.009400000003</v>
      </c>
      <c r="G8" s="118">
        <v>95.022077499999995</v>
      </c>
      <c r="H8" s="118">
        <v>18791.439778669999</v>
      </c>
      <c r="I8" s="116">
        <v>177909.92929999999</v>
      </c>
      <c r="J8" s="116">
        <v>110.81933253</v>
      </c>
      <c r="K8" s="116">
        <v>66066.767646580003</v>
      </c>
      <c r="L8" s="116">
        <v>66177.586979109998</v>
      </c>
      <c r="M8" s="117">
        <v>37.134952448424137</v>
      </c>
      <c r="N8" s="119">
        <v>37.197242019875283</v>
      </c>
    </row>
    <row r="9" spans="1:18" ht="30" customHeight="1">
      <c r="A9" s="113" t="s">
        <v>182</v>
      </c>
      <c r="B9" s="114" t="s">
        <v>186</v>
      </c>
      <c r="C9" s="115">
        <v>3088.16892353</v>
      </c>
      <c r="D9" s="116">
        <v>133.92469469</v>
      </c>
      <c r="E9" s="116">
        <v>629.25349606999998</v>
      </c>
      <c r="F9" s="116">
        <v>3170.75667647</v>
      </c>
      <c r="G9" s="116">
        <v>1279.7584784999999</v>
      </c>
      <c r="H9" s="116">
        <v>64.508957300000006</v>
      </c>
      <c r="I9" s="116">
        <v>6258.9255999999996</v>
      </c>
      <c r="J9" s="116">
        <v>1413.6831731899999</v>
      </c>
      <c r="K9" s="116">
        <v>693.76245337</v>
      </c>
      <c r="L9" s="116">
        <v>2107.4456265600002</v>
      </c>
      <c r="M9" s="117">
        <v>11.084369709874807</v>
      </c>
      <c r="N9" s="119">
        <v>33.671044540935277</v>
      </c>
    </row>
    <row r="10" spans="1:18" s="159" customFormat="1" ht="30" customHeight="1">
      <c r="A10" s="120" t="s">
        <v>184</v>
      </c>
      <c r="B10" s="121" t="s">
        <v>13</v>
      </c>
      <c r="C10" s="122">
        <v>5025.0075999999999</v>
      </c>
      <c r="D10" s="123">
        <v>262.52197135</v>
      </c>
      <c r="E10" s="123">
        <v>985.95715025000004</v>
      </c>
      <c r="F10" s="123">
        <v>677.58730000000003</v>
      </c>
      <c r="G10" s="123">
        <v>12.739934</v>
      </c>
      <c r="H10" s="123">
        <v>178.23517086999999</v>
      </c>
      <c r="I10" s="123">
        <v>5702.5949000000001</v>
      </c>
      <c r="J10" s="123">
        <v>275.26190535000001</v>
      </c>
      <c r="K10" s="123">
        <v>1164.1923211200001</v>
      </c>
      <c r="L10" s="213">
        <v>1439.4542264700001</v>
      </c>
      <c r="M10" s="124">
        <v>20.415132786654723</v>
      </c>
      <c r="N10" s="125">
        <v>25.242091569050434</v>
      </c>
    </row>
    <row r="11" spans="1:18" s="159" customFormat="1" ht="30" customHeight="1">
      <c r="A11" s="113" t="s">
        <v>185</v>
      </c>
      <c r="B11" s="114" t="s">
        <v>183</v>
      </c>
      <c r="C11" s="115">
        <v>47235.761509999997</v>
      </c>
      <c r="D11" s="116">
        <v>144.58053756999999</v>
      </c>
      <c r="E11" s="116">
        <v>11211.222391400001</v>
      </c>
      <c r="F11" s="116">
        <v>5150.1042900000002</v>
      </c>
      <c r="G11" s="116">
        <v>890.78919575999998</v>
      </c>
      <c r="H11" s="116">
        <v>266.10669209999998</v>
      </c>
      <c r="I11" s="116">
        <v>52385.8658</v>
      </c>
      <c r="J11" s="116">
        <v>1035.3697333299999</v>
      </c>
      <c r="K11" s="116">
        <v>11477.329083500001</v>
      </c>
      <c r="L11" s="116">
        <v>12512.698816830001</v>
      </c>
      <c r="M11" s="117">
        <v>21.909209494252554</v>
      </c>
      <c r="N11" s="119">
        <v>23.885639047374497</v>
      </c>
      <c r="O11"/>
      <c r="P11"/>
      <c r="Q11"/>
      <c r="R11"/>
    </row>
    <row r="12" spans="1:18" ht="30" customHeight="1">
      <c r="A12" s="113" t="s">
        <v>187</v>
      </c>
      <c r="B12" s="114" t="s">
        <v>188</v>
      </c>
      <c r="C12" s="115">
        <v>5208.6008000000002</v>
      </c>
      <c r="D12" s="116">
        <v>34.836304820000002</v>
      </c>
      <c r="E12" s="116">
        <v>1257.07542208</v>
      </c>
      <c r="F12" s="116">
        <v>2586.0306999999998</v>
      </c>
      <c r="G12" s="116">
        <v>96.918490180000006</v>
      </c>
      <c r="H12" s="116">
        <v>80.052769749999996</v>
      </c>
      <c r="I12" s="116">
        <v>7794.6315000000004</v>
      </c>
      <c r="J12" s="116">
        <v>131.754795</v>
      </c>
      <c r="K12" s="116">
        <v>1337.1281918300001</v>
      </c>
      <c r="L12" s="116">
        <v>1468.8829868300002</v>
      </c>
      <c r="M12" s="117">
        <v>17.15447602404296</v>
      </c>
      <c r="N12" s="119">
        <v>18.844803462870569</v>
      </c>
    </row>
    <row r="13" spans="1:18" ht="30" customHeight="1">
      <c r="A13" s="113" t="s">
        <v>189</v>
      </c>
      <c r="B13" s="114" t="s">
        <v>190</v>
      </c>
      <c r="C13" s="115">
        <v>1767.761563</v>
      </c>
      <c r="D13" s="116">
        <v>57.86989097</v>
      </c>
      <c r="E13" s="116">
        <v>383.85668226000001</v>
      </c>
      <c r="F13" s="116">
        <v>4998.0306369999998</v>
      </c>
      <c r="G13" s="116">
        <v>774.42209873000002</v>
      </c>
      <c r="H13" s="116">
        <v>13.79842156</v>
      </c>
      <c r="I13" s="116">
        <v>6765.7921999999999</v>
      </c>
      <c r="J13" s="116">
        <v>832.29198970000004</v>
      </c>
      <c r="K13" s="116">
        <v>397.65510382000002</v>
      </c>
      <c r="L13" s="116">
        <v>1229.9470935200002</v>
      </c>
      <c r="M13" s="117">
        <v>5.8774359611576603</v>
      </c>
      <c r="N13" s="119">
        <v>18.178907320269165</v>
      </c>
    </row>
    <row r="14" spans="1:18" ht="21" customHeight="1"/>
    <row r="15" spans="1:18" ht="29.25" customHeight="1">
      <c r="A15" s="160" t="s">
        <v>191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</row>
    <row r="16" spans="1:18" ht="14.25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1"/>
      <c r="O16" s="130"/>
    </row>
    <row r="17" spans="1:15" ht="14.25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1"/>
      <c r="O17" s="130"/>
    </row>
    <row r="18" spans="1:15" ht="14.25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1"/>
      <c r="O18" s="130"/>
    </row>
    <row r="19" spans="1:15" ht="14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1"/>
      <c r="O19" s="130"/>
    </row>
    <row r="20" spans="1:15" ht="14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1"/>
      <c r="O20" s="130"/>
    </row>
    <row r="21" spans="1:15" ht="14.25">
      <c r="A21" s="130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130"/>
    </row>
    <row r="22" spans="1:15" ht="14.25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1"/>
      <c r="O22" s="130"/>
    </row>
    <row r="23" spans="1:15" ht="14.25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1"/>
      <c r="O23" s="130"/>
    </row>
    <row r="24" spans="1:15" ht="14.25">
      <c r="A24" s="130"/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1"/>
      <c r="O24" s="130"/>
    </row>
    <row r="25" spans="1:15" ht="15">
      <c r="A25" s="126"/>
      <c r="B25" s="126"/>
      <c r="C25" s="126"/>
      <c r="D25" s="126"/>
      <c r="E25" s="126"/>
      <c r="F25" s="126"/>
      <c r="G25" s="132">
        <f>G7+H7</f>
        <v>21598.810928750001</v>
      </c>
      <c r="H25" s="126"/>
      <c r="I25" s="126"/>
      <c r="J25" s="132">
        <f>J7+K7</f>
        <v>21992.912428039999</v>
      </c>
      <c r="K25" s="126"/>
      <c r="L25" s="132"/>
      <c r="M25" s="132"/>
      <c r="N25" s="133">
        <f>J25/I7*100</f>
        <v>52.209916244069234</v>
      </c>
      <c r="O25" s="126"/>
    </row>
    <row r="26" spans="1:15" ht="15">
      <c r="A26" s="126"/>
      <c r="B26" s="126"/>
      <c r="C26" s="126"/>
      <c r="D26" s="134">
        <f>D7+E7</f>
        <v>394.10149928999999</v>
      </c>
      <c r="E26" s="126"/>
      <c r="F26" s="126"/>
      <c r="G26" s="134">
        <f>G7+H7</f>
        <v>21598.810928750001</v>
      </c>
      <c r="H26" s="126"/>
      <c r="I26" s="126"/>
      <c r="J26" s="132">
        <f>J7+K7</f>
        <v>21992.912428039999</v>
      </c>
      <c r="K26" s="126"/>
      <c r="L26" s="132"/>
      <c r="M26" s="132"/>
      <c r="N26" s="133">
        <f>J26/I7*100</f>
        <v>52.209916244069234</v>
      </c>
      <c r="O26" s="126"/>
    </row>
    <row r="27" spans="1:15" ht="15">
      <c r="A27" s="126"/>
      <c r="B27" s="126"/>
      <c r="C27" s="126"/>
      <c r="D27" s="134">
        <f>D8+E8</f>
        <v>47291.125122939993</v>
      </c>
      <c r="E27" s="126"/>
      <c r="F27" s="126"/>
      <c r="G27" s="134">
        <f>G8+H8</f>
        <v>18886.461856170001</v>
      </c>
      <c r="H27" s="126"/>
      <c r="I27" s="126"/>
      <c r="J27" s="132">
        <f>J8+K8</f>
        <v>66177.586979109998</v>
      </c>
      <c r="K27" s="126"/>
      <c r="L27" s="132"/>
      <c r="M27" s="132"/>
      <c r="N27" s="133">
        <f>J27/I8*100</f>
        <v>37.197242019875283</v>
      </c>
      <c r="O27" s="126"/>
    </row>
    <row r="28" spans="1:15" ht="15">
      <c r="A28" s="126"/>
      <c r="B28" s="127"/>
      <c r="C28" s="127"/>
      <c r="D28" s="128">
        <f>D7+E7</f>
        <v>394.10149928999999</v>
      </c>
      <c r="E28" s="127"/>
      <c r="F28" s="127"/>
      <c r="G28" s="128">
        <f>G7+H7</f>
        <v>21598.810928750001</v>
      </c>
      <c r="H28" s="127"/>
      <c r="I28" s="127"/>
      <c r="J28" s="136">
        <f>J7+K7</f>
        <v>21992.912428039999</v>
      </c>
      <c r="K28" s="127"/>
      <c r="L28" s="136"/>
      <c r="M28" s="136"/>
      <c r="N28" s="135">
        <f>J28/I7*100</f>
        <v>52.209916244069234</v>
      </c>
      <c r="O28" s="127"/>
    </row>
    <row r="29" spans="1:15" ht="15">
      <c r="A29" s="126"/>
      <c r="B29" s="127"/>
      <c r="C29" s="127"/>
      <c r="D29" s="128">
        <f>D8+E8</f>
        <v>47291.125122939993</v>
      </c>
      <c r="E29" s="127"/>
      <c r="F29" s="127"/>
      <c r="G29" s="128">
        <f>G8+H8</f>
        <v>18886.461856170001</v>
      </c>
      <c r="H29" s="127"/>
      <c r="I29" s="127"/>
      <c r="J29" s="136">
        <f>J8+K8</f>
        <v>66177.586979109998</v>
      </c>
      <c r="K29" s="127"/>
      <c r="L29" s="136"/>
      <c r="M29" s="136"/>
      <c r="N29" s="135">
        <f>J29/I8*100</f>
        <v>37.197242019875283</v>
      </c>
      <c r="O29" s="127"/>
    </row>
    <row r="30" spans="1:15" ht="15">
      <c r="A30" s="126"/>
      <c r="B30" s="127"/>
      <c r="C30" s="127"/>
      <c r="D30" s="128">
        <f>D11+E11</f>
        <v>11355.802928970001</v>
      </c>
      <c r="E30" s="127"/>
      <c r="F30" s="127"/>
      <c r="G30" s="128">
        <f>G11+H11</f>
        <v>1156.8958878599999</v>
      </c>
      <c r="H30" s="127"/>
      <c r="I30" s="127"/>
      <c r="J30" s="136">
        <f>J11+K11</f>
        <v>12512.698816830001</v>
      </c>
      <c r="K30" s="127"/>
      <c r="L30" s="136"/>
      <c r="M30" s="136"/>
      <c r="N30" s="135">
        <f>J30/I11*100</f>
        <v>23.885639047374497</v>
      </c>
      <c r="O30" s="127"/>
    </row>
    <row r="31" spans="1:15" ht="15">
      <c r="A31" s="126"/>
      <c r="B31" s="127"/>
      <c r="C31" s="127"/>
      <c r="D31" s="128">
        <f>D9+E9</f>
        <v>763.17819076000001</v>
      </c>
      <c r="E31" s="127"/>
      <c r="F31" s="127"/>
      <c r="G31" s="128">
        <f>G9+H9</f>
        <v>1344.2674357999999</v>
      </c>
      <c r="H31" s="127"/>
      <c r="I31" s="127"/>
      <c r="J31" s="136">
        <f>J9+K9</f>
        <v>2107.4456265600002</v>
      </c>
      <c r="K31" s="127"/>
      <c r="L31" s="136"/>
      <c r="M31" s="136"/>
      <c r="N31" s="135">
        <f>J31/I9*100</f>
        <v>33.671044540935277</v>
      </c>
      <c r="O31" s="127"/>
    </row>
    <row r="32" spans="1:15" ht="15">
      <c r="A32" s="126"/>
      <c r="B32" s="127"/>
      <c r="C32" s="127"/>
      <c r="D32" s="128">
        <f>D10+E10</f>
        <v>1248.4791216000001</v>
      </c>
      <c r="E32" s="127"/>
      <c r="F32" s="127"/>
      <c r="G32" s="128">
        <f>G10+H10</f>
        <v>190.97510487</v>
      </c>
      <c r="H32" s="127"/>
      <c r="I32" s="127"/>
      <c r="J32" s="136">
        <f>J10+K10</f>
        <v>1439.4542264700001</v>
      </c>
      <c r="K32" s="127"/>
      <c r="L32" s="136"/>
      <c r="M32" s="136"/>
      <c r="N32" s="135">
        <f>J32/I10*100</f>
        <v>25.242091569050434</v>
      </c>
      <c r="O32" s="127"/>
    </row>
    <row r="33" spans="1:15" ht="15">
      <c r="A33" s="126"/>
      <c r="B33" s="127"/>
      <c r="C33" s="127"/>
      <c r="D33" s="128">
        <f>D12+E12</f>
        <v>1291.9117268999998</v>
      </c>
      <c r="E33" s="127"/>
      <c r="F33" s="127"/>
      <c r="G33" s="128">
        <f>G12+H12</f>
        <v>176.97125993</v>
      </c>
      <c r="H33" s="127"/>
      <c r="I33" s="127"/>
      <c r="J33" s="136">
        <f>J12+K12</f>
        <v>1468.8829868300002</v>
      </c>
      <c r="K33" s="127"/>
      <c r="L33" s="136"/>
      <c r="M33" s="136"/>
      <c r="N33" s="135">
        <f>J33/I12*100</f>
        <v>18.844803462870569</v>
      </c>
      <c r="O33" s="127"/>
    </row>
    <row r="34" spans="1:15" ht="15">
      <c r="A34" s="126"/>
      <c r="B34" s="127"/>
      <c r="C34" s="127"/>
      <c r="D34" s="128">
        <f>D13+E13</f>
        <v>441.72657322999999</v>
      </c>
      <c r="E34" s="127"/>
      <c r="F34" s="127"/>
      <c r="G34" s="128">
        <f>G13+H13</f>
        <v>788.22052028999997</v>
      </c>
      <c r="H34" s="127"/>
      <c r="I34" s="127"/>
      <c r="J34" s="136">
        <f>J13+K13</f>
        <v>1229.9470935200002</v>
      </c>
      <c r="K34" s="127"/>
      <c r="L34" s="136"/>
      <c r="M34" s="136"/>
      <c r="N34" s="135">
        <f>J34/I13*100</f>
        <v>18.178907320269168</v>
      </c>
      <c r="O34" s="127"/>
    </row>
    <row r="35" spans="1:15" ht="15">
      <c r="A35" s="126"/>
      <c r="B35" s="127"/>
      <c r="C35" s="127"/>
      <c r="D35" s="128">
        <f>D14+E14</f>
        <v>0</v>
      </c>
      <c r="E35" s="127"/>
      <c r="F35" s="127"/>
      <c r="G35" s="128">
        <f>G14+H14</f>
        <v>0</v>
      </c>
      <c r="H35" s="127"/>
      <c r="I35" s="127"/>
      <c r="J35" s="127"/>
      <c r="K35" s="127"/>
      <c r="L35" s="127"/>
      <c r="M35" s="127"/>
      <c r="N35" s="127"/>
      <c r="O35" s="127"/>
    </row>
    <row r="36" spans="1:15" ht="15">
      <c r="A36" s="126"/>
      <c r="B36" s="127"/>
      <c r="C36" s="127"/>
      <c r="D36" s="127"/>
      <c r="E36" s="127"/>
      <c r="F36" s="127"/>
      <c r="G36" s="128"/>
      <c r="H36" s="127"/>
      <c r="I36" s="127"/>
      <c r="J36" s="127"/>
      <c r="K36" s="127"/>
      <c r="L36" s="127"/>
      <c r="M36" s="127"/>
      <c r="N36" s="127"/>
      <c r="O36" s="127"/>
    </row>
    <row r="37" spans="1:15" ht="15">
      <c r="A37" s="126"/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</row>
    <row r="38" spans="1:15" ht="15">
      <c r="A38" s="126"/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</row>
    <row r="39" spans="1:15" ht="15">
      <c r="A39" s="126"/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</row>
    <row r="40" spans="1:15" ht="15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</row>
    <row r="41" spans="1:15" ht="15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</row>
    <row r="42" spans="1:15" ht="15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</row>
    <row r="43" spans="1:15" ht="15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</row>
    <row r="44" spans="1:15" ht="15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</row>
    <row r="45" spans="1:15" ht="15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</row>
    <row r="46" spans="1:15" ht="15"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</row>
    <row r="47" spans="1:15" ht="15"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5" ht="15"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2:14" ht="15"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</row>
    <row r="50" spans="2:14" ht="15"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</row>
    <row r="51" spans="2:14" ht="15"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K81"/>
  <sheetViews>
    <sheetView zoomScale="90" zoomScaleNormal="9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8" sqref="D8"/>
    </sheetView>
  </sheetViews>
  <sheetFormatPr defaultColWidth="9.140625" defaultRowHeight="22.5"/>
  <cols>
    <col min="1" max="1" width="7.28515625" style="24" customWidth="1"/>
    <col min="2" max="2" width="18.42578125" style="24" customWidth="1"/>
    <col min="3" max="3" width="40.5703125" style="24" customWidth="1"/>
    <col min="4" max="4" width="20.7109375" style="258" customWidth="1"/>
    <col min="5" max="5" width="20.140625" style="257" customWidth="1"/>
    <col min="6" max="6" width="10.7109375" style="257" customWidth="1"/>
    <col min="7" max="7" width="20.7109375" style="257" bestFit="1" customWidth="1"/>
    <col min="8" max="8" width="10.7109375" style="257" customWidth="1"/>
    <col min="9" max="9" width="20.140625" style="253" bestFit="1" customWidth="1"/>
    <col min="10" max="10" width="10.7109375" style="257" customWidth="1"/>
    <col min="11" max="11" width="20.7109375" style="25" bestFit="1" customWidth="1"/>
    <col min="12" max="16384" width="9.140625" style="26"/>
  </cols>
  <sheetData>
    <row r="1" spans="1:11" s="137" customFormat="1" ht="30" customHeight="1">
      <c r="A1" s="591" t="s">
        <v>207</v>
      </c>
      <c r="B1" s="591"/>
      <c r="C1" s="591"/>
      <c r="D1" s="591"/>
      <c r="E1" s="591"/>
      <c r="F1" s="591"/>
      <c r="G1" s="591"/>
      <c r="H1" s="591"/>
      <c r="I1" s="591"/>
      <c r="J1" s="591"/>
      <c r="K1" s="591"/>
    </row>
    <row r="2" spans="1:11" s="137" customFormat="1" ht="30" customHeight="1">
      <c r="A2" s="591" t="s">
        <v>128</v>
      </c>
      <c r="B2" s="591"/>
      <c r="C2" s="591"/>
      <c r="D2" s="591"/>
      <c r="E2" s="591"/>
      <c r="F2" s="591"/>
      <c r="G2" s="591"/>
      <c r="H2" s="591"/>
      <c r="I2" s="591"/>
      <c r="J2" s="591"/>
      <c r="K2" s="591"/>
    </row>
    <row r="3" spans="1:11" s="137" customFormat="1" ht="30" customHeight="1">
      <c r="A3" s="548" t="s">
        <v>570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</row>
    <row r="4" spans="1:11" s="137" customFormat="1" ht="30" customHeight="1">
      <c r="A4" s="592" t="s">
        <v>107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</row>
    <row r="5" spans="1:11" s="138" customFormat="1" ht="27.95" customHeight="1">
      <c r="A5" s="574" t="s">
        <v>108</v>
      </c>
      <c r="B5" s="556" t="s">
        <v>70</v>
      </c>
      <c r="C5" s="578" t="s">
        <v>71</v>
      </c>
      <c r="D5" s="581" t="s">
        <v>147</v>
      </c>
      <c r="E5" s="584" t="s">
        <v>141</v>
      </c>
      <c r="F5" s="585"/>
      <c r="G5" s="585"/>
      <c r="H5" s="585"/>
      <c r="I5" s="585"/>
      <c r="J5" s="586"/>
      <c r="K5" s="581" t="s">
        <v>4</v>
      </c>
    </row>
    <row r="6" spans="1:11" s="138" customFormat="1" ht="27.95" customHeight="1">
      <c r="A6" s="575"/>
      <c r="B6" s="577"/>
      <c r="C6" s="579"/>
      <c r="D6" s="582"/>
      <c r="E6" s="587" t="s">
        <v>109</v>
      </c>
      <c r="F6" s="588"/>
      <c r="G6" s="589" t="s">
        <v>83</v>
      </c>
      <c r="H6" s="590"/>
      <c r="I6" s="587" t="s">
        <v>219</v>
      </c>
      <c r="J6" s="588"/>
      <c r="K6" s="582"/>
    </row>
    <row r="7" spans="1:11" s="138" customFormat="1" ht="27.95" customHeight="1">
      <c r="A7" s="576"/>
      <c r="B7" s="557"/>
      <c r="C7" s="580"/>
      <c r="D7" s="583"/>
      <c r="E7" s="229" t="s">
        <v>106</v>
      </c>
      <c r="F7" s="229" t="s">
        <v>7</v>
      </c>
      <c r="G7" s="229" t="s">
        <v>106</v>
      </c>
      <c r="H7" s="230" t="s">
        <v>7</v>
      </c>
      <c r="I7" s="229" t="s">
        <v>106</v>
      </c>
      <c r="J7" s="230" t="s">
        <v>7</v>
      </c>
      <c r="K7" s="583"/>
    </row>
    <row r="8" spans="1:11" s="139" customFormat="1" ht="27.95" customHeight="1" thickBot="1">
      <c r="A8" s="571" t="s">
        <v>11</v>
      </c>
      <c r="B8" s="572"/>
      <c r="C8" s="573"/>
      <c r="D8" s="231">
        <v>485437720</v>
      </c>
      <c r="E8" s="231">
        <v>16875450.229999997</v>
      </c>
      <c r="F8" s="232">
        <v>3.4763368264831165</v>
      </c>
      <c r="G8" s="231">
        <v>204315738</v>
      </c>
      <c r="H8" s="233">
        <v>42.088970342065714</v>
      </c>
      <c r="I8" s="231">
        <v>221191188.22999999</v>
      </c>
      <c r="J8" s="232">
        <v>45.565307168548827</v>
      </c>
      <c r="K8" s="231">
        <v>264246531.77000001</v>
      </c>
    </row>
    <row r="9" spans="1:11" s="138" customFormat="1" ht="27.95" customHeight="1" thickTop="1">
      <c r="A9" s="140">
        <v>1</v>
      </c>
      <c r="B9" s="140">
        <f>[3]ส่วนกลาง!B12</f>
        <v>1500400004</v>
      </c>
      <c r="C9" s="457" t="s">
        <v>111</v>
      </c>
      <c r="D9" s="234">
        <v>3194900</v>
      </c>
      <c r="E9" s="235">
        <v>1798480.5899999999</v>
      </c>
      <c r="F9" s="236">
        <v>56.292234185733513</v>
      </c>
      <c r="G9" s="236">
        <v>0</v>
      </c>
      <c r="H9" s="236">
        <v>0</v>
      </c>
      <c r="I9" s="237">
        <v>1798480.5899999999</v>
      </c>
      <c r="J9" s="236">
        <v>56.292234185733513</v>
      </c>
      <c r="K9" s="238">
        <v>1396419.4100000001</v>
      </c>
    </row>
    <row r="10" spans="1:11" s="138" customFormat="1" ht="27.95" customHeight="1">
      <c r="A10" s="141">
        <v>2</v>
      </c>
      <c r="B10" s="141">
        <f>[3]ส่วนกลาง!B19</f>
        <v>1500400011</v>
      </c>
      <c r="C10" s="144" t="s">
        <v>118</v>
      </c>
      <c r="D10" s="239">
        <v>3329000</v>
      </c>
      <c r="E10" s="240">
        <v>1854061.54</v>
      </c>
      <c r="F10" s="241">
        <v>55.694248723340344</v>
      </c>
      <c r="G10" s="242">
        <v>0</v>
      </c>
      <c r="H10" s="242">
        <v>0</v>
      </c>
      <c r="I10" s="243">
        <v>1854061.54</v>
      </c>
      <c r="J10" s="241">
        <v>55.694248723340344</v>
      </c>
      <c r="K10" s="244">
        <v>1474938.46</v>
      </c>
    </row>
    <row r="11" spans="1:11" s="138" customFormat="1" ht="27.95" customHeight="1">
      <c r="A11" s="143">
        <v>3</v>
      </c>
      <c r="B11" s="143">
        <f>[3]ส่วนกลาง!B18</f>
        <v>1500400010</v>
      </c>
      <c r="C11" s="458" t="s">
        <v>116</v>
      </c>
      <c r="D11" s="239">
        <v>421072520</v>
      </c>
      <c r="E11" s="240">
        <v>4929899</v>
      </c>
      <c r="F11" s="241">
        <v>1.1707957099646398</v>
      </c>
      <c r="G11" s="242">
        <v>203094800</v>
      </c>
      <c r="H11" s="242">
        <v>48.232736726680713</v>
      </c>
      <c r="I11" s="243">
        <v>208024699</v>
      </c>
      <c r="J11" s="241">
        <v>49.403532436645357</v>
      </c>
      <c r="K11" s="244">
        <v>213047821</v>
      </c>
    </row>
    <row r="12" spans="1:11" s="138" customFormat="1" ht="27.95" customHeight="1">
      <c r="A12" s="141">
        <v>4</v>
      </c>
      <c r="B12" s="141">
        <f>[3]ส่วนกลาง!B11</f>
        <v>1500400003</v>
      </c>
      <c r="C12" s="144" t="s">
        <v>112</v>
      </c>
      <c r="D12" s="239">
        <v>4544500</v>
      </c>
      <c r="E12" s="240">
        <v>1660716.1</v>
      </c>
      <c r="F12" s="242">
        <v>36.543428319947189</v>
      </c>
      <c r="G12" s="242">
        <v>220044</v>
      </c>
      <c r="H12" s="242">
        <v>4.8419848168115305</v>
      </c>
      <c r="I12" s="243">
        <v>1880760.1</v>
      </c>
      <c r="J12" s="241">
        <v>41.385413136758721</v>
      </c>
      <c r="K12" s="244">
        <v>2663739.9</v>
      </c>
    </row>
    <row r="13" spans="1:11" s="138" customFormat="1" ht="27.95" customHeight="1">
      <c r="A13" s="143">
        <v>5</v>
      </c>
      <c r="B13" s="145">
        <f>[3]ส่วนกลาง!B21</f>
        <v>1500400112</v>
      </c>
      <c r="C13" s="146" t="s">
        <v>82</v>
      </c>
      <c r="D13" s="239">
        <v>260000</v>
      </c>
      <c r="E13" s="240">
        <v>79215</v>
      </c>
      <c r="F13" s="245">
        <v>30.467307692307692</v>
      </c>
      <c r="G13" s="242">
        <v>0</v>
      </c>
      <c r="H13" s="245">
        <v>0</v>
      </c>
      <c r="I13" s="243">
        <v>79215</v>
      </c>
      <c r="J13" s="241">
        <v>30.467307692307692</v>
      </c>
      <c r="K13" s="244">
        <v>180785</v>
      </c>
    </row>
    <row r="14" spans="1:11" s="138" customFormat="1" ht="27.95" customHeight="1">
      <c r="A14" s="141">
        <v>6</v>
      </c>
      <c r="B14" s="141">
        <f>[3]ส่วนกลาง!B17</f>
        <v>1500400009</v>
      </c>
      <c r="C14" s="142" t="s">
        <v>154</v>
      </c>
      <c r="D14" s="239">
        <v>9892380</v>
      </c>
      <c r="E14" s="240">
        <v>2202340.35</v>
      </c>
      <c r="F14" s="242">
        <v>22.262997883219207</v>
      </c>
      <c r="G14" s="242">
        <v>500894</v>
      </c>
      <c r="H14" s="242">
        <v>5.0634326623117998</v>
      </c>
      <c r="I14" s="243">
        <v>2703234.35</v>
      </c>
      <c r="J14" s="241">
        <v>27.326430545531004</v>
      </c>
      <c r="K14" s="244">
        <v>7189145.6500000004</v>
      </c>
    </row>
    <row r="15" spans="1:11" s="138" customFormat="1" ht="27.95" customHeight="1">
      <c r="A15" s="143">
        <v>7</v>
      </c>
      <c r="B15" s="145">
        <f>[3]ส่วนกลาง!B16</f>
        <v>1500400008</v>
      </c>
      <c r="C15" s="146" t="s">
        <v>119</v>
      </c>
      <c r="D15" s="239">
        <v>5512700</v>
      </c>
      <c r="E15" s="240">
        <v>1119291</v>
      </c>
      <c r="F15" s="245">
        <v>20.303861991401671</v>
      </c>
      <c r="G15" s="242">
        <v>0</v>
      </c>
      <c r="H15" s="245">
        <v>0</v>
      </c>
      <c r="I15" s="243">
        <v>1119291</v>
      </c>
      <c r="J15" s="241">
        <v>20.303861991401671</v>
      </c>
      <c r="K15" s="244">
        <v>4393409</v>
      </c>
    </row>
    <row r="16" spans="1:11" s="138" customFormat="1" ht="27.95" customHeight="1">
      <c r="A16" s="141">
        <v>8</v>
      </c>
      <c r="B16" s="141">
        <f>[3]ส่วนกลาง!B20</f>
        <v>1500400111</v>
      </c>
      <c r="C16" s="144" t="s">
        <v>115</v>
      </c>
      <c r="D16" s="239">
        <v>12560100</v>
      </c>
      <c r="E16" s="240">
        <v>2506326</v>
      </c>
      <c r="F16" s="242">
        <v>19.954665966035304</v>
      </c>
      <c r="G16" s="242">
        <v>0</v>
      </c>
      <c r="H16" s="242">
        <v>0</v>
      </c>
      <c r="I16" s="243">
        <v>2506326</v>
      </c>
      <c r="J16" s="241">
        <v>19.954665966035304</v>
      </c>
      <c r="K16" s="244">
        <v>10053774</v>
      </c>
    </row>
    <row r="17" spans="1:11" s="138" customFormat="1" ht="27.95" customHeight="1">
      <c r="A17" s="143">
        <v>9</v>
      </c>
      <c r="B17" s="141">
        <f>[3]ส่วนกลาง!B9</f>
        <v>1500400001</v>
      </c>
      <c r="C17" s="144" t="s">
        <v>114</v>
      </c>
      <c r="D17" s="239">
        <v>297600</v>
      </c>
      <c r="E17" s="246">
        <v>37110</v>
      </c>
      <c r="F17" s="242">
        <v>12.46975806451613</v>
      </c>
      <c r="G17" s="242">
        <v>0</v>
      </c>
      <c r="H17" s="242">
        <v>0</v>
      </c>
      <c r="I17" s="243">
        <v>37110</v>
      </c>
      <c r="J17" s="241">
        <v>12.46975806451613</v>
      </c>
      <c r="K17" s="244">
        <v>260490</v>
      </c>
    </row>
    <row r="18" spans="1:11" s="138" customFormat="1" ht="27.95" customHeight="1">
      <c r="A18" s="141">
        <v>10</v>
      </c>
      <c r="B18" s="141">
        <f>[3]ส่วนกลาง!B22</f>
        <v>1500400125</v>
      </c>
      <c r="C18" s="142" t="s">
        <v>132</v>
      </c>
      <c r="D18" s="239">
        <v>1595200</v>
      </c>
      <c r="E18" s="240">
        <v>177526.65</v>
      </c>
      <c r="F18" s="242">
        <v>11.128802031093279</v>
      </c>
      <c r="G18" s="242">
        <v>0</v>
      </c>
      <c r="H18" s="242">
        <v>0</v>
      </c>
      <c r="I18" s="243">
        <v>177526.65</v>
      </c>
      <c r="J18" s="241">
        <v>11.128802031093279</v>
      </c>
      <c r="K18" s="244">
        <v>1417673.35</v>
      </c>
    </row>
    <row r="19" spans="1:11" s="138" customFormat="1" ht="27.95" customHeight="1">
      <c r="A19" s="143">
        <v>11</v>
      </c>
      <c r="B19" s="141">
        <f>[3]ส่วนกลาง!B15</f>
        <v>1500400007</v>
      </c>
      <c r="C19" s="144" t="s">
        <v>117</v>
      </c>
      <c r="D19" s="239">
        <v>6012520</v>
      </c>
      <c r="E19" s="240">
        <v>305717</v>
      </c>
      <c r="F19" s="242">
        <v>5.0846733150159995</v>
      </c>
      <c r="G19" s="242">
        <v>0</v>
      </c>
      <c r="H19" s="242">
        <v>0</v>
      </c>
      <c r="I19" s="243">
        <v>305717</v>
      </c>
      <c r="J19" s="241">
        <v>5.0846733150159995</v>
      </c>
      <c r="K19" s="244">
        <v>5706803</v>
      </c>
    </row>
    <row r="20" spans="1:11" s="138" customFormat="1" ht="27.95" customHeight="1">
      <c r="A20" s="141">
        <v>12</v>
      </c>
      <c r="B20" s="141">
        <f>[3]ส่วนกลาง!B14</f>
        <v>1500400006</v>
      </c>
      <c r="C20" s="142" t="s">
        <v>113</v>
      </c>
      <c r="D20" s="239">
        <v>15435200</v>
      </c>
      <c r="E20" s="240">
        <v>158010</v>
      </c>
      <c r="F20" s="242">
        <v>1.0236990774333989</v>
      </c>
      <c r="G20" s="242">
        <v>500000</v>
      </c>
      <c r="H20" s="242">
        <v>3.2393490204208564</v>
      </c>
      <c r="I20" s="243">
        <v>658010</v>
      </c>
      <c r="J20" s="241">
        <v>4.2630480978542549</v>
      </c>
      <c r="K20" s="244">
        <v>14777190</v>
      </c>
    </row>
    <row r="21" spans="1:11" s="138" customFormat="1" ht="27.95" customHeight="1">
      <c r="A21" s="143">
        <v>13</v>
      </c>
      <c r="B21" s="141">
        <f>[3]ส่วนกลาง!B10</f>
        <v>1500400002</v>
      </c>
      <c r="C21" s="144" t="s">
        <v>110</v>
      </c>
      <c r="D21" s="239">
        <v>1165600</v>
      </c>
      <c r="E21" s="240">
        <v>37945</v>
      </c>
      <c r="F21" s="242">
        <v>3.255404941660947</v>
      </c>
      <c r="G21" s="242">
        <v>0</v>
      </c>
      <c r="H21" s="242">
        <v>0</v>
      </c>
      <c r="I21" s="243">
        <v>37945</v>
      </c>
      <c r="J21" s="241">
        <v>3.255404941660947</v>
      </c>
      <c r="K21" s="244">
        <v>1127655</v>
      </c>
    </row>
    <row r="22" spans="1:11" s="138" customFormat="1" ht="27.95" customHeight="1">
      <c r="A22" s="141">
        <v>14</v>
      </c>
      <c r="B22" s="459">
        <f>[3]ส่วนกลาง!B13</f>
        <v>1500400004</v>
      </c>
      <c r="C22" s="460" t="s">
        <v>149</v>
      </c>
      <c r="D22" s="239">
        <v>565500</v>
      </c>
      <c r="E22" s="240">
        <v>8812</v>
      </c>
      <c r="F22" s="461">
        <v>1.5582670203359859</v>
      </c>
      <c r="G22" s="242">
        <v>0</v>
      </c>
      <c r="H22" s="245">
        <v>0</v>
      </c>
      <c r="I22" s="243">
        <v>8812</v>
      </c>
      <c r="J22" s="241">
        <v>1.5582670203359859</v>
      </c>
      <c r="K22" s="244">
        <v>556688</v>
      </c>
    </row>
    <row r="23" spans="1:11" s="138" customFormat="1" ht="27.95" customHeight="1">
      <c r="A23" s="27"/>
      <c r="B23" s="27"/>
      <c r="C23" s="147"/>
      <c r="D23" s="247"/>
      <c r="E23" s="248"/>
      <c r="F23" s="249"/>
      <c r="G23" s="249"/>
      <c r="H23" s="250"/>
      <c r="I23" s="251"/>
      <c r="J23" s="249"/>
      <c r="K23" s="27"/>
    </row>
    <row r="24" spans="1:11" s="3" customFormat="1" ht="26.1" customHeight="1">
      <c r="A24" s="24"/>
      <c r="B24" s="24"/>
      <c r="C24" s="28"/>
      <c r="D24" s="252"/>
      <c r="E24" s="4"/>
      <c r="F24" s="253"/>
      <c r="G24" s="253"/>
      <c r="H24" s="253"/>
      <c r="I24" s="253"/>
      <c r="J24" s="254"/>
      <c r="K24" s="25"/>
    </row>
    <row r="25" spans="1:11" s="3" customFormat="1" ht="26.1" customHeight="1">
      <c r="A25" s="29"/>
      <c r="B25" s="4"/>
      <c r="C25" s="4"/>
      <c r="D25" s="4"/>
      <c r="E25" s="4"/>
      <c r="F25" s="255"/>
      <c r="G25" s="4"/>
      <c r="H25" s="255"/>
      <c r="I25" s="4"/>
      <c r="J25" s="255"/>
      <c r="K25" s="4"/>
    </row>
    <row r="26" spans="1:11" s="3" customFormat="1" ht="26.1" customHeight="1">
      <c r="A26" s="4"/>
      <c r="B26" s="4"/>
      <c r="C26" s="4"/>
      <c r="D26" s="4"/>
      <c r="E26" s="256"/>
      <c r="F26" s="255"/>
      <c r="G26" s="4"/>
      <c r="H26" s="255"/>
      <c r="I26" s="4"/>
      <c r="J26" s="255"/>
      <c r="K26" s="4"/>
    </row>
    <row r="27" spans="1:11" s="3" customFormat="1" ht="26.1" customHeight="1">
      <c r="A27" s="24"/>
      <c r="B27" s="24"/>
      <c r="C27" s="30"/>
      <c r="D27" s="252"/>
      <c r="E27" s="256"/>
      <c r="F27" s="257"/>
      <c r="G27" s="257"/>
      <c r="H27" s="257"/>
      <c r="I27" s="253"/>
      <c r="J27" s="257"/>
      <c r="K27" s="25"/>
    </row>
    <row r="28" spans="1:11" s="3" customFormat="1" ht="26.1" customHeight="1">
      <c r="A28" s="24"/>
      <c r="B28" s="24"/>
      <c r="C28" s="28"/>
      <c r="D28" s="252"/>
      <c r="E28" s="257"/>
      <c r="F28" s="257"/>
      <c r="G28" s="257"/>
      <c r="H28" s="257"/>
      <c r="I28" s="253"/>
      <c r="J28" s="257"/>
      <c r="K28" s="25"/>
    </row>
    <row r="29" spans="1:11" s="3" customFormat="1" ht="26.1" customHeight="1">
      <c r="A29" s="24"/>
      <c r="B29" s="24"/>
      <c r="C29" s="24"/>
      <c r="D29" s="258"/>
      <c r="E29" s="257"/>
      <c r="F29" s="257"/>
      <c r="G29" s="257"/>
      <c r="H29" s="257"/>
      <c r="I29" s="253"/>
      <c r="J29" s="257"/>
      <c r="K29" s="25"/>
    </row>
    <row r="30" spans="1:11" s="3" customFormat="1" ht="26.1" customHeight="1">
      <c r="A30" s="24"/>
      <c r="B30" s="24"/>
      <c r="C30" s="24"/>
      <c r="D30" s="258"/>
      <c r="E30" s="257"/>
      <c r="F30" s="257"/>
      <c r="G30" s="257"/>
      <c r="H30" s="257"/>
      <c r="I30" s="253"/>
      <c r="J30" s="257"/>
      <c r="K30" s="25"/>
    </row>
    <row r="31" spans="1:11" s="3" customFormat="1" ht="26.1" customHeight="1">
      <c r="A31" s="24"/>
      <c r="B31" s="24"/>
      <c r="C31" s="24"/>
      <c r="D31" s="258"/>
      <c r="E31" s="257"/>
      <c r="F31" s="257"/>
      <c r="G31" s="257"/>
      <c r="H31" s="257"/>
      <c r="I31" s="253"/>
      <c r="J31" s="257"/>
      <c r="K31" s="25"/>
    </row>
    <row r="32" spans="1:11" s="3" customFormat="1" ht="26.1" customHeight="1">
      <c r="A32" s="24"/>
      <c r="B32" s="24"/>
      <c r="C32" s="24"/>
      <c r="D32" s="258"/>
      <c r="E32" s="257"/>
      <c r="F32" s="257"/>
      <c r="G32" s="257"/>
      <c r="H32" s="257"/>
      <c r="I32" s="253"/>
      <c r="J32" s="257"/>
      <c r="K32" s="25"/>
    </row>
    <row r="33" spans="1:11" s="3" customFormat="1" ht="26.1" customHeight="1">
      <c r="A33" s="24"/>
      <c r="B33" s="24"/>
      <c r="C33" s="24"/>
      <c r="D33" s="258"/>
      <c r="E33" s="257"/>
      <c r="F33" s="257"/>
      <c r="G33" s="257"/>
      <c r="H33" s="257"/>
      <c r="I33" s="253"/>
      <c r="J33" s="257"/>
      <c r="K33" s="25"/>
    </row>
    <row r="34" spans="1:11" s="3" customFormat="1" ht="26.1" customHeight="1">
      <c r="A34" s="24"/>
      <c r="B34" s="24"/>
      <c r="C34" s="24"/>
      <c r="D34" s="258"/>
      <c r="E34" s="257"/>
      <c r="F34" s="257"/>
      <c r="G34" s="257"/>
      <c r="H34" s="257"/>
      <c r="I34" s="253"/>
      <c r="J34" s="257"/>
      <c r="K34" s="25"/>
    </row>
    <row r="35" spans="1:11" s="3" customFormat="1" ht="26.1" customHeight="1">
      <c r="A35" s="24"/>
      <c r="B35" s="24"/>
      <c r="C35" s="24"/>
      <c r="D35" s="258"/>
      <c r="E35" s="257"/>
      <c r="F35" s="257"/>
      <c r="G35" s="257"/>
      <c r="H35" s="257"/>
      <c r="I35" s="253"/>
      <c r="J35" s="257"/>
      <c r="K35" s="25"/>
    </row>
    <row r="36" spans="1:11" s="3" customFormat="1" ht="26.1" customHeight="1">
      <c r="A36" s="24"/>
      <c r="B36" s="24"/>
      <c r="C36" s="24"/>
      <c r="D36" s="258"/>
      <c r="E36" s="257"/>
      <c r="F36" s="257"/>
      <c r="G36" s="257"/>
      <c r="H36" s="257"/>
      <c r="I36" s="253"/>
      <c r="J36" s="257"/>
      <c r="K36" s="25"/>
    </row>
    <row r="37" spans="1:11" s="3" customFormat="1" ht="26.1" customHeight="1">
      <c r="A37" s="24"/>
      <c r="B37" s="24"/>
      <c r="C37" s="24"/>
      <c r="D37" s="258"/>
      <c r="E37" s="257"/>
      <c r="F37" s="257"/>
      <c r="G37" s="257"/>
      <c r="H37" s="257"/>
      <c r="I37" s="253"/>
      <c r="J37" s="257"/>
      <c r="K37" s="25"/>
    </row>
    <row r="38" spans="1:11" s="3" customFormat="1" ht="26.1" customHeight="1">
      <c r="A38" s="24"/>
      <c r="B38" s="24"/>
      <c r="C38" s="24"/>
      <c r="D38" s="258"/>
      <c r="E38" s="257"/>
      <c r="F38" s="257"/>
      <c r="G38" s="257"/>
      <c r="H38" s="257"/>
      <c r="I38" s="253"/>
      <c r="J38" s="257"/>
      <c r="K38" s="25"/>
    </row>
    <row r="39" spans="1:11" s="3" customFormat="1" ht="26.1" customHeight="1">
      <c r="A39" s="24"/>
      <c r="B39" s="24"/>
      <c r="C39" s="24"/>
      <c r="D39" s="258"/>
      <c r="E39" s="257"/>
      <c r="F39" s="257"/>
      <c r="G39" s="257"/>
      <c r="H39" s="257"/>
      <c r="I39" s="253"/>
      <c r="J39" s="257"/>
      <c r="K39" s="25"/>
    </row>
    <row r="40" spans="1:11" s="3" customFormat="1" ht="26.1" customHeight="1">
      <c r="A40" s="24"/>
      <c r="B40" s="24"/>
      <c r="C40" s="24"/>
      <c r="D40" s="258"/>
      <c r="E40" s="257"/>
      <c r="F40" s="257"/>
      <c r="G40" s="257"/>
      <c r="H40" s="257"/>
      <c r="I40" s="253"/>
      <c r="J40" s="257"/>
      <c r="K40" s="25"/>
    </row>
    <row r="41" spans="1:11" s="3" customFormat="1" ht="26.1" customHeight="1">
      <c r="A41" s="24"/>
      <c r="B41" s="24"/>
      <c r="C41" s="24"/>
      <c r="D41" s="258"/>
      <c r="E41" s="257"/>
      <c r="F41" s="257"/>
      <c r="G41" s="257"/>
      <c r="H41" s="257"/>
      <c r="I41" s="253"/>
      <c r="J41" s="257"/>
      <c r="K41" s="25"/>
    </row>
    <row r="42" spans="1:11" s="3" customFormat="1" ht="26.1" customHeight="1">
      <c r="A42" s="24"/>
      <c r="B42" s="24"/>
      <c r="C42" s="24"/>
      <c r="D42" s="258"/>
      <c r="E42" s="257"/>
      <c r="F42" s="257"/>
      <c r="G42" s="257"/>
      <c r="H42" s="257"/>
      <c r="I42" s="253"/>
      <c r="J42" s="257"/>
      <c r="K42" s="25"/>
    </row>
    <row r="43" spans="1:11" s="3" customFormat="1" ht="26.1" customHeight="1">
      <c r="A43" s="24"/>
      <c r="B43" s="24"/>
      <c r="C43" s="24"/>
      <c r="D43" s="258"/>
      <c r="E43" s="257"/>
      <c r="F43" s="257"/>
      <c r="G43" s="257"/>
      <c r="H43" s="257"/>
      <c r="I43" s="253"/>
      <c r="J43" s="257"/>
      <c r="K43" s="25"/>
    </row>
    <row r="44" spans="1:11" s="3" customFormat="1" ht="26.1" customHeight="1">
      <c r="A44" s="24"/>
      <c r="B44" s="24"/>
      <c r="C44" s="24"/>
      <c r="D44" s="258"/>
      <c r="E44" s="257"/>
      <c r="F44" s="257"/>
      <c r="G44" s="257"/>
      <c r="H44" s="257"/>
      <c r="I44" s="253"/>
      <c r="J44" s="257"/>
      <c r="K44" s="25"/>
    </row>
    <row r="45" spans="1:11" s="3" customFormat="1" ht="26.1" customHeight="1">
      <c r="A45" s="24"/>
      <c r="B45" s="24"/>
      <c r="C45" s="24"/>
      <c r="D45" s="258"/>
      <c r="E45" s="257"/>
      <c r="F45" s="257"/>
      <c r="G45" s="257"/>
      <c r="H45" s="257"/>
      <c r="I45" s="253"/>
      <c r="J45" s="257"/>
      <c r="K45" s="25"/>
    </row>
    <row r="46" spans="1:11" s="3" customFormat="1" ht="26.1" customHeight="1">
      <c r="A46" s="24"/>
      <c r="B46" s="24"/>
      <c r="C46" s="24"/>
      <c r="D46" s="258"/>
      <c r="E46" s="257"/>
      <c r="F46" s="257"/>
      <c r="G46" s="257"/>
      <c r="H46" s="257"/>
      <c r="I46" s="253"/>
      <c r="J46" s="257"/>
      <c r="K46" s="25"/>
    </row>
    <row r="47" spans="1:11" s="3" customFormat="1" ht="26.1" customHeight="1">
      <c r="A47" s="24"/>
      <c r="B47" s="24"/>
      <c r="C47" s="24"/>
      <c r="D47" s="258"/>
      <c r="E47" s="257"/>
      <c r="F47" s="257"/>
      <c r="G47" s="257"/>
      <c r="H47" s="257"/>
      <c r="I47" s="253"/>
      <c r="J47" s="257"/>
      <c r="K47" s="25"/>
    </row>
    <row r="48" spans="1:11" s="3" customFormat="1" ht="26.1" customHeight="1">
      <c r="A48" s="24"/>
      <c r="B48" s="24"/>
      <c r="C48" s="24"/>
      <c r="D48" s="258"/>
      <c r="E48" s="257"/>
      <c r="F48" s="257"/>
      <c r="G48" s="257"/>
      <c r="H48" s="257"/>
      <c r="I48" s="253"/>
      <c r="J48" s="257"/>
      <c r="K48" s="25"/>
    </row>
    <row r="49" spans="1:11" s="3" customFormat="1" ht="26.1" customHeight="1">
      <c r="A49" s="24"/>
      <c r="B49" s="24"/>
      <c r="C49" s="24"/>
      <c r="D49" s="258"/>
      <c r="E49" s="257"/>
      <c r="F49" s="257"/>
      <c r="G49" s="257"/>
      <c r="H49" s="257"/>
      <c r="I49" s="253"/>
      <c r="J49" s="257"/>
      <c r="K49" s="25"/>
    </row>
    <row r="50" spans="1:11" s="3" customFormat="1" ht="26.1" customHeight="1">
      <c r="A50" s="24"/>
      <c r="B50" s="24"/>
      <c r="C50" s="24"/>
      <c r="D50" s="258"/>
      <c r="E50" s="257"/>
      <c r="F50" s="257"/>
      <c r="G50" s="257"/>
      <c r="H50" s="257"/>
      <c r="I50" s="253"/>
      <c r="J50" s="257"/>
      <c r="K50" s="25"/>
    </row>
    <row r="51" spans="1:11" s="3" customFormat="1" ht="26.1" customHeight="1">
      <c r="A51" s="24"/>
      <c r="B51" s="24"/>
      <c r="C51" s="24"/>
      <c r="D51" s="258"/>
      <c r="E51" s="257"/>
      <c r="F51" s="257"/>
      <c r="G51" s="257"/>
      <c r="H51" s="257"/>
      <c r="I51" s="253"/>
      <c r="J51" s="257"/>
      <c r="K51" s="25"/>
    </row>
    <row r="52" spans="1:11" s="3" customFormat="1" ht="26.1" customHeight="1">
      <c r="A52" s="24"/>
      <c r="B52" s="24"/>
      <c r="C52" s="24"/>
      <c r="D52" s="258"/>
      <c r="E52" s="257"/>
      <c r="F52" s="257"/>
      <c r="G52" s="257"/>
      <c r="H52" s="257"/>
      <c r="I52" s="253"/>
      <c r="J52" s="257"/>
      <c r="K52" s="25"/>
    </row>
    <row r="53" spans="1:11" s="3" customFormat="1" ht="26.1" customHeight="1">
      <c r="A53" s="24"/>
      <c r="B53" s="24"/>
      <c r="C53" s="24"/>
      <c r="D53" s="258"/>
      <c r="E53" s="257"/>
      <c r="F53" s="257"/>
      <c r="G53" s="257"/>
      <c r="H53" s="257"/>
      <c r="I53" s="253"/>
      <c r="J53" s="257"/>
      <c r="K53" s="25"/>
    </row>
    <row r="54" spans="1:11" s="3" customFormat="1" ht="26.1" customHeight="1">
      <c r="A54" s="24"/>
      <c r="B54" s="24"/>
      <c r="C54" s="24"/>
      <c r="D54" s="258"/>
      <c r="E54" s="257"/>
      <c r="F54" s="257"/>
      <c r="G54" s="257"/>
      <c r="H54" s="257"/>
      <c r="I54" s="253"/>
      <c r="J54" s="257"/>
      <c r="K54" s="25"/>
    </row>
    <row r="55" spans="1:11" s="3" customFormat="1" ht="26.1" customHeight="1">
      <c r="A55" s="24"/>
      <c r="B55" s="24"/>
      <c r="C55" s="24"/>
      <c r="D55" s="258"/>
      <c r="E55" s="257"/>
      <c r="F55" s="257"/>
      <c r="G55" s="257"/>
      <c r="H55" s="257"/>
      <c r="I55" s="253"/>
      <c r="J55" s="257"/>
      <c r="K55" s="25"/>
    </row>
    <row r="56" spans="1:11" s="3" customFormat="1" ht="26.1" customHeight="1">
      <c r="A56" s="24"/>
      <c r="B56" s="24"/>
      <c r="C56" s="24"/>
      <c r="D56" s="258"/>
      <c r="E56" s="257"/>
      <c r="F56" s="257"/>
      <c r="G56" s="257"/>
      <c r="H56" s="257"/>
      <c r="I56" s="253"/>
      <c r="J56" s="257"/>
      <c r="K56" s="25"/>
    </row>
    <row r="57" spans="1:11" s="3" customFormat="1" ht="26.1" customHeight="1">
      <c r="A57" s="24"/>
      <c r="B57" s="24"/>
      <c r="C57" s="24"/>
      <c r="D57" s="258"/>
      <c r="E57" s="257"/>
      <c r="F57" s="257"/>
      <c r="G57" s="257"/>
      <c r="H57" s="257"/>
      <c r="I57" s="253"/>
      <c r="J57" s="257"/>
      <c r="K57" s="25"/>
    </row>
    <row r="58" spans="1:11" s="3" customFormat="1" ht="26.1" customHeight="1">
      <c r="A58" s="24"/>
      <c r="B58" s="24"/>
      <c r="C58" s="24"/>
      <c r="D58" s="258"/>
      <c r="E58" s="257"/>
      <c r="F58" s="257"/>
      <c r="G58" s="257"/>
      <c r="H58" s="257"/>
      <c r="I58" s="253"/>
      <c r="J58" s="257"/>
      <c r="K58" s="25"/>
    </row>
    <row r="59" spans="1:11" s="3" customFormat="1" ht="26.1" customHeight="1">
      <c r="A59" s="24"/>
      <c r="B59" s="24"/>
      <c r="C59" s="24"/>
      <c r="D59" s="258"/>
      <c r="E59" s="257"/>
      <c r="F59" s="257"/>
      <c r="G59" s="257"/>
      <c r="H59" s="257"/>
      <c r="I59" s="253"/>
      <c r="J59" s="257"/>
      <c r="K59" s="25"/>
    </row>
    <row r="60" spans="1:11" s="3" customFormat="1" ht="26.1" customHeight="1">
      <c r="A60" s="24"/>
      <c r="B60" s="24"/>
      <c r="C60" s="24"/>
      <c r="D60" s="258"/>
      <c r="E60" s="257"/>
      <c r="F60" s="257"/>
      <c r="G60" s="257"/>
      <c r="H60" s="257"/>
      <c r="I60" s="253"/>
      <c r="J60" s="257"/>
      <c r="K60" s="25"/>
    </row>
    <row r="61" spans="1:11" s="3" customFormat="1" ht="26.1" customHeight="1">
      <c r="A61" s="24"/>
      <c r="B61" s="24"/>
      <c r="C61" s="24"/>
      <c r="D61" s="258"/>
      <c r="E61" s="257"/>
      <c r="F61" s="257"/>
      <c r="G61" s="257"/>
      <c r="H61" s="257"/>
      <c r="I61" s="253"/>
      <c r="J61" s="257"/>
      <c r="K61" s="25"/>
    </row>
    <row r="62" spans="1:11" s="3" customFormat="1" ht="26.1" customHeight="1">
      <c r="A62" s="24"/>
      <c r="B62" s="24"/>
      <c r="C62" s="24"/>
      <c r="D62" s="258"/>
      <c r="E62" s="257"/>
      <c r="F62" s="257"/>
      <c r="G62" s="257"/>
      <c r="H62" s="257"/>
      <c r="I62" s="253"/>
      <c r="J62" s="257"/>
      <c r="K62" s="25"/>
    </row>
    <row r="63" spans="1:11" s="3" customFormat="1" ht="26.1" customHeight="1">
      <c r="A63" s="24"/>
      <c r="B63" s="24"/>
      <c r="C63" s="24"/>
      <c r="D63" s="258"/>
      <c r="E63" s="257"/>
      <c r="F63" s="257"/>
      <c r="G63" s="257"/>
      <c r="H63" s="257"/>
      <c r="I63" s="253"/>
      <c r="J63" s="257"/>
      <c r="K63" s="25"/>
    </row>
    <row r="64" spans="1:11" s="3" customFormat="1" ht="26.1" customHeight="1">
      <c r="A64" s="24"/>
      <c r="B64" s="24"/>
      <c r="C64" s="24"/>
      <c r="D64" s="258"/>
      <c r="E64" s="257"/>
      <c r="F64" s="257"/>
      <c r="G64" s="257"/>
      <c r="H64" s="257"/>
      <c r="I64" s="253"/>
      <c r="J64" s="257"/>
      <c r="K64" s="25"/>
    </row>
    <row r="65" spans="1:11" s="3" customFormat="1" ht="26.1" customHeight="1">
      <c r="A65" s="24"/>
      <c r="B65" s="24"/>
      <c r="C65" s="24"/>
      <c r="D65" s="258"/>
      <c r="E65" s="257"/>
      <c r="F65" s="257"/>
      <c r="G65" s="257"/>
      <c r="H65" s="257"/>
      <c r="I65" s="253"/>
      <c r="J65" s="257"/>
      <c r="K65" s="25"/>
    </row>
    <row r="66" spans="1:11" s="3" customFormat="1" ht="26.1" customHeight="1">
      <c r="A66" s="24"/>
      <c r="B66" s="24"/>
      <c r="C66" s="24"/>
      <c r="D66" s="258"/>
      <c r="E66" s="257"/>
      <c r="F66" s="257"/>
      <c r="G66" s="257"/>
      <c r="H66" s="257"/>
      <c r="I66" s="253"/>
      <c r="J66" s="257"/>
      <c r="K66" s="25"/>
    </row>
    <row r="67" spans="1:11" s="3" customFormat="1" ht="26.1" customHeight="1">
      <c r="A67" s="24"/>
      <c r="B67" s="24"/>
      <c r="C67" s="24"/>
      <c r="D67" s="258"/>
      <c r="E67" s="257"/>
      <c r="F67" s="257"/>
      <c r="G67" s="257"/>
      <c r="H67" s="257"/>
      <c r="I67" s="253"/>
      <c r="J67" s="257"/>
      <c r="K67" s="25"/>
    </row>
    <row r="68" spans="1:11" s="3" customFormat="1" ht="26.1" customHeight="1">
      <c r="A68" s="24"/>
      <c r="B68" s="24"/>
      <c r="C68" s="24"/>
      <c r="D68" s="258"/>
      <c r="E68" s="257"/>
      <c r="F68" s="257"/>
      <c r="G68" s="257"/>
      <c r="H68" s="257"/>
      <c r="I68" s="253"/>
      <c r="J68" s="257"/>
      <c r="K68" s="25"/>
    </row>
    <row r="69" spans="1:11" s="3" customFormat="1" ht="26.1" customHeight="1">
      <c r="A69" s="24"/>
      <c r="B69" s="24"/>
      <c r="C69" s="24"/>
      <c r="D69" s="258"/>
      <c r="E69" s="257"/>
      <c r="F69" s="257"/>
      <c r="G69" s="257"/>
      <c r="H69" s="257"/>
      <c r="I69" s="253"/>
      <c r="J69" s="257"/>
      <c r="K69" s="25"/>
    </row>
    <row r="70" spans="1:11" s="3" customFormat="1" ht="26.1" customHeight="1">
      <c r="A70" s="24"/>
      <c r="B70" s="24"/>
      <c r="C70" s="24"/>
      <c r="D70" s="258"/>
      <c r="E70" s="257"/>
      <c r="F70" s="257"/>
      <c r="G70" s="257"/>
      <c r="H70" s="257"/>
      <c r="I70" s="253"/>
      <c r="J70" s="257"/>
      <c r="K70" s="25"/>
    </row>
    <row r="71" spans="1:11" s="3" customFormat="1" ht="26.1" customHeight="1">
      <c r="A71" s="24"/>
      <c r="B71" s="24"/>
      <c r="C71" s="24"/>
      <c r="D71" s="258"/>
      <c r="E71" s="257"/>
      <c r="F71" s="257"/>
      <c r="G71" s="257"/>
      <c r="H71" s="257"/>
      <c r="I71" s="253"/>
      <c r="J71" s="257"/>
      <c r="K71" s="25"/>
    </row>
    <row r="72" spans="1:11" s="3" customFormat="1" ht="26.1" customHeight="1">
      <c r="A72" s="24"/>
      <c r="B72" s="24"/>
      <c r="C72" s="24"/>
      <c r="D72" s="258"/>
      <c r="E72" s="257"/>
      <c r="F72" s="257"/>
      <c r="G72" s="257"/>
      <c r="H72" s="257"/>
      <c r="I72" s="253"/>
      <c r="J72" s="257"/>
      <c r="K72" s="25"/>
    </row>
    <row r="73" spans="1:11" s="3" customFormat="1" ht="26.1" customHeight="1">
      <c r="A73" s="24"/>
      <c r="B73" s="24"/>
      <c r="C73" s="24"/>
      <c r="D73" s="258"/>
      <c r="E73" s="257"/>
      <c r="F73" s="257"/>
      <c r="G73" s="257"/>
      <c r="H73" s="257"/>
      <c r="I73" s="253"/>
      <c r="J73" s="257"/>
      <c r="K73" s="25"/>
    </row>
    <row r="74" spans="1:11" s="3" customFormat="1" ht="26.1" customHeight="1">
      <c r="A74" s="24"/>
      <c r="B74" s="24"/>
      <c r="C74" s="24"/>
      <c r="D74" s="258"/>
      <c r="E74" s="257"/>
      <c r="F74" s="257"/>
      <c r="G74" s="257"/>
      <c r="H74" s="257"/>
      <c r="I74" s="253"/>
      <c r="J74" s="257"/>
      <c r="K74" s="25"/>
    </row>
    <row r="75" spans="1:11" s="3" customFormat="1" ht="26.1" customHeight="1">
      <c r="A75" s="24"/>
      <c r="B75" s="24"/>
      <c r="C75" s="24"/>
      <c r="D75" s="258"/>
      <c r="E75" s="257"/>
      <c r="F75" s="257"/>
      <c r="G75" s="257"/>
      <c r="H75" s="257"/>
      <c r="I75" s="253"/>
      <c r="J75" s="257"/>
      <c r="K75" s="25"/>
    </row>
    <row r="76" spans="1:11" s="3" customFormat="1" ht="26.1" customHeight="1">
      <c r="A76" s="24"/>
      <c r="B76" s="24"/>
      <c r="C76" s="24"/>
      <c r="D76" s="258"/>
      <c r="E76" s="257"/>
      <c r="F76" s="257"/>
      <c r="G76" s="257"/>
      <c r="H76" s="257"/>
      <c r="I76" s="253"/>
      <c r="J76" s="257"/>
      <c r="K76" s="25"/>
    </row>
    <row r="77" spans="1:11" s="3" customFormat="1" ht="26.1" customHeight="1">
      <c r="A77" s="24"/>
      <c r="B77" s="24"/>
      <c r="C77" s="24"/>
      <c r="D77" s="258"/>
      <c r="E77" s="257"/>
      <c r="F77" s="257"/>
      <c r="G77" s="257"/>
      <c r="H77" s="257"/>
      <c r="I77" s="253"/>
      <c r="J77" s="257"/>
      <c r="K77" s="25"/>
    </row>
    <row r="78" spans="1:11" s="3" customFormat="1" ht="26.1" customHeight="1">
      <c r="A78" s="24"/>
      <c r="B78" s="24"/>
      <c r="C78" s="24"/>
      <c r="D78" s="258"/>
      <c r="E78" s="257"/>
      <c r="F78" s="257"/>
      <c r="G78" s="257"/>
      <c r="H78" s="257"/>
      <c r="I78" s="253"/>
      <c r="J78" s="257"/>
      <c r="K78" s="25"/>
    </row>
    <row r="79" spans="1:11" s="3" customFormat="1" ht="26.1" customHeight="1">
      <c r="A79" s="24"/>
      <c r="B79" s="24"/>
      <c r="C79" s="24"/>
      <c r="D79" s="258"/>
      <c r="E79" s="257"/>
      <c r="F79" s="257"/>
      <c r="G79" s="257"/>
      <c r="H79" s="257"/>
      <c r="I79" s="253"/>
      <c r="J79" s="257"/>
      <c r="K79" s="25"/>
    </row>
    <row r="80" spans="1:11" s="3" customFormat="1" ht="26.1" customHeight="1">
      <c r="A80" s="24"/>
      <c r="B80" s="24"/>
      <c r="C80" s="24"/>
      <c r="D80" s="258"/>
      <c r="E80" s="257"/>
      <c r="F80" s="257"/>
      <c r="G80" s="257"/>
      <c r="H80" s="257"/>
      <c r="I80" s="253"/>
      <c r="J80" s="257"/>
      <c r="K80" s="25"/>
    </row>
    <row r="81" spans="1:11" s="3" customFormat="1" ht="26.1" customHeight="1">
      <c r="A81" s="24"/>
      <c r="B81" s="24"/>
      <c r="C81" s="24"/>
      <c r="D81" s="258"/>
      <c r="E81" s="257"/>
      <c r="F81" s="257"/>
      <c r="G81" s="257"/>
      <c r="H81" s="257"/>
      <c r="I81" s="253"/>
      <c r="J81" s="257"/>
      <c r="K81" s="25"/>
    </row>
  </sheetData>
  <mergeCells count="14">
    <mergeCell ref="E5:J5"/>
    <mergeCell ref="I6:J6"/>
    <mergeCell ref="E6:F6"/>
    <mergeCell ref="G6:H6"/>
    <mergeCell ref="A1:K1"/>
    <mergeCell ref="A2:K2"/>
    <mergeCell ref="A3:K3"/>
    <mergeCell ref="A4:K4"/>
    <mergeCell ref="K5:K7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90" zoomScaleNormal="9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E8" sqref="E8"/>
    </sheetView>
  </sheetViews>
  <sheetFormatPr defaultColWidth="9.140625" defaultRowHeight="22.5"/>
  <cols>
    <col min="1" max="1" width="7" style="8" customWidth="1"/>
    <col min="2" max="2" width="17.7109375" style="10" customWidth="1"/>
    <col min="3" max="3" width="22.85546875" style="8" customWidth="1"/>
    <col min="4" max="5" width="20.7109375" style="287" customWidth="1"/>
    <col min="6" max="6" width="10.7109375" style="287" customWidth="1"/>
    <col min="7" max="7" width="20.7109375" style="287" customWidth="1"/>
    <col min="8" max="8" width="10.7109375" style="287" customWidth="1"/>
    <col min="9" max="9" width="20.7109375" style="287" customWidth="1"/>
    <col min="10" max="10" width="10.7109375" style="288" customWidth="1"/>
    <col min="11" max="11" width="20.7109375" style="287" customWidth="1"/>
    <col min="12" max="12" width="12.5703125" style="1" customWidth="1"/>
    <col min="13" max="16384" width="9.140625" style="1"/>
  </cols>
  <sheetData>
    <row r="1" spans="1:11" s="55" customFormat="1" ht="30" customHeight="1">
      <c r="A1" s="593" t="s">
        <v>220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</row>
    <row r="2" spans="1:11" s="55" customFormat="1" ht="30" customHeight="1">
      <c r="A2" s="548" t="s">
        <v>120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s="55" customFormat="1" ht="30" customHeight="1">
      <c r="A3" s="548" t="s">
        <v>570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</row>
    <row r="4" spans="1:11" s="55" customFormat="1" ht="30" customHeight="1">
      <c r="A4" s="594" t="s">
        <v>107</v>
      </c>
      <c r="B4" s="594"/>
      <c r="C4" s="594"/>
      <c r="D4" s="594"/>
      <c r="E4" s="594"/>
      <c r="F4" s="594"/>
      <c r="G4" s="594"/>
      <c r="H4" s="594"/>
      <c r="I4" s="594"/>
      <c r="J4" s="594"/>
      <c r="K4" s="594"/>
    </row>
    <row r="5" spans="1:11" s="149" customFormat="1" ht="27.95" customHeight="1">
      <c r="A5" s="599" t="s">
        <v>201</v>
      </c>
      <c r="B5" s="556" t="s">
        <v>70</v>
      </c>
      <c r="C5" s="556" t="s">
        <v>71</v>
      </c>
      <c r="D5" s="597" t="s">
        <v>136</v>
      </c>
      <c r="E5" s="595" t="s">
        <v>141</v>
      </c>
      <c r="F5" s="596"/>
      <c r="G5" s="596"/>
      <c r="H5" s="596"/>
      <c r="I5" s="596"/>
      <c r="J5" s="596"/>
      <c r="K5" s="581" t="s">
        <v>4</v>
      </c>
    </row>
    <row r="6" spans="1:11" s="149" customFormat="1" ht="27.95" customHeight="1">
      <c r="A6" s="600"/>
      <c r="B6" s="577"/>
      <c r="C6" s="577"/>
      <c r="D6" s="598"/>
      <c r="E6" s="587" t="s">
        <v>109</v>
      </c>
      <c r="F6" s="588"/>
      <c r="G6" s="589" t="s">
        <v>83</v>
      </c>
      <c r="H6" s="590"/>
      <c r="I6" s="587" t="s">
        <v>219</v>
      </c>
      <c r="J6" s="588"/>
      <c r="K6" s="582"/>
    </row>
    <row r="7" spans="1:11" s="150" customFormat="1" ht="27.95" customHeight="1">
      <c r="A7" s="600"/>
      <c r="B7" s="577"/>
      <c r="C7" s="577"/>
      <c r="D7" s="598"/>
      <c r="E7" s="229" t="s">
        <v>106</v>
      </c>
      <c r="F7" s="259" t="s">
        <v>7</v>
      </c>
      <c r="G7" s="260" t="s">
        <v>106</v>
      </c>
      <c r="H7" s="260" t="s">
        <v>7</v>
      </c>
      <c r="I7" s="148" t="s">
        <v>106</v>
      </c>
      <c r="J7" s="259" t="s">
        <v>7</v>
      </c>
      <c r="K7" s="582"/>
    </row>
    <row r="8" spans="1:11" s="149" customFormat="1" ht="27.95" customHeight="1" thickBot="1">
      <c r="A8" s="151"/>
      <c r="B8" s="151"/>
      <c r="C8" s="152" t="s">
        <v>11</v>
      </c>
      <c r="D8" s="261">
        <v>44353061.709999993</v>
      </c>
      <c r="E8" s="261">
        <v>17630105.940000001</v>
      </c>
      <c r="F8" s="261">
        <v>39.749467703658119</v>
      </c>
      <c r="G8" s="261">
        <v>1753890</v>
      </c>
      <c r="H8" s="261">
        <v>3.9543831527746867</v>
      </c>
      <c r="I8" s="261">
        <v>19383995.940000001</v>
      </c>
      <c r="J8" s="261">
        <v>43.703850856432801</v>
      </c>
      <c r="K8" s="261">
        <v>24969065.77</v>
      </c>
    </row>
    <row r="9" spans="1:11" s="149" customFormat="1" ht="27.95" customHeight="1" thickTop="1">
      <c r="A9" s="153">
        <v>1</v>
      </c>
      <c r="B9" s="153">
        <v>1500400119</v>
      </c>
      <c r="C9" s="154" t="s">
        <v>77</v>
      </c>
      <c r="D9" s="262">
        <v>3697188.73</v>
      </c>
      <c r="E9" s="263">
        <v>2874759.76</v>
      </c>
      <c r="F9" s="264">
        <v>77.755288408011566</v>
      </c>
      <c r="G9" s="264">
        <v>94250</v>
      </c>
      <c r="H9" s="264">
        <v>2.5492342123416565</v>
      </c>
      <c r="I9" s="264">
        <v>2969009.76</v>
      </c>
      <c r="J9" s="264">
        <v>80.304522620353225</v>
      </c>
      <c r="K9" s="264">
        <v>728178.9700000002</v>
      </c>
    </row>
    <row r="10" spans="1:11" s="149" customFormat="1" ht="27.95" customHeight="1">
      <c r="A10" s="53">
        <v>2</v>
      </c>
      <c r="B10" s="53">
        <v>1500400117</v>
      </c>
      <c r="C10" s="54" t="s">
        <v>135</v>
      </c>
      <c r="D10" s="265">
        <v>4294150</v>
      </c>
      <c r="E10" s="266">
        <v>2845455.67</v>
      </c>
      <c r="F10" s="267">
        <v>66.263536904858938</v>
      </c>
      <c r="G10" s="267">
        <v>0</v>
      </c>
      <c r="H10" s="267">
        <v>0</v>
      </c>
      <c r="I10" s="267">
        <v>2845455.67</v>
      </c>
      <c r="J10" s="267">
        <v>66.263536904858938</v>
      </c>
      <c r="K10" s="268">
        <v>1448694.33</v>
      </c>
    </row>
    <row r="11" spans="1:11" s="149" customFormat="1" ht="27.95" customHeight="1">
      <c r="A11" s="53">
        <v>3</v>
      </c>
      <c r="B11" s="53">
        <v>1500400123</v>
      </c>
      <c r="C11" s="54" t="s">
        <v>81</v>
      </c>
      <c r="D11" s="265">
        <v>3556774.18</v>
      </c>
      <c r="E11" s="266">
        <v>1940624.16</v>
      </c>
      <c r="F11" s="267">
        <v>54.561354243749037</v>
      </c>
      <c r="G11" s="267">
        <v>8400</v>
      </c>
      <c r="H11" s="267">
        <v>0.23616905586061129</v>
      </c>
      <c r="I11" s="267">
        <v>1949024.16</v>
      </c>
      <c r="J11" s="267">
        <v>54.797523299609644</v>
      </c>
      <c r="K11" s="268">
        <v>1607750.0200000003</v>
      </c>
    </row>
    <row r="12" spans="1:11" s="149" customFormat="1" ht="27.95" customHeight="1">
      <c r="A12" s="53">
        <v>4</v>
      </c>
      <c r="B12" s="53">
        <v>1500400115</v>
      </c>
      <c r="C12" s="169" t="s">
        <v>74</v>
      </c>
      <c r="D12" s="265">
        <v>2880135.63</v>
      </c>
      <c r="E12" s="266">
        <v>1312289.46</v>
      </c>
      <c r="F12" s="267">
        <v>45.56346049578228</v>
      </c>
      <c r="G12" s="267">
        <v>0</v>
      </c>
      <c r="H12" s="267">
        <v>0</v>
      </c>
      <c r="I12" s="267">
        <v>1312289.46</v>
      </c>
      <c r="J12" s="267">
        <v>45.56346049578228</v>
      </c>
      <c r="K12" s="268">
        <v>1567846.17</v>
      </c>
    </row>
    <row r="13" spans="1:11" s="149" customFormat="1" ht="27.95" customHeight="1">
      <c r="A13" s="53">
        <v>5</v>
      </c>
      <c r="B13" s="214">
        <v>1500400113</v>
      </c>
      <c r="C13" s="54" t="s">
        <v>72</v>
      </c>
      <c r="D13" s="265">
        <v>4176691.37</v>
      </c>
      <c r="E13" s="266">
        <v>1895819.69</v>
      </c>
      <c r="F13" s="267">
        <v>45.390466329811673</v>
      </c>
      <c r="G13" s="267">
        <v>0</v>
      </c>
      <c r="H13" s="267">
        <v>0</v>
      </c>
      <c r="I13" s="267">
        <v>1895819.69</v>
      </c>
      <c r="J13" s="267">
        <v>45.390466329811673</v>
      </c>
      <c r="K13" s="268">
        <v>2280871.6800000002</v>
      </c>
    </row>
    <row r="14" spans="1:11" s="149" customFormat="1" ht="27.95" customHeight="1">
      <c r="A14" s="53">
        <v>6</v>
      </c>
      <c r="B14" s="53">
        <v>1500400122</v>
      </c>
      <c r="C14" s="54" t="s">
        <v>80</v>
      </c>
      <c r="D14" s="265">
        <v>3306735.46</v>
      </c>
      <c r="E14" s="266">
        <v>1427728.35</v>
      </c>
      <c r="F14" s="267">
        <v>43.176370389181358</v>
      </c>
      <c r="G14" s="267">
        <v>21240</v>
      </c>
      <c r="H14" s="267">
        <v>0.64232534646118922</v>
      </c>
      <c r="I14" s="267">
        <v>1448968.35</v>
      </c>
      <c r="J14" s="267">
        <v>43.818695735642549</v>
      </c>
      <c r="K14" s="268">
        <v>1857767.1099999999</v>
      </c>
    </row>
    <row r="15" spans="1:11" s="149" customFormat="1" ht="27.95" customHeight="1">
      <c r="A15" s="53">
        <v>7</v>
      </c>
      <c r="B15" s="53">
        <v>1500400118</v>
      </c>
      <c r="C15" s="54" t="s">
        <v>76</v>
      </c>
      <c r="D15" s="265">
        <v>5815572.75</v>
      </c>
      <c r="E15" s="266">
        <v>1536464.18</v>
      </c>
      <c r="F15" s="267">
        <v>26.419825631104004</v>
      </c>
      <c r="G15" s="267">
        <v>548900</v>
      </c>
      <c r="H15" s="267">
        <v>9.4384512686218223</v>
      </c>
      <c r="I15" s="267">
        <v>2085364.18</v>
      </c>
      <c r="J15" s="267">
        <v>35.85827689972583</v>
      </c>
      <c r="K15" s="268">
        <v>3730208.5700000003</v>
      </c>
    </row>
    <row r="16" spans="1:11" s="149" customFormat="1" ht="27.95" customHeight="1">
      <c r="A16" s="53">
        <v>8</v>
      </c>
      <c r="B16" s="53">
        <v>1500400121</v>
      </c>
      <c r="C16" s="54" t="s">
        <v>79</v>
      </c>
      <c r="D16" s="265">
        <v>2761710</v>
      </c>
      <c r="E16" s="266">
        <v>930900.15</v>
      </c>
      <c r="F16" s="267">
        <v>33.707382382654224</v>
      </c>
      <c r="G16" s="267">
        <v>0</v>
      </c>
      <c r="H16" s="267">
        <v>0</v>
      </c>
      <c r="I16" s="267">
        <v>930900.15</v>
      </c>
      <c r="J16" s="267">
        <v>33.707382382654224</v>
      </c>
      <c r="K16" s="268">
        <v>1830809.85</v>
      </c>
    </row>
    <row r="17" spans="1:11" s="149" customFormat="1" ht="27.95" customHeight="1">
      <c r="A17" s="53">
        <v>9</v>
      </c>
      <c r="B17" s="53">
        <v>1500400120</v>
      </c>
      <c r="C17" s="54" t="s">
        <v>145</v>
      </c>
      <c r="D17" s="265">
        <v>5420125.6799999997</v>
      </c>
      <c r="E17" s="266">
        <v>703115.93</v>
      </c>
      <c r="F17" s="267">
        <v>12.972317830091351</v>
      </c>
      <c r="G17" s="267">
        <v>1081100</v>
      </c>
      <c r="H17" s="267">
        <v>19.946031952528454</v>
      </c>
      <c r="I17" s="267">
        <v>1784215.9300000002</v>
      </c>
      <c r="J17" s="267">
        <v>32.918349782619806</v>
      </c>
      <c r="K17" s="268">
        <v>3635909.7499999995</v>
      </c>
    </row>
    <row r="18" spans="1:11" s="149" customFormat="1" ht="27.95" customHeight="1">
      <c r="A18" s="53">
        <v>10</v>
      </c>
      <c r="B18" s="53">
        <v>1500400116</v>
      </c>
      <c r="C18" s="54" t="s">
        <v>75</v>
      </c>
      <c r="D18" s="265">
        <v>5049695.54</v>
      </c>
      <c r="E18" s="266">
        <v>1522719.61</v>
      </c>
      <c r="F18" s="267">
        <v>30.154681563237375</v>
      </c>
      <c r="G18" s="267">
        <v>0</v>
      </c>
      <c r="H18" s="267">
        <v>0</v>
      </c>
      <c r="I18" s="267">
        <v>1522719.61</v>
      </c>
      <c r="J18" s="267">
        <v>30.154681563237375</v>
      </c>
      <c r="K18" s="268">
        <v>3526975.9299999997</v>
      </c>
    </row>
    <row r="19" spans="1:11" s="149" customFormat="1" ht="27.95" customHeight="1">
      <c r="A19" s="53">
        <v>11</v>
      </c>
      <c r="B19" s="53">
        <v>1500400114</v>
      </c>
      <c r="C19" s="54" t="s">
        <v>73</v>
      </c>
      <c r="D19" s="265">
        <v>3394282.37</v>
      </c>
      <c r="E19" s="266">
        <v>640228.98</v>
      </c>
      <c r="F19" s="267">
        <v>18.861983483124298</v>
      </c>
      <c r="G19" s="267">
        <v>0</v>
      </c>
      <c r="H19" s="267">
        <v>0</v>
      </c>
      <c r="I19" s="267">
        <v>640228.98</v>
      </c>
      <c r="J19" s="267">
        <v>18.861983483124298</v>
      </c>
      <c r="K19" s="267">
        <v>2754053.39</v>
      </c>
    </row>
    <row r="20" spans="1:11" s="158" customFormat="1" ht="27.95" customHeight="1">
      <c r="A20" s="155"/>
      <c r="B20" s="156"/>
      <c r="C20" s="157"/>
      <c r="D20" s="269"/>
      <c r="E20" s="269"/>
      <c r="F20" s="270"/>
      <c r="G20" s="270"/>
      <c r="H20" s="270"/>
      <c r="I20" s="270"/>
      <c r="J20" s="271"/>
      <c r="K20" s="269"/>
    </row>
    <row r="21" spans="1:11" s="13" customFormat="1" ht="43.5" customHeight="1">
      <c r="A21" s="14"/>
      <c r="B21" s="15"/>
      <c r="C21" s="16"/>
      <c r="D21" s="272"/>
      <c r="E21" s="272"/>
      <c r="F21" s="273"/>
      <c r="G21" s="273"/>
      <c r="H21" s="273"/>
      <c r="I21" s="273"/>
      <c r="J21" s="274"/>
      <c r="K21" s="17"/>
    </row>
    <row r="22" spans="1:11" s="13" customFormat="1" ht="43.5" customHeight="1">
      <c r="A22" s="14"/>
      <c r="B22" s="18"/>
      <c r="C22" s="18" t="s">
        <v>146</v>
      </c>
      <c r="D22" s="275"/>
      <c r="E22" s="276"/>
      <c r="F22" s="276"/>
      <c r="G22" s="276"/>
      <c r="H22" s="276"/>
      <c r="I22" s="276"/>
      <c r="J22" s="277"/>
      <c r="K22" s="276"/>
    </row>
    <row r="23" spans="1:11" s="13" customFormat="1" ht="43.5" customHeight="1">
      <c r="A23" s="14"/>
      <c r="B23" s="18"/>
      <c r="C23" s="19" t="s">
        <v>122</v>
      </c>
      <c r="D23" s="275"/>
      <c r="E23" s="276">
        <f>17171349.63-E24</f>
        <v>13270849.629999999</v>
      </c>
      <c r="F23" s="276"/>
      <c r="G23" s="276"/>
      <c r="H23" s="276"/>
      <c r="I23" s="276"/>
      <c r="J23" s="277"/>
      <c r="K23" s="276"/>
    </row>
    <row r="24" spans="1:11" s="13" customFormat="1" ht="43.5" customHeight="1">
      <c r="A24" s="14"/>
      <c r="B24" s="18"/>
      <c r="C24" s="19" t="s">
        <v>8</v>
      </c>
      <c r="D24" s="275"/>
      <c r="E24" s="276">
        <v>3900500</v>
      </c>
      <c r="F24" s="276"/>
      <c r="G24" s="276"/>
      <c r="H24" s="276"/>
      <c r="I24" s="276"/>
      <c r="J24" s="277"/>
      <c r="K24" s="276"/>
    </row>
    <row r="25" spans="1:11" s="13" customFormat="1" ht="43.5" customHeight="1">
      <c r="A25" s="14"/>
      <c r="B25" s="18"/>
      <c r="C25" s="19" t="s">
        <v>123</v>
      </c>
      <c r="D25" s="275"/>
      <c r="E25" s="276"/>
      <c r="F25" s="276"/>
      <c r="G25" s="276"/>
      <c r="H25" s="276"/>
      <c r="I25" s="276"/>
      <c r="J25" s="277"/>
      <c r="K25" s="276"/>
    </row>
    <row r="26" spans="1:11" s="13" customFormat="1" ht="43.5" customHeight="1">
      <c r="A26" s="14"/>
      <c r="B26" s="18"/>
      <c r="C26" s="19" t="s">
        <v>124</v>
      </c>
      <c r="D26" s="275"/>
      <c r="E26" s="276">
        <f>58373920</f>
        <v>58373920</v>
      </c>
      <c r="F26" s="276"/>
      <c r="G26" s="276"/>
      <c r="H26" s="276"/>
      <c r="I26" s="276"/>
      <c r="J26" s="277"/>
      <c r="K26" s="276"/>
    </row>
    <row r="27" spans="1:11" s="13" customFormat="1" ht="43.5" customHeight="1">
      <c r="A27" s="14"/>
      <c r="B27" s="18"/>
      <c r="C27" s="14" t="s">
        <v>150</v>
      </c>
      <c r="D27" s="275"/>
      <c r="E27" s="278"/>
      <c r="F27" s="276"/>
      <c r="G27" s="276"/>
      <c r="H27" s="276"/>
      <c r="I27" s="276"/>
      <c r="J27" s="277"/>
      <c r="K27" s="276"/>
    </row>
    <row r="28" spans="1:11" s="13" customFormat="1" ht="43.5" customHeight="1">
      <c r="A28" s="14"/>
      <c r="B28" s="18"/>
      <c r="C28" s="19" t="s">
        <v>125</v>
      </c>
      <c r="D28" s="275"/>
      <c r="E28" s="276"/>
      <c r="F28" s="276"/>
      <c r="G28" s="276"/>
      <c r="H28" s="276"/>
      <c r="I28" s="276"/>
      <c r="J28" s="277"/>
      <c r="K28" s="276"/>
    </row>
    <row r="29" spans="1:11" s="13" customFormat="1" ht="43.5" customHeight="1">
      <c r="A29" s="14"/>
      <c r="B29" s="18"/>
      <c r="C29" s="19" t="s">
        <v>126</v>
      </c>
      <c r="D29" s="275"/>
      <c r="E29" s="278">
        <f>3501600-28000</f>
        <v>3473600</v>
      </c>
      <c r="F29" s="279"/>
      <c r="G29" s="14"/>
      <c r="H29" s="279"/>
      <c r="I29" s="14"/>
      <c r="J29" s="277"/>
      <c r="K29" s="276"/>
    </row>
    <row r="30" spans="1:11" s="13" customFormat="1" ht="43.5" customHeight="1">
      <c r="A30" s="14"/>
      <c r="B30" s="18"/>
      <c r="C30" s="14"/>
      <c r="D30" s="280"/>
      <c r="E30" s="281">
        <f>SUM(E23:E29)</f>
        <v>79018869.629999995</v>
      </c>
      <c r="F30" s="276"/>
      <c r="G30" s="276"/>
      <c r="H30" s="276"/>
      <c r="I30" s="276"/>
      <c r="J30" s="277"/>
      <c r="K30" s="276"/>
    </row>
    <row r="31" spans="1:11" s="20" customFormat="1" ht="43.5" customHeight="1">
      <c r="A31" s="21"/>
      <c r="B31" s="22"/>
      <c r="C31" s="21"/>
      <c r="D31" s="282"/>
      <c r="E31" s="282"/>
      <c r="F31" s="282"/>
      <c r="G31" s="282"/>
      <c r="H31" s="282"/>
      <c r="I31" s="282"/>
      <c r="J31" s="283"/>
      <c r="K31" s="282"/>
    </row>
    <row r="32" spans="1:11" s="12" customFormat="1" ht="43.5" customHeight="1">
      <c r="A32" s="16"/>
      <c r="B32" s="23"/>
      <c r="C32" s="16"/>
      <c r="D32" s="272"/>
      <c r="E32" s="272"/>
      <c r="F32" s="272"/>
      <c r="G32" s="272"/>
      <c r="H32" s="272"/>
      <c r="I32" s="272"/>
      <c r="J32" s="284"/>
      <c r="K32" s="272"/>
    </row>
    <row r="33" spans="1:11" s="12" customFormat="1" ht="43.5" customHeight="1">
      <c r="A33" s="16"/>
      <c r="B33" s="23"/>
      <c r="C33" s="16"/>
      <c r="D33" s="272"/>
      <c r="E33" s="272"/>
      <c r="F33" s="272"/>
      <c r="G33" s="272"/>
      <c r="H33" s="272"/>
      <c r="I33" s="272"/>
      <c r="J33" s="284"/>
      <c r="K33" s="272"/>
    </row>
    <row r="34" spans="1:11" s="12" customFormat="1" ht="43.5" customHeight="1">
      <c r="A34" s="16"/>
      <c r="B34" s="23"/>
      <c r="C34" s="16"/>
      <c r="D34" s="272"/>
      <c r="E34" s="272"/>
      <c r="F34" s="272"/>
      <c r="G34" s="272"/>
      <c r="H34" s="272"/>
      <c r="I34" s="272"/>
      <c r="J34" s="284"/>
      <c r="K34" s="272"/>
    </row>
    <row r="35" spans="1:11" s="12" customFormat="1" ht="43.5" customHeight="1">
      <c r="A35" s="16"/>
      <c r="B35" s="23"/>
      <c r="C35" s="16"/>
      <c r="D35" s="285"/>
      <c r="E35" s="285"/>
      <c r="F35" s="272"/>
      <c r="G35" s="272"/>
      <c r="H35" s="272"/>
      <c r="I35" s="272"/>
      <c r="J35" s="284"/>
      <c r="K35" s="272"/>
    </row>
    <row r="36" spans="1:11" s="12" customFormat="1" ht="43.5" customHeight="1">
      <c r="A36" s="16"/>
      <c r="B36" s="23"/>
      <c r="C36" s="16"/>
      <c r="D36" s="285"/>
      <c r="E36" s="285"/>
      <c r="F36" s="272"/>
      <c r="G36" s="272"/>
      <c r="H36" s="272"/>
      <c r="I36" s="272"/>
      <c r="J36" s="284"/>
      <c r="K36" s="272"/>
    </row>
    <row r="37" spans="1:11" s="12" customFormat="1" ht="43.5" customHeight="1">
      <c r="A37" s="16"/>
      <c r="B37" s="23"/>
      <c r="C37" s="16"/>
      <c r="D37" s="285"/>
      <c r="E37" s="285"/>
      <c r="F37" s="272"/>
      <c r="G37" s="272"/>
      <c r="H37" s="272"/>
      <c r="I37" s="272"/>
      <c r="J37" s="284"/>
      <c r="K37" s="272"/>
    </row>
    <row r="38" spans="1:11" s="2" customFormat="1" ht="43.5" customHeight="1">
      <c r="A38" s="8"/>
      <c r="B38" s="10"/>
      <c r="C38" s="8"/>
      <c r="D38" s="286"/>
      <c r="E38" s="286"/>
      <c r="F38" s="287"/>
      <c r="G38" s="287"/>
      <c r="H38" s="287"/>
      <c r="I38" s="287"/>
      <c r="J38" s="288"/>
      <c r="K38" s="287"/>
    </row>
    <row r="39" spans="1:11" s="2" customFormat="1" ht="43.5" customHeight="1">
      <c r="A39" s="8"/>
      <c r="B39" s="10"/>
      <c r="C39" s="8"/>
      <c r="D39" s="286"/>
      <c r="E39" s="286"/>
      <c r="F39" s="287"/>
      <c r="G39" s="287"/>
      <c r="H39" s="287"/>
      <c r="I39" s="287"/>
      <c r="J39" s="288"/>
      <c r="K39" s="287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F99" sqref="F99"/>
    </sheetView>
  </sheetViews>
  <sheetFormatPr defaultColWidth="9.140625" defaultRowHeight="27.75"/>
  <cols>
    <col min="1" max="1" width="7.42578125" style="8" customWidth="1"/>
    <col min="2" max="2" width="17.7109375" style="10" customWidth="1"/>
    <col min="3" max="3" width="19.42578125" style="8" customWidth="1"/>
    <col min="4" max="4" width="22.7109375" style="287" bestFit="1" customWidth="1"/>
    <col min="5" max="5" width="22.28515625" style="287" bestFit="1" customWidth="1"/>
    <col min="6" max="6" width="10.7109375" style="303" customWidth="1"/>
    <col min="7" max="7" width="20.7109375" style="287" customWidth="1"/>
    <col min="8" max="8" width="10.7109375" style="304" customWidth="1"/>
    <col min="9" max="9" width="22.5703125" style="287" customWidth="1"/>
    <col min="10" max="10" width="10.7109375" style="304" customWidth="1"/>
    <col min="11" max="11" width="20.7109375" style="302" customWidth="1"/>
    <col min="12" max="12" width="9.140625" style="170"/>
    <col min="13" max="16384" width="9.140625" style="2"/>
  </cols>
  <sheetData>
    <row r="1" spans="1:11" s="55" customFormat="1" ht="30" customHeight="1">
      <c r="A1" s="548" t="s">
        <v>220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</row>
    <row r="2" spans="1:11" s="55" customFormat="1" ht="30" customHeight="1">
      <c r="A2" s="548" t="s">
        <v>153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</row>
    <row r="3" spans="1:11" s="55" customFormat="1" ht="30" customHeight="1">
      <c r="A3" s="548" t="s">
        <v>570</v>
      </c>
      <c r="B3" s="548"/>
      <c r="C3" s="548"/>
      <c r="D3" s="548"/>
      <c r="E3" s="548"/>
      <c r="F3" s="548"/>
      <c r="G3" s="548"/>
      <c r="H3" s="548"/>
      <c r="I3" s="548"/>
      <c r="J3" s="548"/>
      <c r="K3" s="548"/>
    </row>
    <row r="4" spans="1:11" s="55" customFormat="1" ht="30" customHeight="1">
      <c r="A4" s="601" t="s">
        <v>107</v>
      </c>
      <c r="B4" s="601"/>
      <c r="C4" s="601"/>
      <c r="D4" s="601"/>
      <c r="E4" s="601"/>
      <c r="F4" s="601"/>
      <c r="G4" s="601"/>
      <c r="H4" s="601"/>
      <c r="I4" s="601"/>
      <c r="J4" s="601"/>
      <c r="K4" s="601"/>
    </row>
    <row r="5" spans="1:11" s="149" customFormat="1" ht="27.95" customHeight="1">
      <c r="A5" s="599" t="s">
        <v>201</v>
      </c>
      <c r="B5" s="556" t="s">
        <v>70</v>
      </c>
      <c r="C5" s="556" t="s">
        <v>71</v>
      </c>
      <c r="D5" s="611" t="s">
        <v>127</v>
      </c>
      <c r="E5" s="602" t="s">
        <v>130</v>
      </c>
      <c r="F5" s="603"/>
      <c r="G5" s="603"/>
      <c r="H5" s="603"/>
      <c r="I5" s="603"/>
      <c r="J5" s="604"/>
      <c r="K5" s="605" t="s">
        <v>4</v>
      </c>
    </row>
    <row r="6" spans="1:11" s="150" customFormat="1" ht="27.95" customHeight="1">
      <c r="A6" s="600"/>
      <c r="B6" s="577"/>
      <c r="C6" s="577"/>
      <c r="D6" s="612"/>
      <c r="E6" s="587" t="s">
        <v>109</v>
      </c>
      <c r="F6" s="588"/>
      <c r="G6" s="608" t="s">
        <v>83</v>
      </c>
      <c r="H6" s="609"/>
      <c r="I6" s="589" t="s">
        <v>219</v>
      </c>
      <c r="J6" s="590"/>
      <c r="K6" s="606"/>
    </row>
    <row r="7" spans="1:11" s="149" customFormat="1" ht="27.95" customHeight="1">
      <c r="A7" s="610"/>
      <c r="B7" s="557"/>
      <c r="C7" s="557"/>
      <c r="D7" s="613"/>
      <c r="E7" s="229" t="s">
        <v>106</v>
      </c>
      <c r="F7" s="289" t="s">
        <v>7</v>
      </c>
      <c r="G7" s="260" t="s">
        <v>106</v>
      </c>
      <c r="H7" s="290" t="s">
        <v>7</v>
      </c>
      <c r="I7" s="260" t="s">
        <v>106</v>
      </c>
      <c r="J7" s="290" t="s">
        <v>7</v>
      </c>
      <c r="K7" s="607"/>
    </row>
    <row r="8" spans="1:11" s="149" customFormat="1" ht="27.95" customHeight="1" thickBot="1">
      <c r="A8" s="571" t="s">
        <v>11</v>
      </c>
      <c r="B8" s="572"/>
      <c r="C8" s="573"/>
      <c r="D8" s="261">
        <v>806337501.77000034</v>
      </c>
      <c r="E8" s="261">
        <v>376325370.63999999</v>
      </c>
      <c r="F8" s="261">
        <v>46.670949796322759</v>
      </c>
      <c r="G8" s="261">
        <v>34730309.530000001</v>
      </c>
      <c r="H8" s="261">
        <v>4.3071678365154931</v>
      </c>
      <c r="I8" s="261">
        <v>411055680.1699999</v>
      </c>
      <c r="J8" s="261">
        <v>50.978117632838241</v>
      </c>
      <c r="K8" s="261">
        <v>395281821.60000014</v>
      </c>
    </row>
    <row r="9" spans="1:11" s="149" customFormat="1" ht="27.95" customHeight="1" thickTop="1">
      <c r="A9" s="153">
        <v>1</v>
      </c>
      <c r="B9" s="153">
        <v>1500400033</v>
      </c>
      <c r="C9" s="154" t="s">
        <v>89</v>
      </c>
      <c r="D9" s="291">
        <v>10491142.449999999</v>
      </c>
      <c r="E9" s="291">
        <v>7004773.75</v>
      </c>
      <c r="F9" s="264">
        <v>66.768455231489114</v>
      </c>
      <c r="G9" s="291">
        <v>815000</v>
      </c>
      <c r="H9" s="292">
        <v>7.7684580481508956</v>
      </c>
      <c r="I9" s="291">
        <v>7819773.75</v>
      </c>
      <c r="J9" s="264">
        <v>74.536913279640018</v>
      </c>
      <c r="K9" s="293">
        <v>2671368.6999999993</v>
      </c>
    </row>
    <row r="10" spans="1:11" s="149" customFormat="1" ht="27.95" customHeight="1">
      <c r="A10" s="53">
        <v>2</v>
      </c>
      <c r="B10" s="53">
        <v>1500400049</v>
      </c>
      <c r="C10" s="54" t="s">
        <v>94</v>
      </c>
      <c r="D10" s="294">
        <v>13596161.68</v>
      </c>
      <c r="E10" s="294">
        <v>3454776.58</v>
      </c>
      <c r="F10" s="267">
        <v>25.409940403121183</v>
      </c>
      <c r="G10" s="294">
        <v>5651769</v>
      </c>
      <c r="H10" s="295">
        <v>41.56885695404587</v>
      </c>
      <c r="I10" s="294">
        <v>9106545.5800000001</v>
      </c>
      <c r="J10" s="267">
        <v>66.978797357167053</v>
      </c>
      <c r="K10" s="296">
        <v>4489616.0999999996</v>
      </c>
    </row>
    <row r="11" spans="1:11" s="149" customFormat="1" ht="27.95" customHeight="1">
      <c r="A11" s="53">
        <v>3</v>
      </c>
      <c r="B11" s="53">
        <v>1500400075</v>
      </c>
      <c r="C11" s="54" t="s">
        <v>55</v>
      </c>
      <c r="D11" s="294">
        <v>9322320.9000000004</v>
      </c>
      <c r="E11" s="294">
        <v>5118527.93</v>
      </c>
      <c r="F11" s="267">
        <v>54.906154646532279</v>
      </c>
      <c r="G11" s="294">
        <v>1036100</v>
      </c>
      <c r="H11" s="295">
        <v>11.114185095258842</v>
      </c>
      <c r="I11" s="294">
        <v>6154627.9299999997</v>
      </c>
      <c r="J11" s="267">
        <v>66.020339741791119</v>
      </c>
      <c r="K11" s="296">
        <v>3167692.9700000007</v>
      </c>
    </row>
    <row r="12" spans="1:11" s="149" customFormat="1" ht="27.95" customHeight="1">
      <c r="A12" s="53">
        <v>4</v>
      </c>
      <c r="B12" s="53">
        <v>1500400025</v>
      </c>
      <c r="C12" s="54" t="s">
        <v>84</v>
      </c>
      <c r="D12" s="294">
        <v>6785870.4199999999</v>
      </c>
      <c r="E12" s="294">
        <v>3575755.43</v>
      </c>
      <c r="F12" s="267">
        <v>52.694130725826625</v>
      </c>
      <c r="G12" s="294">
        <v>815000</v>
      </c>
      <c r="H12" s="295">
        <v>12.010249968787351</v>
      </c>
      <c r="I12" s="294">
        <v>4390755.43</v>
      </c>
      <c r="J12" s="267">
        <v>64.704380694613974</v>
      </c>
      <c r="K12" s="296">
        <v>2395114.9900000002</v>
      </c>
    </row>
    <row r="13" spans="1:11" s="149" customFormat="1" ht="27.95" customHeight="1">
      <c r="A13" s="53">
        <v>5</v>
      </c>
      <c r="B13" s="53">
        <v>1500400088</v>
      </c>
      <c r="C13" s="54" t="s">
        <v>61</v>
      </c>
      <c r="D13" s="294">
        <v>4756020</v>
      </c>
      <c r="E13" s="294">
        <v>2216604.85</v>
      </c>
      <c r="F13" s="267">
        <v>46.606297912960834</v>
      </c>
      <c r="G13" s="294">
        <v>815000</v>
      </c>
      <c r="H13" s="295">
        <v>17.136176887397447</v>
      </c>
      <c r="I13" s="294">
        <v>3031604.85</v>
      </c>
      <c r="J13" s="267">
        <v>63.742474800358281</v>
      </c>
      <c r="K13" s="296">
        <v>1724415.15</v>
      </c>
    </row>
    <row r="14" spans="1:11" s="149" customFormat="1" ht="27.95" customHeight="1">
      <c r="A14" s="53">
        <v>6</v>
      </c>
      <c r="B14" s="53">
        <v>1500400084</v>
      </c>
      <c r="C14" s="54" t="s">
        <v>15</v>
      </c>
      <c r="D14" s="294">
        <v>7439309.6600000001</v>
      </c>
      <c r="E14" s="294">
        <v>3583182.86</v>
      </c>
      <c r="F14" s="267">
        <v>48.165529111742877</v>
      </c>
      <c r="G14" s="294">
        <v>1157450</v>
      </c>
      <c r="H14" s="295">
        <v>15.5585672985684</v>
      </c>
      <c r="I14" s="294">
        <v>4740632.8599999994</v>
      </c>
      <c r="J14" s="267">
        <v>63.724096410311269</v>
      </c>
      <c r="K14" s="296">
        <v>2698676.8000000007</v>
      </c>
    </row>
    <row r="15" spans="1:11" s="149" customFormat="1" ht="27.95" customHeight="1">
      <c r="A15" s="53">
        <v>7</v>
      </c>
      <c r="B15" s="53">
        <v>1500400024</v>
      </c>
      <c r="C15" s="54" t="s">
        <v>23</v>
      </c>
      <c r="D15" s="294">
        <v>8626602.7699999996</v>
      </c>
      <c r="E15" s="294">
        <v>5474561.4900000002</v>
      </c>
      <c r="F15" s="267">
        <v>63.461383767876917</v>
      </c>
      <c r="G15" s="294">
        <v>20000</v>
      </c>
      <c r="H15" s="295">
        <v>0.23184097533217007</v>
      </c>
      <c r="I15" s="294">
        <v>5494561.4900000002</v>
      </c>
      <c r="J15" s="267">
        <v>63.693224743209086</v>
      </c>
      <c r="K15" s="296">
        <v>3132041.2799999993</v>
      </c>
    </row>
    <row r="16" spans="1:11" s="149" customFormat="1" ht="27.95" customHeight="1">
      <c r="A16" s="53">
        <v>8</v>
      </c>
      <c r="B16" s="53">
        <v>1500400050</v>
      </c>
      <c r="C16" s="54" t="s">
        <v>37</v>
      </c>
      <c r="D16" s="294">
        <v>20081041.34</v>
      </c>
      <c r="E16" s="294">
        <v>11847017.48</v>
      </c>
      <c r="F16" s="267">
        <v>58.996031527516394</v>
      </c>
      <c r="G16" s="294">
        <v>592000</v>
      </c>
      <c r="H16" s="295">
        <v>2.9480542865114185</v>
      </c>
      <c r="I16" s="294">
        <v>12439017.48</v>
      </c>
      <c r="J16" s="267">
        <v>61.944085814027808</v>
      </c>
      <c r="K16" s="296">
        <v>7642023.8599999994</v>
      </c>
    </row>
    <row r="17" spans="1:11" s="149" customFormat="1" ht="27.95" customHeight="1">
      <c r="A17" s="53">
        <v>9</v>
      </c>
      <c r="B17" s="53">
        <v>1500400047</v>
      </c>
      <c r="C17" s="54" t="s">
        <v>93</v>
      </c>
      <c r="D17" s="294">
        <v>13690020.42</v>
      </c>
      <c r="E17" s="294">
        <v>7705091.7699999996</v>
      </c>
      <c r="F17" s="267">
        <v>56.282544025599051</v>
      </c>
      <c r="G17" s="294">
        <v>696380</v>
      </c>
      <c r="H17" s="295">
        <v>5.0867710831361928</v>
      </c>
      <c r="I17" s="294">
        <v>8401471.7699999996</v>
      </c>
      <c r="J17" s="267">
        <v>61.369315108735243</v>
      </c>
      <c r="K17" s="296">
        <v>5288548.6500000004</v>
      </c>
    </row>
    <row r="18" spans="1:11" s="149" customFormat="1" ht="27.95" customHeight="1">
      <c r="A18" s="53">
        <v>10</v>
      </c>
      <c r="B18" s="53">
        <v>1500400052</v>
      </c>
      <c r="C18" s="54" t="s">
        <v>38</v>
      </c>
      <c r="D18" s="294">
        <v>10669511.26</v>
      </c>
      <c r="E18" s="294">
        <v>5610051.1799999997</v>
      </c>
      <c r="F18" s="267">
        <v>52.580207689850639</v>
      </c>
      <c r="G18" s="294">
        <v>875000</v>
      </c>
      <c r="H18" s="295">
        <v>8.2009379687369108</v>
      </c>
      <c r="I18" s="294">
        <v>6485051.1799999997</v>
      </c>
      <c r="J18" s="267">
        <v>60.781145658587555</v>
      </c>
      <c r="K18" s="296">
        <v>4184460.08</v>
      </c>
    </row>
    <row r="19" spans="1:11" s="149" customFormat="1" ht="27.95" customHeight="1">
      <c r="A19" s="53">
        <v>11</v>
      </c>
      <c r="B19" s="53">
        <v>1500400094</v>
      </c>
      <c r="C19" s="54" t="s">
        <v>21</v>
      </c>
      <c r="D19" s="294">
        <v>9105020</v>
      </c>
      <c r="E19" s="294">
        <v>4420412.57</v>
      </c>
      <c r="F19" s="267">
        <v>48.549180232443199</v>
      </c>
      <c r="G19" s="294">
        <v>1080000</v>
      </c>
      <c r="H19" s="295">
        <v>11.861588442419675</v>
      </c>
      <c r="I19" s="294">
        <v>5500412.5700000003</v>
      </c>
      <c r="J19" s="267">
        <v>60.410768674862879</v>
      </c>
      <c r="K19" s="296">
        <v>3604607.4299999997</v>
      </c>
    </row>
    <row r="20" spans="1:11" s="149" customFormat="1" ht="27.95" customHeight="1">
      <c r="A20" s="53">
        <v>12</v>
      </c>
      <c r="B20" s="53">
        <v>1500400076</v>
      </c>
      <c r="C20" s="54" t="s">
        <v>56</v>
      </c>
      <c r="D20" s="294">
        <v>12145969.24</v>
      </c>
      <c r="E20" s="294">
        <v>6329296.4299999997</v>
      </c>
      <c r="F20" s="267">
        <v>52.11026230130647</v>
      </c>
      <c r="G20" s="294">
        <v>969635</v>
      </c>
      <c r="H20" s="295">
        <v>7.9831833988738143</v>
      </c>
      <c r="I20" s="294">
        <v>7298931.4299999997</v>
      </c>
      <c r="J20" s="267">
        <v>60.093445700180283</v>
      </c>
      <c r="K20" s="296">
        <v>4847037.8100000005</v>
      </c>
    </row>
    <row r="21" spans="1:11" s="149" customFormat="1" ht="27.95" customHeight="1">
      <c r="A21" s="53">
        <v>13</v>
      </c>
      <c r="B21" s="53">
        <v>1500400082</v>
      </c>
      <c r="C21" s="54" t="s">
        <v>58</v>
      </c>
      <c r="D21" s="294">
        <v>4327613.6100000003</v>
      </c>
      <c r="E21" s="294">
        <v>1576473.05</v>
      </c>
      <c r="F21" s="267">
        <v>36.42823024581439</v>
      </c>
      <c r="G21" s="294">
        <v>1023610</v>
      </c>
      <c r="H21" s="295">
        <v>23.65298966697722</v>
      </c>
      <c r="I21" s="294">
        <v>2600083.0499999998</v>
      </c>
      <c r="J21" s="267">
        <v>60.081219912791603</v>
      </c>
      <c r="K21" s="296">
        <v>1727530.5600000005</v>
      </c>
    </row>
    <row r="22" spans="1:11" s="149" customFormat="1" ht="27.95" customHeight="1">
      <c r="A22" s="53">
        <v>14</v>
      </c>
      <c r="B22" s="53">
        <v>1500400034</v>
      </c>
      <c r="C22" s="54" t="s">
        <v>26</v>
      </c>
      <c r="D22" s="294">
        <v>7789024.0300000003</v>
      </c>
      <c r="E22" s="294">
        <v>3832561.97</v>
      </c>
      <c r="F22" s="267">
        <v>49.204649455934465</v>
      </c>
      <c r="G22" s="294">
        <v>830000</v>
      </c>
      <c r="H22" s="295">
        <v>10.656020533550722</v>
      </c>
      <c r="I22" s="294">
        <v>4662561.9700000007</v>
      </c>
      <c r="J22" s="267">
        <v>59.860669989485196</v>
      </c>
      <c r="K22" s="296">
        <v>3126462.0599999996</v>
      </c>
    </row>
    <row r="23" spans="1:11" s="149" customFormat="1" ht="27.95" customHeight="1">
      <c r="A23" s="53">
        <v>15</v>
      </c>
      <c r="B23" s="53">
        <v>1500400077</v>
      </c>
      <c r="C23" s="54" t="s">
        <v>99</v>
      </c>
      <c r="D23" s="294">
        <v>9101691.6799999997</v>
      </c>
      <c r="E23" s="294">
        <v>4666808.1500000004</v>
      </c>
      <c r="F23" s="267">
        <v>51.274074249898135</v>
      </c>
      <c r="G23" s="294">
        <v>742800</v>
      </c>
      <c r="H23" s="295">
        <v>8.1611202193568477</v>
      </c>
      <c r="I23" s="294">
        <v>5409608.1500000004</v>
      </c>
      <c r="J23" s="267">
        <v>59.435194469254974</v>
      </c>
      <c r="K23" s="296">
        <v>3692083.5299999993</v>
      </c>
    </row>
    <row r="24" spans="1:11" s="149" customFormat="1" ht="27.95" customHeight="1">
      <c r="A24" s="53">
        <v>16</v>
      </c>
      <c r="B24" s="53">
        <v>1500400074</v>
      </c>
      <c r="C24" s="54" t="s">
        <v>54</v>
      </c>
      <c r="D24" s="294">
        <v>11109861.130000001</v>
      </c>
      <c r="E24" s="294">
        <v>5072859.12</v>
      </c>
      <c r="F24" s="267">
        <v>45.660868850122156</v>
      </c>
      <c r="G24" s="294">
        <v>1237000</v>
      </c>
      <c r="H24" s="295">
        <v>11.134252584487525</v>
      </c>
      <c r="I24" s="294">
        <v>6309859.1200000001</v>
      </c>
      <c r="J24" s="267">
        <v>56.795121434609683</v>
      </c>
      <c r="K24" s="296">
        <v>4800002.0100000007</v>
      </c>
    </row>
    <row r="25" spans="1:11" s="149" customFormat="1" ht="27.95" customHeight="1">
      <c r="A25" s="53">
        <v>17</v>
      </c>
      <c r="B25" s="53">
        <v>1500400043</v>
      </c>
      <c r="C25" s="54" t="s">
        <v>33</v>
      </c>
      <c r="D25" s="294">
        <v>15132909.66</v>
      </c>
      <c r="E25" s="294">
        <v>7700491.7800000003</v>
      </c>
      <c r="F25" s="267">
        <v>50.885731515032383</v>
      </c>
      <c r="G25" s="294">
        <v>777800</v>
      </c>
      <c r="H25" s="295">
        <v>5.139791470875668</v>
      </c>
      <c r="I25" s="294">
        <v>8478291.7800000012</v>
      </c>
      <c r="J25" s="267">
        <v>56.025522985908061</v>
      </c>
      <c r="K25" s="296">
        <v>6654617.879999999</v>
      </c>
    </row>
    <row r="26" spans="1:11" s="149" customFormat="1" ht="27.95" customHeight="1">
      <c r="A26" s="53">
        <v>18</v>
      </c>
      <c r="B26" s="53">
        <v>1500400030</v>
      </c>
      <c r="C26" s="54" t="s">
        <v>87</v>
      </c>
      <c r="D26" s="294">
        <v>5812025.21</v>
      </c>
      <c r="E26" s="294">
        <v>2119466.98</v>
      </c>
      <c r="F26" s="267">
        <v>36.466926818440278</v>
      </c>
      <c r="G26" s="294">
        <v>1129000</v>
      </c>
      <c r="H26" s="295">
        <v>19.425242651347688</v>
      </c>
      <c r="I26" s="294">
        <v>3248466.98</v>
      </c>
      <c r="J26" s="267">
        <v>55.892169469787966</v>
      </c>
      <c r="K26" s="296">
        <v>2563558.23</v>
      </c>
    </row>
    <row r="27" spans="1:11" s="149" customFormat="1" ht="27.95" customHeight="1">
      <c r="A27" s="53">
        <v>19</v>
      </c>
      <c r="B27" s="53">
        <v>1500400078</v>
      </c>
      <c r="C27" s="54" t="s">
        <v>100</v>
      </c>
      <c r="D27" s="294">
        <v>11109724.869999999</v>
      </c>
      <c r="E27" s="294">
        <v>5021813.17</v>
      </c>
      <c r="F27" s="267">
        <v>45.201958003123799</v>
      </c>
      <c r="G27" s="294">
        <v>1164300</v>
      </c>
      <c r="H27" s="295">
        <v>10.480007503552157</v>
      </c>
      <c r="I27" s="294">
        <v>6186113.1699999999</v>
      </c>
      <c r="J27" s="267">
        <v>55.681965506675958</v>
      </c>
      <c r="K27" s="296">
        <v>4923611.6999999993</v>
      </c>
    </row>
    <row r="28" spans="1:11" s="149" customFormat="1" ht="27.95" customHeight="1">
      <c r="A28" s="53">
        <v>20</v>
      </c>
      <c r="B28" s="53">
        <v>1500400059</v>
      </c>
      <c r="C28" s="54" t="s">
        <v>44</v>
      </c>
      <c r="D28" s="294">
        <v>7095183.6100000003</v>
      </c>
      <c r="E28" s="294">
        <v>3547652.87</v>
      </c>
      <c r="F28" s="267">
        <v>50.00086065426008</v>
      </c>
      <c r="G28" s="294">
        <v>375000</v>
      </c>
      <c r="H28" s="295">
        <v>5.2852754856332744</v>
      </c>
      <c r="I28" s="294">
        <v>3922652.87</v>
      </c>
      <c r="J28" s="267">
        <v>55.286136139893351</v>
      </c>
      <c r="K28" s="296">
        <v>3172530.74</v>
      </c>
    </row>
    <row r="29" spans="1:11" s="149" customFormat="1" ht="27.95" customHeight="1">
      <c r="A29" s="53">
        <v>21</v>
      </c>
      <c r="B29" s="53">
        <v>1500400066</v>
      </c>
      <c r="C29" s="54" t="s">
        <v>47</v>
      </c>
      <c r="D29" s="294">
        <v>8425460.4199999999</v>
      </c>
      <c r="E29" s="294">
        <v>3914635</v>
      </c>
      <c r="F29" s="267">
        <v>46.461971273493916</v>
      </c>
      <c r="G29" s="294">
        <v>716880</v>
      </c>
      <c r="H29" s="295">
        <v>8.5084964413137669</v>
      </c>
      <c r="I29" s="294">
        <v>4631515</v>
      </c>
      <c r="J29" s="267">
        <v>54.970467714807683</v>
      </c>
      <c r="K29" s="296">
        <v>3793945.42</v>
      </c>
    </row>
    <row r="30" spans="1:11" s="149" customFormat="1" ht="27.95" customHeight="1">
      <c r="A30" s="53">
        <v>22</v>
      </c>
      <c r="B30" s="53">
        <v>1500400041</v>
      </c>
      <c r="C30" s="54" t="s">
        <v>31</v>
      </c>
      <c r="D30" s="294">
        <v>26290583.609999999</v>
      </c>
      <c r="E30" s="294">
        <v>14402155.83</v>
      </c>
      <c r="F30" s="267">
        <v>54.780662322467172</v>
      </c>
      <c r="G30" s="294">
        <v>0</v>
      </c>
      <c r="H30" s="295">
        <v>0</v>
      </c>
      <c r="I30" s="294">
        <v>14402155.83</v>
      </c>
      <c r="J30" s="267">
        <v>54.780662322467172</v>
      </c>
      <c r="K30" s="296">
        <v>11888427.779999999</v>
      </c>
    </row>
    <row r="31" spans="1:11" s="149" customFormat="1" ht="27.95" customHeight="1">
      <c r="A31" s="53">
        <v>23</v>
      </c>
      <c r="B31" s="53">
        <v>1500400124</v>
      </c>
      <c r="C31" s="54" t="s">
        <v>69</v>
      </c>
      <c r="D31" s="294">
        <v>7437062.5800000001</v>
      </c>
      <c r="E31" s="294">
        <v>3687153.15</v>
      </c>
      <c r="F31" s="267">
        <v>49.578084227980234</v>
      </c>
      <c r="G31" s="294">
        <v>375000</v>
      </c>
      <c r="H31" s="295">
        <v>5.0423133591542264</v>
      </c>
      <c r="I31" s="294">
        <v>4062153.15</v>
      </c>
      <c r="J31" s="267">
        <v>54.620397587134462</v>
      </c>
      <c r="K31" s="296">
        <v>3374909.43</v>
      </c>
    </row>
    <row r="32" spans="1:11" s="149" customFormat="1" ht="27.95" customHeight="1">
      <c r="A32" s="53">
        <v>24</v>
      </c>
      <c r="B32" s="53">
        <v>1500400032</v>
      </c>
      <c r="C32" s="54" t="s">
        <v>88</v>
      </c>
      <c r="D32" s="294">
        <v>10296009.66</v>
      </c>
      <c r="E32" s="294">
        <v>5600130.0099999998</v>
      </c>
      <c r="F32" s="267">
        <v>54.39126608200948</v>
      </c>
      <c r="G32" s="294">
        <v>0</v>
      </c>
      <c r="H32" s="295">
        <v>0</v>
      </c>
      <c r="I32" s="294">
        <v>5600130.0099999998</v>
      </c>
      <c r="J32" s="267">
        <v>54.39126608200948</v>
      </c>
      <c r="K32" s="296">
        <v>4695879.6500000004</v>
      </c>
    </row>
    <row r="33" spans="1:11" s="149" customFormat="1" ht="27.95" customHeight="1">
      <c r="A33" s="53">
        <v>25</v>
      </c>
      <c r="B33" s="53">
        <v>1500400053</v>
      </c>
      <c r="C33" s="54" t="s">
        <v>39</v>
      </c>
      <c r="D33" s="294">
        <v>8192430.4199999999</v>
      </c>
      <c r="E33" s="294">
        <v>3909294.97</v>
      </c>
      <c r="F33" s="267">
        <v>47.718378668878579</v>
      </c>
      <c r="G33" s="294">
        <v>500000</v>
      </c>
      <c r="H33" s="295">
        <v>6.1031949539584858</v>
      </c>
      <c r="I33" s="294">
        <v>4409294.9700000007</v>
      </c>
      <c r="J33" s="267">
        <v>53.821573622837079</v>
      </c>
      <c r="K33" s="296">
        <v>3783135.4499999993</v>
      </c>
    </row>
    <row r="34" spans="1:11" s="149" customFormat="1" ht="27.95" customHeight="1">
      <c r="A34" s="53">
        <v>26</v>
      </c>
      <c r="B34" s="53">
        <v>1500400057</v>
      </c>
      <c r="C34" s="54" t="s">
        <v>43</v>
      </c>
      <c r="D34" s="294">
        <v>14444310</v>
      </c>
      <c r="E34" s="294">
        <v>7553106.21</v>
      </c>
      <c r="F34" s="267">
        <v>52.291222010604869</v>
      </c>
      <c r="G34" s="294">
        <v>60000</v>
      </c>
      <c r="H34" s="295">
        <v>0.41538848169279113</v>
      </c>
      <c r="I34" s="294">
        <v>7613106.21</v>
      </c>
      <c r="J34" s="267">
        <v>52.706610492297656</v>
      </c>
      <c r="K34" s="296">
        <v>6831203.79</v>
      </c>
    </row>
    <row r="35" spans="1:11" s="149" customFormat="1" ht="27.95" customHeight="1">
      <c r="A35" s="53">
        <v>27</v>
      </c>
      <c r="B35" s="53">
        <v>1500400026</v>
      </c>
      <c r="C35" s="54" t="s">
        <v>85</v>
      </c>
      <c r="D35" s="294">
        <v>8151733.6100000003</v>
      </c>
      <c r="E35" s="294">
        <v>4282173.33</v>
      </c>
      <c r="F35" s="267">
        <v>52.530830064747413</v>
      </c>
      <c r="G35" s="294">
        <v>0</v>
      </c>
      <c r="H35" s="295">
        <v>0</v>
      </c>
      <c r="I35" s="294">
        <v>4282173.33</v>
      </c>
      <c r="J35" s="267">
        <v>52.530830064747413</v>
      </c>
      <c r="K35" s="296">
        <v>3869560.2800000003</v>
      </c>
    </row>
    <row r="36" spans="1:11" s="149" customFormat="1" ht="27.95" customHeight="1">
      <c r="A36" s="53">
        <v>28</v>
      </c>
      <c r="B36" s="53">
        <v>1500400061</v>
      </c>
      <c r="C36" s="54" t="s">
        <v>17</v>
      </c>
      <c r="D36" s="294">
        <v>7498715.21</v>
      </c>
      <c r="E36" s="294">
        <v>3497971.75</v>
      </c>
      <c r="F36" s="267">
        <v>46.647614318453364</v>
      </c>
      <c r="G36" s="294">
        <v>438625</v>
      </c>
      <c r="H36" s="295">
        <v>5.8493353556762155</v>
      </c>
      <c r="I36" s="294">
        <v>3936596.75</v>
      </c>
      <c r="J36" s="267">
        <v>52.496949674129574</v>
      </c>
      <c r="K36" s="296">
        <v>3562118.46</v>
      </c>
    </row>
    <row r="37" spans="1:11" s="149" customFormat="1" ht="27.95" customHeight="1">
      <c r="A37" s="53">
        <v>29</v>
      </c>
      <c r="B37" s="53">
        <v>1500400085</v>
      </c>
      <c r="C37" s="54" t="s">
        <v>59</v>
      </c>
      <c r="D37" s="294">
        <v>17982277.809999999</v>
      </c>
      <c r="E37" s="294">
        <v>8823901.4000000004</v>
      </c>
      <c r="F37" s="267">
        <v>49.069987090806713</v>
      </c>
      <c r="G37" s="294">
        <v>598965</v>
      </c>
      <c r="H37" s="295">
        <v>3.3308627879551151</v>
      </c>
      <c r="I37" s="294">
        <v>9422866.4000000004</v>
      </c>
      <c r="J37" s="267">
        <v>52.400849878761832</v>
      </c>
      <c r="K37" s="296">
        <v>8559411.4099999983</v>
      </c>
    </row>
    <row r="38" spans="1:11" s="149" customFormat="1" ht="27.95" customHeight="1">
      <c r="A38" s="53">
        <v>30</v>
      </c>
      <c r="B38" s="53">
        <v>1500400056</v>
      </c>
      <c r="C38" s="54" t="s">
        <v>42</v>
      </c>
      <c r="D38" s="294">
        <v>13854026.970000001</v>
      </c>
      <c r="E38" s="294">
        <v>7203995.6200000001</v>
      </c>
      <c r="F38" s="267">
        <v>51.999289705439338</v>
      </c>
      <c r="G38" s="294">
        <v>5000</v>
      </c>
      <c r="H38" s="295">
        <v>3.6090589478620018E-2</v>
      </c>
      <c r="I38" s="294">
        <v>7208995.6200000001</v>
      </c>
      <c r="J38" s="267">
        <v>52.035380294917957</v>
      </c>
      <c r="K38" s="296">
        <v>6645031.3500000006</v>
      </c>
    </row>
    <row r="39" spans="1:11" s="149" customFormat="1" ht="27.95" customHeight="1">
      <c r="A39" s="53">
        <v>31</v>
      </c>
      <c r="B39" s="53">
        <v>1500400027</v>
      </c>
      <c r="C39" s="54" t="s">
        <v>14</v>
      </c>
      <c r="D39" s="294">
        <v>12549220</v>
      </c>
      <c r="E39" s="294">
        <v>5858052.1799999997</v>
      </c>
      <c r="F39" s="267">
        <v>46.680607878417945</v>
      </c>
      <c r="G39" s="294">
        <v>634000</v>
      </c>
      <c r="H39" s="295">
        <v>5.0521068241691518</v>
      </c>
      <c r="I39" s="294">
        <v>6492052.1799999997</v>
      </c>
      <c r="J39" s="267">
        <v>51.732714702587096</v>
      </c>
      <c r="K39" s="296">
        <v>6057167.8200000003</v>
      </c>
    </row>
    <row r="40" spans="1:11" s="149" customFormat="1" ht="27.95" customHeight="1">
      <c r="A40" s="53">
        <v>32</v>
      </c>
      <c r="B40" s="53">
        <v>1500400060</v>
      </c>
      <c r="C40" s="54" t="s">
        <v>97</v>
      </c>
      <c r="D40" s="294">
        <v>19109264.199999999</v>
      </c>
      <c r="E40" s="294">
        <v>9874099.1899999995</v>
      </c>
      <c r="F40" s="267">
        <v>51.67179168520785</v>
      </c>
      <c r="G40" s="294">
        <v>0</v>
      </c>
      <c r="H40" s="295">
        <v>0</v>
      </c>
      <c r="I40" s="294">
        <v>9874099.1899999995</v>
      </c>
      <c r="J40" s="267">
        <v>51.67179168520785</v>
      </c>
      <c r="K40" s="296">
        <v>9235165.0099999998</v>
      </c>
    </row>
    <row r="41" spans="1:11" s="149" customFormat="1" ht="27.95" customHeight="1">
      <c r="A41" s="53">
        <v>33</v>
      </c>
      <c r="B41" s="53">
        <v>1500400063</v>
      </c>
      <c r="C41" s="54" t="s">
        <v>45</v>
      </c>
      <c r="D41" s="294">
        <v>8022433.6100000003</v>
      </c>
      <c r="E41" s="294">
        <v>4104449.58</v>
      </c>
      <c r="F41" s="267">
        <v>51.162150782822117</v>
      </c>
      <c r="G41" s="294">
        <v>0</v>
      </c>
      <c r="H41" s="295">
        <v>0</v>
      </c>
      <c r="I41" s="294">
        <v>4104449.58</v>
      </c>
      <c r="J41" s="267">
        <v>51.162150782822117</v>
      </c>
      <c r="K41" s="296">
        <v>3917984.0300000003</v>
      </c>
    </row>
    <row r="42" spans="1:11" s="149" customFormat="1" ht="27.95" customHeight="1">
      <c r="A42" s="53">
        <v>34</v>
      </c>
      <c r="B42" s="53">
        <v>1500400062</v>
      </c>
      <c r="C42" s="54" t="s">
        <v>18</v>
      </c>
      <c r="D42" s="294">
        <v>11156159.24</v>
      </c>
      <c r="E42" s="294">
        <v>5141032.7300000004</v>
      </c>
      <c r="F42" s="267">
        <v>46.082460992193589</v>
      </c>
      <c r="G42" s="294">
        <v>549225</v>
      </c>
      <c r="H42" s="295">
        <v>4.9230652609436936</v>
      </c>
      <c r="I42" s="294">
        <v>5690257.7300000004</v>
      </c>
      <c r="J42" s="267">
        <v>51.005526253137276</v>
      </c>
      <c r="K42" s="296">
        <v>5465901.5099999998</v>
      </c>
    </row>
    <row r="43" spans="1:11" s="149" customFormat="1" ht="27.95" customHeight="1">
      <c r="A43" s="53">
        <v>35</v>
      </c>
      <c r="B43" s="53">
        <v>1500400046</v>
      </c>
      <c r="C43" s="54" t="s">
        <v>35</v>
      </c>
      <c r="D43" s="294">
        <v>9456930</v>
      </c>
      <c r="E43" s="294">
        <v>4128767.6</v>
      </c>
      <c r="F43" s="267">
        <v>43.658646093393948</v>
      </c>
      <c r="G43" s="294">
        <v>642000</v>
      </c>
      <c r="H43" s="295">
        <v>6.7886724338659583</v>
      </c>
      <c r="I43" s="294">
        <v>4770767.5999999996</v>
      </c>
      <c r="J43" s="267">
        <v>50.447318527259895</v>
      </c>
      <c r="K43" s="296">
        <v>4686162.4000000004</v>
      </c>
    </row>
    <row r="44" spans="1:11" s="149" customFormat="1" ht="27.95" customHeight="1">
      <c r="A44" s="53">
        <v>36</v>
      </c>
      <c r="B44" s="53">
        <v>1500400067</v>
      </c>
      <c r="C44" s="54" t="s">
        <v>48</v>
      </c>
      <c r="D44" s="294">
        <v>14397030</v>
      </c>
      <c r="E44" s="294">
        <v>6244551.6699999999</v>
      </c>
      <c r="F44" s="267">
        <v>43.373888017181322</v>
      </c>
      <c r="G44" s="294">
        <v>983705</v>
      </c>
      <c r="H44" s="295">
        <v>6.8326939653525764</v>
      </c>
      <c r="I44" s="294">
        <v>7228256.6699999999</v>
      </c>
      <c r="J44" s="267">
        <v>50.206581982533898</v>
      </c>
      <c r="K44" s="296">
        <v>7168773.3300000001</v>
      </c>
    </row>
    <row r="45" spans="1:11" s="149" customFormat="1" ht="27.95" customHeight="1">
      <c r="A45" s="53">
        <v>37</v>
      </c>
      <c r="B45" s="53">
        <v>1500400028</v>
      </c>
      <c r="C45" s="54" t="s">
        <v>24</v>
      </c>
      <c r="D45" s="294">
        <v>6419966</v>
      </c>
      <c r="E45" s="294">
        <v>2628943.2400000002</v>
      </c>
      <c r="F45" s="267">
        <v>40.949488517540438</v>
      </c>
      <c r="G45" s="294">
        <v>574000</v>
      </c>
      <c r="H45" s="295">
        <v>8.9408573191820651</v>
      </c>
      <c r="I45" s="294">
        <v>3202943.24</v>
      </c>
      <c r="J45" s="267">
        <v>49.890345836722503</v>
      </c>
      <c r="K45" s="296">
        <v>3217022.76</v>
      </c>
    </row>
    <row r="46" spans="1:11" s="149" customFormat="1" ht="27.95" customHeight="1">
      <c r="A46" s="53">
        <v>38</v>
      </c>
      <c r="B46" s="53">
        <v>1500400051</v>
      </c>
      <c r="C46" s="54" t="s">
        <v>95</v>
      </c>
      <c r="D46" s="294">
        <v>15966840</v>
      </c>
      <c r="E46" s="294">
        <v>7641099.6100000003</v>
      </c>
      <c r="F46" s="267">
        <v>47.856054234901833</v>
      </c>
      <c r="G46" s="294">
        <v>271964</v>
      </c>
      <c r="H46" s="295">
        <v>1.7033050998193757</v>
      </c>
      <c r="I46" s="294">
        <v>7913063.6100000003</v>
      </c>
      <c r="J46" s="267">
        <v>49.559359334721208</v>
      </c>
      <c r="K46" s="296">
        <v>8053776.3899999997</v>
      </c>
    </row>
    <row r="47" spans="1:11" s="149" customFormat="1" ht="27.95" customHeight="1">
      <c r="A47" s="53">
        <v>39</v>
      </c>
      <c r="B47" s="53">
        <v>1500400098</v>
      </c>
      <c r="C47" s="54" t="s">
        <v>68</v>
      </c>
      <c r="D47" s="294">
        <v>10406399.029999999</v>
      </c>
      <c r="E47" s="294">
        <v>5124547.0999999996</v>
      </c>
      <c r="F47" s="267">
        <v>49.244191821077997</v>
      </c>
      <c r="G47" s="294">
        <v>24400</v>
      </c>
      <c r="H47" s="295">
        <v>0.23447111656643826</v>
      </c>
      <c r="I47" s="294">
        <v>5148947.0999999996</v>
      </c>
      <c r="J47" s="267">
        <v>49.47866293764443</v>
      </c>
      <c r="K47" s="296">
        <v>5257451.93</v>
      </c>
    </row>
    <row r="48" spans="1:11" s="149" customFormat="1" ht="27.95" customHeight="1">
      <c r="A48" s="53">
        <v>40</v>
      </c>
      <c r="B48" s="53">
        <v>1500400081</v>
      </c>
      <c r="C48" s="54" t="s">
        <v>16</v>
      </c>
      <c r="D48" s="294">
        <v>5276620</v>
      </c>
      <c r="E48" s="294">
        <v>2531182.7799999998</v>
      </c>
      <c r="F48" s="267">
        <v>47.969775727643828</v>
      </c>
      <c r="G48" s="294">
        <v>77800</v>
      </c>
      <c r="H48" s="295">
        <v>1.4744287062551407</v>
      </c>
      <c r="I48" s="294">
        <v>2608982.7799999998</v>
      </c>
      <c r="J48" s="267">
        <v>49.444204433898967</v>
      </c>
      <c r="K48" s="296">
        <v>2667637.2200000002</v>
      </c>
    </row>
    <row r="49" spans="1:11" s="149" customFormat="1" ht="27.95" customHeight="1">
      <c r="A49" s="53">
        <v>41</v>
      </c>
      <c r="B49" s="53">
        <v>1500400038</v>
      </c>
      <c r="C49" s="54" t="s">
        <v>91</v>
      </c>
      <c r="D49" s="294">
        <v>7480830</v>
      </c>
      <c r="E49" s="294">
        <v>3695855.59</v>
      </c>
      <c r="F49" s="267">
        <v>49.404352057191517</v>
      </c>
      <c r="G49" s="294">
        <v>0</v>
      </c>
      <c r="H49" s="295">
        <v>0</v>
      </c>
      <c r="I49" s="294">
        <v>3695855.59</v>
      </c>
      <c r="J49" s="267">
        <v>49.404352057191517</v>
      </c>
      <c r="K49" s="296">
        <v>3784974.41</v>
      </c>
    </row>
    <row r="50" spans="1:11" s="149" customFormat="1" ht="27.95" customHeight="1">
      <c r="A50" s="53">
        <v>42</v>
      </c>
      <c r="B50" s="53">
        <v>1500400095</v>
      </c>
      <c r="C50" s="54" t="s">
        <v>66</v>
      </c>
      <c r="D50" s="294">
        <v>8851669.6600000001</v>
      </c>
      <c r="E50" s="294">
        <v>3855002.22</v>
      </c>
      <c r="F50" s="267">
        <v>43.551130668832485</v>
      </c>
      <c r="G50" s="294">
        <v>472075</v>
      </c>
      <c r="H50" s="295">
        <v>5.3331746227863635</v>
      </c>
      <c r="I50" s="294">
        <v>4327077.2200000007</v>
      </c>
      <c r="J50" s="267">
        <v>48.884305291618851</v>
      </c>
      <c r="K50" s="296">
        <v>4524592.4399999995</v>
      </c>
    </row>
    <row r="51" spans="1:11" s="149" customFormat="1" ht="27.95" customHeight="1">
      <c r="A51" s="53">
        <v>43</v>
      </c>
      <c r="B51" s="53">
        <v>1500400037</v>
      </c>
      <c r="C51" s="54" t="s">
        <v>28</v>
      </c>
      <c r="D51" s="294">
        <v>9244819.2400000002</v>
      </c>
      <c r="E51" s="294">
        <v>4394311.03</v>
      </c>
      <c r="F51" s="267">
        <v>47.532687399521294</v>
      </c>
      <c r="G51" s="294">
        <v>119340</v>
      </c>
      <c r="H51" s="295">
        <v>1.2908851639158712</v>
      </c>
      <c r="I51" s="294">
        <v>4513651.03</v>
      </c>
      <c r="J51" s="267">
        <v>48.82357256343716</v>
      </c>
      <c r="K51" s="296">
        <v>4731168.21</v>
      </c>
    </row>
    <row r="52" spans="1:11" s="149" customFormat="1" ht="27.95" customHeight="1">
      <c r="A52" s="53">
        <v>44</v>
      </c>
      <c r="B52" s="53">
        <v>1500400093</v>
      </c>
      <c r="C52" s="54" t="s">
        <v>65</v>
      </c>
      <c r="D52" s="294">
        <v>6970803.1900000004</v>
      </c>
      <c r="E52" s="294">
        <v>2400713.2000000002</v>
      </c>
      <c r="F52" s="267">
        <v>34.439549282412031</v>
      </c>
      <c r="G52" s="294">
        <v>986830</v>
      </c>
      <c r="H52" s="295">
        <v>14.156618299246517</v>
      </c>
      <c r="I52" s="294">
        <v>3387543.2</v>
      </c>
      <c r="J52" s="267">
        <v>48.596167581658548</v>
      </c>
      <c r="K52" s="296">
        <v>3583259.99</v>
      </c>
    </row>
    <row r="53" spans="1:11" s="149" customFormat="1" ht="27.95" customHeight="1">
      <c r="A53" s="53">
        <v>45</v>
      </c>
      <c r="B53" s="53">
        <v>1500400054</v>
      </c>
      <c r="C53" s="54" t="s">
        <v>40</v>
      </c>
      <c r="D53" s="294">
        <v>14172659.24</v>
      </c>
      <c r="E53" s="294">
        <v>6660103.4199999999</v>
      </c>
      <c r="F53" s="267">
        <v>46.992616609330121</v>
      </c>
      <c r="G53" s="294">
        <v>219140</v>
      </c>
      <c r="H53" s="295">
        <v>1.5462165306388895</v>
      </c>
      <c r="I53" s="294">
        <v>6879243.4199999999</v>
      </c>
      <c r="J53" s="267">
        <v>48.538833139969007</v>
      </c>
      <c r="K53" s="296">
        <v>7293415.8200000003</v>
      </c>
    </row>
    <row r="54" spans="1:11" s="149" customFormat="1" ht="27.95" customHeight="1">
      <c r="A54" s="53">
        <v>46</v>
      </c>
      <c r="B54" s="53">
        <v>1500400045</v>
      </c>
      <c r="C54" s="54" t="s">
        <v>92</v>
      </c>
      <c r="D54" s="294">
        <v>22782053.359999999</v>
      </c>
      <c r="E54" s="294">
        <v>10902152.09</v>
      </c>
      <c r="F54" s="267">
        <v>47.854124111313205</v>
      </c>
      <c r="G54" s="294">
        <v>71481.53</v>
      </c>
      <c r="H54" s="295">
        <v>0.31376245534348973</v>
      </c>
      <c r="I54" s="294">
        <v>10973633.619999999</v>
      </c>
      <c r="J54" s="267">
        <v>48.167886566656698</v>
      </c>
      <c r="K54" s="296">
        <v>11808419.74</v>
      </c>
    </row>
    <row r="55" spans="1:11" s="149" customFormat="1" ht="27.95" customHeight="1">
      <c r="A55" s="53">
        <v>47</v>
      </c>
      <c r="B55" s="53">
        <v>1500400069</v>
      </c>
      <c r="C55" s="54" t="s">
        <v>49</v>
      </c>
      <c r="D55" s="294">
        <v>13499776.130000001</v>
      </c>
      <c r="E55" s="294">
        <v>6492354.8399999999</v>
      </c>
      <c r="F55" s="267">
        <v>48.092314846409231</v>
      </c>
      <c r="G55" s="294">
        <v>0</v>
      </c>
      <c r="H55" s="295">
        <v>0</v>
      </c>
      <c r="I55" s="294">
        <v>6492354.8399999999</v>
      </c>
      <c r="J55" s="267">
        <v>48.092314846409231</v>
      </c>
      <c r="K55" s="296">
        <v>7007421.290000001</v>
      </c>
    </row>
    <row r="56" spans="1:11" s="149" customFormat="1" ht="27.95" customHeight="1">
      <c r="A56" s="53">
        <v>48</v>
      </c>
      <c r="B56" s="53">
        <v>1500400092</v>
      </c>
      <c r="C56" s="54" t="s">
        <v>64</v>
      </c>
      <c r="D56" s="294">
        <v>13645800</v>
      </c>
      <c r="E56" s="294">
        <v>6500093.9100000001</v>
      </c>
      <c r="F56" s="267">
        <v>47.634392340500376</v>
      </c>
      <c r="G56" s="294">
        <v>60000</v>
      </c>
      <c r="H56" s="295">
        <v>0.43969573055445632</v>
      </c>
      <c r="I56" s="294">
        <v>6560093.9100000001</v>
      </c>
      <c r="J56" s="267">
        <v>48.074088071054831</v>
      </c>
      <c r="K56" s="296">
        <v>7085706.0899999999</v>
      </c>
    </row>
    <row r="57" spans="1:11" s="149" customFormat="1" ht="27.95" customHeight="1">
      <c r="A57" s="53">
        <v>49</v>
      </c>
      <c r="B57" s="53">
        <v>1500400073</v>
      </c>
      <c r="C57" s="54" t="s">
        <v>53</v>
      </c>
      <c r="D57" s="294">
        <v>8590980</v>
      </c>
      <c r="E57" s="294">
        <v>4119090.15</v>
      </c>
      <c r="F57" s="267">
        <v>47.946685360692264</v>
      </c>
      <c r="G57" s="294">
        <v>0</v>
      </c>
      <c r="H57" s="295">
        <v>0</v>
      </c>
      <c r="I57" s="294">
        <v>4119090.15</v>
      </c>
      <c r="J57" s="267">
        <v>47.946685360692264</v>
      </c>
      <c r="K57" s="296">
        <v>4471889.8499999996</v>
      </c>
    </row>
    <row r="58" spans="1:11" s="149" customFormat="1" ht="27.95" customHeight="1">
      <c r="A58" s="53">
        <v>50</v>
      </c>
      <c r="B58" s="53">
        <v>1500400035</v>
      </c>
      <c r="C58" s="54" t="s">
        <v>90</v>
      </c>
      <c r="D58" s="294">
        <v>8259264.4500000002</v>
      </c>
      <c r="E58" s="294">
        <v>3496721.22</v>
      </c>
      <c r="F58" s="267">
        <v>42.336956773432775</v>
      </c>
      <c r="G58" s="294">
        <v>437165</v>
      </c>
      <c r="H58" s="295">
        <v>5.2930258214458794</v>
      </c>
      <c r="I58" s="294">
        <v>3933886.22</v>
      </c>
      <c r="J58" s="267">
        <v>47.629982594878648</v>
      </c>
      <c r="K58" s="296">
        <v>4325378.2300000004</v>
      </c>
    </row>
    <row r="59" spans="1:11" s="149" customFormat="1" ht="27.95" customHeight="1">
      <c r="A59" s="53">
        <v>51</v>
      </c>
      <c r="B59" s="53">
        <v>1500400086</v>
      </c>
      <c r="C59" s="54" t="s">
        <v>103</v>
      </c>
      <c r="D59" s="294">
        <v>7912965.21</v>
      </c>
      <c r="E59" s="294">
        <v>3707716.83</v>
      </c>
      <c r="F59" s="267">
        <v>46.856225594349603</v>
      </c>
      <c r="G59" s="294">
        <v>60000</v>
      </c>
      <c r="H59" s="295">
        <v>0.75824925811849997</v>
      </c>
      <c r="I59" s="294">
        <v>3767716.83</v>
      </c>
      <c r="J59" s="267">
        <v>47.614474852468106</v>
      </c>
      <c r="K59" s="296">
        <v>4145248.38</v>
      </c>
    </row>
    <row r="60" spans="1:11" s="149" customFormat="1" ht="27.95" customHeight="1">
      <c r="A60" s="53">
        <v>52</v>
      </c>
      <c r="B60" s="53">
        <v>1500400070</v>
      </c>
      <c r="C60" s="54" t="s">
        <v>50</v>
      </c>
      <c r="D60" s="294">
        <v>7491680</v>
      </c>
      <c r="E60" s="294">
        <v>2928530.82</v>
      </c>
      <c r="F60" s="267">
        <v>39.090441930247955</v>
      </c>
      <c r="G60" s="294">
        <v>625200</v>
      </c>
      <c r="H60" s="295">
        <v>8.345257672511373</v>
      </c>
      <c r="I60" s="294">
        <v>3553730.82</v>
      </c>
      <c r="J60" s="267">
        <v>47.435699602759328</v>
      </c>
      <c r="K60" s="296">
        <v>3937949.18</v>
      </c>
    </row>
    <row r="61" spans="1:11" s="149" customFormat="1" ht="27.95" customHeight="1">
      <c r="A61" s="53">
        <v>53</v>
      </c>
      <c r="B61" s="53">
        <v>1500400044</v>
      </c>
      <c r="C61" s="54" t="s">
        <v>34</v>
      </c>
      <c r="D61" s="294">
        <v>18142595.289999999</v>
      </c>
      <c r="E61" s="294">
        <v>8560990.5199999996</v>
      </c>
      <c r="F61" s="267">
        <v>47.187242966934974</v>
      </c>
      <c r="G61" s="294">
        <v>0</v>
      </c>
      <c r="H61" s="295">
        <v>0</v>
      </c>
      <c r="I61" s="294">
        <v>8560990.5199999996</v>
      </c>
      <c r="J61" s="267">
        <v>47.187242966934974</v>
      </c>
      <c r="K61" s="296">
        <v>9581604.7699999996</v>
      </c>
    </row>
    <row r="62" spans="1:11" s="149" customFormat="1" ht="27.95" customHeight="1">
      <c r="A62" s="53">
        <v>54</v>
      </c>
      <c r="B62" s="53">
        <v>1500400097</v>
      </c>
      <c r="C62" s="54" t="s">
        <v>67</v>
      </c>
      <c r="D62" s="294">
        <v>8496870</v>
      </c>
      <c r="E62" s="294">
        <v>3376028.6</v>
      </c>
      <c r="F62" s="267">
        <v>39.732614480391014</v>
      </c>
      <c r="G62" s="294">
        <v>627000</v>
      </c>
      <c r="H62" s="295">
        <v>7.3791878656493513</v>
      </c>
      <c r="I62" s="294">
        <v>4003028.6</v>
      </c>
      <c r="J62" s="267">
        <v>47.111802346040363</v>
      </c>
      <c r="K62" s="296">
        <v>4493841.4000000004</v>
      </c>
    </row>
    <row r="63" spans="1:11" s="149" customFormat="1" ht="27.95" customHeight="1">
      <c r="A63" s="53">
        <v>55</v>
      </c>
      <c r="B63" s="53">
        <v>1500400083</v>
      </c>
      <c r="C63" s="169" t="s">
        <v>102</v>
      </c>
      <c r="D63" s="294">
        <v>7807740</v>
      </c>
      <c r="E63" s="294">
        <v>3412600.71</v>
      </c>
      <c r="F63" s="267">
        <v>43.707919449161984</v>
      </c>
      <c r="G63" s="294">
        <v>250600</v>
      </c>
      <c r="H63" s="295">
        <v>3.2096355667581142</v>
      </c>
      <c r="I63" s="294">
        <v>3663200.71</v>
      </c>
      <c r="J63" s="267">
        <v>46.917555015920101</v>
      </c>
      <c r="K63" s="296">
        <v>4144539.29</v>
      </c>
    </row>
    <row r="64" spans="1:11" s="149" customFormat="1" ht="27.95" customHeight="1">
      <c r="A64" s="53">
        <v>56</v>
      </c>
      <c r="B64" s="53">
        <v>1500400055</v>
      </c>
      <c r="C64" s="54" t="s">
        <v>41</v>
      </c>
      <c r="D64" s="294">
        <v>17506030.920000002</v>
      </c>
      <c r="E64" s="294">
        <v>8172280.6299999999</v>
      </c>
      <c r="F64" s="267">
        <v>46.682658492642481</v>
      </c>
      <c r="G64" s="294">
        <v>6650</v>
      </c>
      <c r="H64" s="295">
        <v>3.7986908799541863E-2</v>
      </c>
      <c r="I64" s="294">
        <v>8178930.6299999999</v>
      </c>
      <c r="J64" s="267">
        <v>46.720645401442027</v>
      </c>
      <c r="K64" s="296">
        <v>9327100.2900000028</v>
      </c>
    </row>
    <row r="65" spans="1:11" s="149" customFormat="1" ht="27.95" customHeight="1">
      <c r="A65" s="53">
        <v>57</v>
      </c>
      <c r="B65" s="53">
        <v>1500400079</v>
      </c>
      <c r="C65" s="54" t="s">
        <v>101</v>
      </c>
      <c r="D65" s="294">
        <v>12889603.66</v>
      </c>
      <c r="E65" s="294">
        <v>5462238.6100000003</v>
      </c>
      <c r="F65" s="267">
        <v>42.377087411545745</v>
      </c>
      <c r="G65" s="294">
        <v>455200</v>
      </c>
      <c r="H65" s="295">
        <v>3.5315282921585194</v>
      </c>
      <c r="I65" s="294">
        <v>5917438.6100000003</v>
      </c>
      <c r="J65" s="267">
        <v>45.908615703704264</v>
      </c>
      <c r="K65" s="296">
        <v>6972165.0499999998</v>
      </c>
    </row>
    <row r="66" spans="1:11" s="149" customFormat="1" ht="27.95" customHeight="1">
      <c r="A66" s="53">
        <v>58</v>
      </c>
      <c r="B66" s="53">
        <v>1500400058</v>
      </c>
      <c r="C66" s="54" t="s">
        <v>96</v>
      </c>
      <c r="D66" s="294">
        <v>10940106.970000001</v>
      </c>
      <c r="E66" s="294">
        <v>4925329</v>
      </c>
      <c r="F66" s="267">
        <v>45.020848639837382</v>
      </c>
      <c r="G66" s="294">
        <v>66300</v>
      </c>
      <c r="H66" s="295">
        <v>0.60602698110546904</v>
      </c>
      <c r="I66" s="294">
        <v>4991629</v>
      </c>
      <c r="J66" s="267">
        <v>45.626875620942855</v>
      </c>
      <c r="K66" s="296">
        <v>5948477.9700000007</v>
      </c>
    </row>
    <row r="67" spans="1:11" s="149" customFormat="1" ht="27.95" customHeight="1">
      <c r="A67" s="53">
        <v>59</v>
      </c>
      <c r="B67" s="53">
        <v>1500400090</v>
      </c>
      <c r="C67" s="54" t="s">
        <v>62</v>
      </c>
      <c r="D67" s="294">
        <v>5042300</v>
      </c>
      <c r="E67" s="294">
        <v>1922982.51</v>
      </c>
      <c r="F67" s="267">
        <v>38.137011086210656</v>
      </c>
      <c r="G67" s="294">
        <v>375000</v>
      </c>
      <c r="H67" s="295">
        <v>7.4370822838783885</v>
      </c>
      <c r="I67" s="294">
        <v>2297982.5099999998</v>
      </c>
      <c r="J67" s="267">
        <v>45.574093370089038</v>
      </c>
      <c r="K67" s="296">
        <v>2744317.49</v>
      </c>
    </row>
    <row r="68" spans="1:11" s="149" customFormat="1" ht="27.95" customHeight="1">
      <c r="A68" s="53">
        <v>60</v>
      </c>
      <c r="B68" s="53">
        <v>1500400091</v>
      </c>
      <c r="C68" s="54" t="s">
        <v>63</v>
      </c>
      <c r="D68" s="294">
        <v>7985183.6100000003</v>
      </c>
      <c r="E68" s="294">
        <v>3555462.53</v>
      </c>
      <c r="F68" s="267">
        <v>44.525745476252112</v>
      </c>
      <c r="G68" s="294">
        <v>59500</v>
      </c>
      <c r="H68" s="295">
        <v>0.74513001711678861</v>
      </c>
      <c r="I68" s="294">
        <v>3614962.53</v>
      </c>
      <c r="J68" s="267">
        <v>45.270875493368898</v>
      </c>
      <c r="K68" s="296">
        <v>4370221.08</v>
      </c>
    </row>
    <row r="69" spans="1:11" s="149" customFormat="1" ht="27.95" customHeight="1">
      <c r="A69" s="53">
        <v>61</v>
      </c>
      <c r="B69" s="53">
        <v>1500400029</v>
      </c>
      <c r="C69" s="54" t="s">
        <v>86</v>
      </c>
      <c r="D69" s="294">
        <v>10466765.210000001</v>
      </c>
      <c r="E69" s="294">
        <v>4719094.76</v>
      </c>
      <c r="F69" s="267">
        <v>45.086468123803456</v>
      </c>
      <c r="G69" s="294">
        <v>7000</v>
      </c>
      <c r="H69" s="295">
        <v>6.6878351234172753E-2</v>
      </c>
      <c r="I69" s="294">
        <v>4726094.76</v>
      </c>
      <c r="J69" s="267">
        <v>45.15334647503763</v>
      </c>
      <c r="K69" s="296">
        <v>5740670.4500000011</v>
      </c>
    </row>
    <row r="70" spans="1:11" s="149" customFormat="1" ht="27.95" customHeight="1">
      <c r="A70" s="53">
        <v>62</v>
      </c>
      <c r="B70" s="53">
        <v>1500400031</v>
      </c>
      <c r="C70" s="54" t="s">
        <v>25</v>
      </c>
      <c r="D70" s="294">
        <v>6806730</v>
      </c>
      <c r="E70" s="294">
        <v>2876396.91</v>
      </c>
      <c r="F70" s="267">
        <v>42.258131437562533</v>
      </c>
      <c r="G70" s="294">
        <v>175500</v>
      </c>
      <c r="H70" s="295">
        <v>2.57833056401532</v>
      </c>
      <c r="I70" s="294">
        <v>3051896.91</v>
      </c>
      <c r="J70" s="267">
        <v>44.83646200157785</v>
      </c>
      <c r="K70" s="296">
        <v>3754833.09</v>
      </c>
    </row>
    <row r="71" spans="1:11" s="149" customFormat="1" ht="27.95" customHeight="1">
      <c r="A71" s="53">
        <v>63</v>
      </c>
      <c r="B71" s="171">
        <v>1500400065</v>
      </c>
      <c r="C71" s="172" t="s">
        <v>46</v>
      </c>
      <c r="D71" s="294">
        <v>11078510.42</v>
      </c>
      <c r="E71" s="294">
        <v>4587096.47</v>
      </c>
      <c r="F71" s="267">
        <v>41.405354114384629</v>
      </c>
      <c r="G71" s="294">
        <v>370400</v>
      </c>
      <c r="H71" s="295">
        <v>3.3434097722318161</v>
      </c>
      <c r="I71" s="294">
        <v>4957496.47</v>
      </c>
      <c r="J71" s="267">
        <v>44.748763886616445</v>
      </c>
      <c r="K71" s="296">
        <v>6121013.9500000002</v>
      </c>
    </row>
    <row r="72" spans="1:11" s="149" customFormat="1" ht="27.95" customHeight="1">
      <c r="A72" s="53">
        <v>64</v>
      </c>
      <c r="B72" s="53">
        <v>1500400089</v>
      </c>
      <c r="C72" s="54" t="s">
        <v>104</v>
      </c>
      <c r="D72" s="294">
        <v>13645442.02</v>
      </c>
      <c r="E72" s="294">
        <v>6012899.4000000004</v>
      </c>
      <c r="F72" s="267">
        <v>44.065259235918838</v>
      </c>
      <c r="G72" s="294">
        <v>87140</v>
      </c>
      <c r="H72" s="295">
        <v>0.63860151889751682</v>
      </c>
      <c r="I72" s="294">
        <v>6100039.4000000004</v>
      </c>
      <c r="J72" s="267">
        <v>44.703860754816354</v>
      </c>
      <c r="K72" s="296">
        <v>7545402.6199999992</v>
      </c>
    </row>
    <row r="73" spans="1:11" s="149" customFormat="1" ht="27.95" customHeight="1">
      <c r="A73" s="53">
        <v>65</v>
      </c>
      <c r="B73" s="53">
        <v>1500400040</v>
      </c>
      <c r="C73" s="54" t="s">
        <v>30</v>
      </c>
      <c r="D73" s="294">
        <v>8619615.2100000009</v>
      </c>
      <c r="E73" s="294">
        <v>3636662.83</v>
      </c>
      <c r="F73" s="267">
        <v>42.190547273861426</v>
      </c>
      <c r="G73" s="294">
        <v>70930</v>
      </c>
      <c r="H73" s="295">
        <v>0.82289056149178141</v>
      </c>
      <c r="I73" s="294">
        <v>3707592.83</v>
      </c>
      <c r="J73" s="267">
        <v>43.013437835353209</v>
      </c>
      <c r="K73" s="296">
        <v>4912022.3800000008</v>
      </c>
    </row>
    <row r="74" spans="1:11" s="149" customFormat="1" ht="27.95" customHeight="1">
      <c r="A74" s="53">
        <v>66</v>
      </c>
      <c r="B74" s="53">
        <v>1500400039</v>
      </c>
      <c r="C74" s="54" t="s">
        <v>29</v>
      </c>
      <c r="D74" s="294">
        <v>5448350</v>
      </c>
      <c r="E74" s="294">
        <v>2337295.4300000002</v>
      </c>
      <c r="F74" s="267">
        <v>42.899142492681278</v>
      </c>
      <c r="G74" s="294">
        <v>0</v>
      </c>
      <c r="H74" s="295">
        <v>0</v>
      </c>
      <c r="I74" s="294">
        <v>2337295.4300000002</v>
      </c>
      <c r="J74" s="267">
        <v>42.899142492681278</v>
      </c>
      <c r="K74" s="296">
        <v>3111054.57</v>
      </c>
    </row>
    <row r="75" spans="1:11" s="149" customFormat="1" ht="27.95" customHeight="1">
      <c r="A75" s="53">
        <v>67</v>
      </c>
      <c r="B75" s="53">
        <v>1500400096</v>
      </c>
      <c r="C75" s="54" t="s">
        <v>105</v>
      </c>
      <c r="D75" s="294">
        <v>10891497.82</v>
      </c>
      <c r="E75" s="294">
        <v>4383108.13</v>
      </c>
      <c r="F75" s="267">
        <v>40.243391702758473</v>
      </c>
      <c r="G75" s="294">
        <v>240000</v>
      </c>
      <c r="H75" s="295">
        <v>2.2035536706373779</v>
      </c>
      <c r="I75" s="294">
        <v>4623108.13</v>
      </c>
      <c r="J75" s="267">
        <v>42.446945373395849</v>
      </c>
      <c r="K75" s="296">
        <v>6268389.6900000004</v>
      </c>
    </row>
    <row r="76" spans="1:11" s="149" customFormat="1" ht="27.95" customHeight="1">
      <c r="A76" s="53">
        <v>68</v>
      </c>
      <c r="B76" s="53">
        <v>1500400072</v>
      </c>
      <c r="C76" s="54" t="s">
        <v>52</v>
      </c>
      <c r="D76" s="294">
        <v>8447420</v>
      </c>
      <c r="E76" s="294">
        <v>3568040.32</v>
      </c>
      <c r="F76" s="267">
        <v>42.238225635756244</v>
      </c>
      <c r="G76" s="294">
        <v>0</v>
      </c>
      <c r="H76" s="295">
        <v>0</v>
      </c>
      <c r="I76" s="294">
        <v>3568040.32</v>
      </c>
      <c r="J76" s="267">
        <v>42.238225635756244</v>
      </c>
      <c r="K76" s="296">
        <v>4879379.68</v>
      </c>
    </row>
    <row r="77" spans="1:11" s="149" customFormat="1" ht="27.95" customHeight="1">
      <c r="A77" s="53">
        <v>69</v>
      </c>
      <c r="B77" s="53">
        <v>1500400071</v>
      </c>
      <c r="C77" s="54" t="s">
        <v>51</v>
      </c>
      <c r="D77" s="294">
        <v>9691833.6099999994</v>
      </c>
      <c r="E77" s="294">
        <v>4012384.68</v>
      </c>
      <c r="F77" s="267">
        <v>41.399644705621398</v>
      </c>
      <c r="G77" s="294">
        <v>40000</v>
      </c>
      <c r="H77" s="295">
        <v>0.41271860010811723</v>
      </c>
      <c r="I77" s="294">
        <v>4052384.68</v>
      </c>
      <c r="J77" s="267">
        <v>41.812363305729512</v>
      </c>
      <c r="K77" s="296">
        <v>5639448.9299999997</v>
      </c>
    </row>
    <row r="78" spans="1:11" s="149" customFormat="1" ht="27.95" customHeight="1">
      <c r="A78" s="53">
        <v>70</v>
      </c>
      <c r="B78" s="53">
        <v>1500400068</v>
      </c>
      <c r="C78" s="54" t="s">
        <v>19</v>
      </c>
      <c r="D78" s="294">
        <v>6756184.4500000002</v>
      </c>
      <c r="E78" s="294">
        <v>2821802.78</v>
      </c>
      <c r="F78" s="267">
        <v>41.76621880120517</v>
      </c>
      <c r="G78" s="294">
        <v>0</v>
      </c>
      <c r="H78" s="295">
        <v>0</v>
      </c>
      <c r="I78" s="294">
        <v>2821802.78</v>
      </c>
      <c r="J78" s="267">
        <v>41.76621880120517</v>
      </c>
      <c r="K78" s="296">
        <v>3934381.6700000004</v>
      </c>
    </row>
    <row r="79" spans="1:11" s="149" customFormat="1" ht="27.95" customHeight="1">
      <c r="A79" s="53">
        <v>71</v>
      </c>
      <c r="B79" s="53">
        <v>1500400064</v>
      </c>
      <c r="C79" s="54" t="s">
        <v>98</v>
      </c>
      <c r="D79" s="294">
        <v>8077928.8200000003</v>
      </c>
      <c r="E79" s="294">
        <v>3349565.53</v>
      </c>
      <c r="F79" s="267">
        <v>41.465647997626199</v>
      </c>
      <c r="G79" s="294">
        <v>5250</v>
      </c>
      <c r="H79" s="295">
        <v>6.4991907170580884E-2</v>
      </c>
      <c r="I79" s="294">
        <v>3354815.53</v>
      </c>
      <c r="J79" s="267">
        <v>41.530639904796786</v>
      </c>
      <c r="K79" s="296">
        <v>4723113.290000001</v>
      </c>
    </row>
    <row r="80" spans="1:11" s="149" customFormat="1" ht="27.95" customHeight="1">
      <c r="A80" s="53">
        <v>72</v>
      </c>
      <c r="B80" s="53">
        <v>1500400048</v>
      </c>
      <c r="C80" s="54" t="s">
        <v>36</v>
      </c>
      <c r="D80" s="294">
        <v>9667660.4199999999</v>
      </c>
      <c r="E80" s="294">
        <v>3961314.82</v>
      </c>
      <c r="F80" s="267">
        <v>40.974906522420035</v>
      </c>
      <c r="G80" s="294">
        <v>0</v>
      </c>
      <c r="H80" s="295">
        <v>0</v>
      </c>
      <c r="I80" s="294">
        <v>3961314.82</v>
      </c>
      <c r="J80" s="267">
        <v>40.974906522420035</v>
      </c>
      <c r="K80" s="296">
        <v>5706345.5999999996</v>
      </c>
    </row>
    <row r="81" spans="1:11" s="149" customFormat="1" ht="27.95" customHeight="1">
      <c r="A81" s="53">
        <v>73</v>
      </c>
      <c r="B81" s="53">
        <v>1500400080</v>
      </c>
      <c r="C81" s="54" t="s">
        <v>57</v>
      </c>
      <c r="D81" s="294">
        <v>8140390</v>
      </c>
      <c r="E81" s="294">
        <v>3268896.87</v>
      </c>
      <c r="F81" s="267">
        <v>40.156514245631968</v>
      </c>
      <c r="G81" s="294">
        <v>0</v>
      </c>
      <c r="H81" s="295">
        <v>0</v>
      </c>
      <c r="I81" s="294">
        <v>3268896.87</v>
      </c>
      <c r="J81" s="267">
        <v>40.156514245631968</v>
      </c>
      <c r="K81" s="296">
        <v>4871493.13</v>
      </c>
    </row>
    <row r="82" spans="1:11" s="149" customFormat="1" ht="27.95" customHeight="1">
      <c r="A82" s="53">
        <v>74</v>
      </c>
      <c r="B82" s="53">
        <v>1500400042</v>
      </c>
      <c r="C82" s="54" t="s">
        <v>32</v>
      </c>
      <c r="D82" s="294">
        <v>21804596.469999999</v>
      </c>
      <c r="E82" s="294">
        <v>8297664.6600000001</v>
      </c>
      <c r="F82" s="267">
        <v>38.054658206660221</v>
      </c>
      <c r="G82" s="294">
        <v>0</v>
      </c>
      <c r="H82" s="295">
        <v>0</v>
      </c>
      <c r="I82" s="294">
        <v>8297664.6600000001</v>
      </c>
      <c r="J82" s="267">
        <v>38.054658206660221</v>
      </c>
      <c r="K82" s="296">
        <v>13506931.809999999</v>
      </c>
    </row>
    <row r="83" spans="1:11" s="149" customFormat="1" ht="27.95" customHeight="1">
      <c r="A83" s="53">
        <v>75</v>
      </c>
      <c r="B83" s="53">
        <v>1500400036</v>
      </c>
      <c r="C83" s="54" t="s">
        <v>27</v>
      </c>
      <c r="D83" s="294">
        <v>5501773.6100000003</v>
      </c>
      <c r="E83" s="294">
        <v>1608724.64</v>
      </c>
      <c r="F83" s="267">
        <v>29.240109718000554</v>
      </c>
      <c r="G83" s="294">
        <v>0</v>
      </c>
      <c r="H83" s="295">
        <v>0</v>
      </c>
      <c r="I83" s="294">
        <v>1608724.64</v>
      </c>
      <c r="J83" s="267">
        <v>29.240109718000554</v>
      </c>
      <c r="K83" s="296">
        <v>3893048.9700000007</v>
      </c>
    </row>
    <row r="84" spans="1:11" s="149" customFormat="1" ht="27.95" customHeight="1">
      <c r="A84" s="53">
        <v>76</v>
      </c>
      <c r="B84" s="53">
        <v>1500400087</v>
      </c>
      <c r="C84" s="54" t="s">
        <v>60</v>
      </c>
      <c r="D84" s="294">
        <v>10058576.470000001</v>
      </c>
      <c r="E84" s="294">
        <v>2314441.62</v>
      </c>
      <c r="F84" s="267">
        <v>23.009633887090185</v>
      </c>
      <c r="G84" s="294">
        <v>588200</v>
      </c>
      <c r="H84" s="295">
        <v>5.8477459683716058</v>
      </c>
      <c r="I84" s="294">
        <v>2902641.62</v>
      </c>
      <c r="J84" s="267">
        <v>28.85737985546179</v>
      </c>
      <c r="K84" s="296">
        <v>7155934.8500000006</v>
      </c>
    </row>
    <row r="85" spans="1:11" s="149" customFormat="1" ht="27.95" customHeight="1">
      <c r="A85" s="157"/>
      <c r="B85" s="156"/>
      <c r="C85" s="157"/>
      <c r="D85" s="269"/>
      <c r="E85" s="269"/>
      <c r="F85" s="270"/>
      <c r="G85" s="270"/>
      <c r="H85" s="270"/>
      <c r="I85" s="270"/>
      <c r="J85" s="297"/>
      <c r="K85" s="298"/>
    </row>
    <row r="86" spans="1:11">
      <c r="B86" s="11"/>
      <c r="F86" s="299"/>
      <c r="G86" s="299"/>
      <c r="H86" s="300"/>
      <c r="I86" s="299"/>
      <c r="J86" s="301"/>
    </row>
    <row r="87" spans="1:11">
      <c r="B87" s="11"/>
      <c r="F87" s="299"/>
      <c r="G87" s="299"/>
      <c r="H87" s="300"/>
      <c r="I87" s="299"/>
      <c r="J87" s="301"/>
    </row>
    <row r="88" spans="1:11">
      <c r="B88" s="11"/>
      <c r="F88" s="299"/>
      <c r="G88" s="299"/>
      <c r="H88" s="300"/>
      <c r="I88" s="299"/>
      <c r="J88" s="301"/>
    </row>
    <row r="89" spans="1:11">
      <c r="B89" s="11"/>
      <c r="F89" s="299"/>
      <c r="G89" s="299"/>
      <c r="H89" s="300"/>
      <c r="I89" s="299"/>
      <c r="J89" s="301"/>
    </row>
    <row r="90" spans="1:11">
      <c r="B90" s="11"/>
      <c r="F90" s="299"/>
      <c r="G90" s="299"/>
      <c r="H90" s="300"/>
      <c r="I90" s="299"/>
      <c r="J90" s="301"/>
    </row>
    <row r="91" spans="1:11">
      <c r="B91" s="11"/>
      <c r="F91" s="299"/>
      <c r="G91" s="299"/>
      <c r="H91" s="300"/>
      <c r="I91" s="299"/>
      <c r="J91" s="301"/>
    </row>
    <row r="92" spans="1:11">
      <c r="B92" s="11"/>
      <c r="F92" s="299"/>
      <c r="G92" s="299"/>
      <c r="H92" s="300"/>
      <c r="I92" s="299"/>
      <c r="J92" s="301"/>
    </row>
    <row r="93" spans="1:11">
      <c r="B93" s="8"/>
      <c r="J93" s="301"/>
    </row>
    <row r="94" spans="1:11">
      <c r="B94" s="8"/>
      <c r="J94" s="301"/>
    </row>
    <row r="95" spans="1:11">
      <c r="J95" s="301"/>
    </row>
    <row r="96" spans="1:11">
      <c r="J96" s="301"/>
    </row>
    <row r="97" spans="10:10">
      <c r="J97" s="301"/>
    </row>
    <row r="98" spans="10:10">
      <c r="J98" s="301"/>
    </row>
    <row r="99" spans="10:10">
      <c r="J99" s="301"/>
    </row>
    <row r="100" spans="10:10">
      <c r="J100" s="301"/>
    </row>
  </sheetData>
  <mergeCells count="14">
    <mergeCell ref="A8:C8"/>
    <mergeCell ref="A5:A7"/>
    <mergeCell ref="B5:B7"/>
    <mergeCell ref="C5:C7"/>
    <mergeCell ref="E6:F6"/>
    <mergeCell ref="D5:D7"/>
    <mergeCell ref="A1:K1"/>
    <mergeCell ref="A2:K2"/>
    <mergeCell ref="A3:K3"/>
    <mergeCell ref="A4:K4"/>
    <mergeCell ref="E5:J5"/>
    <mergeCell ref="K5:K7"/>
    <mergeCell ref="I6:J6"/>
    <mergeCell ref="G6:H6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4"/>
  <sheetViews>
    <sheetView zoomScale="70" zoomScaleNormal="70" workbookViewId="0">
      <selection activeCell="H7" sqref="H7"/>
    </sheetView>
  </sheetViews>
  <sheetFormatPr defaultRowHeight="26.25"/>
  <cols>
    <col min="1" max="1" width="10.5703125" style="32" customWidth="1"/>
    <col min="2" max="2" width="62.42578125" style="33" customWidth="1"/>
    <col min="3" max="3" width="27.140625" style="34" customWidth="1"/>
    <col min="4" max="4" width="25.7109375" style="34" customWidth="1"/>
    <col min="5" max="5" width="14.28515625" style="317" bestFit="1" customWidth="1"/>
    <col min="6" max="6" width="25.7109375" style="34" customWidth="1"/>
    <col min="7" max="7" width="11.85546875" style="318" customWidth="1"/>
    <col min="8" max="8" width="25.7109375" style="34" customWidth="1"/>
    <col min="9" max="9" width="13.85546875" style="319" bestFit="1" customWidth="1"/>
    <col min="10" max="10" width="26.140625" style="34" bestFit="1" customWidth="1"/>
    <col min="11" max="11" width="23.28515625" style="31" customWidth="1"/>
    <col min="12" max="12" width="25.28515625" style="31" customWidth="1"/>
    <col min="13" max="13" width="20.140625" style="7" customWidth="1"/>
    <col min="14" max="14" width="19.5703125" style="7" customWidth="1"/>
    <col min="15" max="15" width="15.5703125" style="7" customWidth="1"/>
    <col min="16" max="16" width="20.5703125" style="31" customWidth="1"/>
    <col min="17" max="17" width="14.28515625" style="31" customWidth="1"/>
    <col min="18" max="38" width="9.140625" style="31" customWidth="1"/>
    <col min="39" max="39" width="9.140625" style="31"/>
    <col min="40" max="40" width="9.140625" style="31" customWidth="1"/>
    <col min="41" max="41" width="9.140625" style="31"/>
    <col min="42" max="42" width="9.140625" style="31" customWidth="1"/>
    <col min="43" max="43" width="9.140625" style="31"/>
    <col min="44" max="44" width="9.140625" style="31" customWidth="1"/>
    <col min="45" max="45" width="9.140625" style="31"/>
    <col min="46" max="46" width="9.140625" style="31" customWidth="1"/>
    <col min="47" max="47" width="9.140625" style="31"/>
    <col min="48" max="48" width="26.5703125" style="31" customWidth="1"/>
    <col min="49" max="49" width="9.140625" style="31"/>
    <col min="50" max="50" width="25.28515625" style="31" customWidth="1"/>
    <col min="51" max="16384" width="9.140625" style="31"/>
  </cols>
  <sheetData>
    <row r="1" spans="1:16" s="176" customFormat="1" ht="39.950000000000003" customHeight="1">
      <c r="A1" s="614" t="s">
        <v>221</v>
      </c>
      <c r="B1" s="614"/>
      <c r="C1" s="614"/>
      <c r="D1" s="614"/>
      <c r="E1" s="614"/>
      <c r="F1" s="614"/>
      <c r="G1" s="614"/>
      <c r="H1" s="614"/>
      <c r="I1" s="614"/>
      <c r="J1" s="614"/>
      <c r="K1" s="173"/>
      <c r="L1" s="173"/>
      <c r="M1" s="174"/>
      <c r="N1" s="174"/>
      <c r="O1" s="174"/>
      <c r="P1" s="175"/>
    </row>
    <row r="2" spans="1:16" s="176" customFormat="1" ht="39.950000000000003" customHeight="1">
      <c r="A2" s="615" t="s">
        <v>595</v>
      </c>
      <c r="B2" s="615"/>
      <c r="C2" s="615"/>
      <c r="D2" s="615"/>
      <c r="E2" s="615"/>
      <c r="F2" s="615"/>
      <c r="G2" s="615"/>
      <c r="H2" s="615"/>
      <c r="I2" s="615"/>
      <c r="J2" s="615"/>
      <c r="M2" s="174"/>
      <c r="N2" s="174"/>
      <c r="O2" s="174"/>
      <c r="P2" s="175"/>
    </row>
    <row r="3" spans="1:16" s="179" customFormat="1" ht="54">
      <c r="A3" s="623" t="s">
        <v>155</v>
      </c>
      <c r="B3" s="624"/>
      <c r="C3" s="177" t="s">
        <v>197</v>
      </c>
      <c r="D3" s="629" t="s">
        <v>9</v>
      </c>
      <c r="E3" s="629"/>
      <c r="F3" s="616" t="s">
        <v>83</v>
      </c>
      <c r="G3" s="616"/>
      <c r="H3" s="616" t="s">
        <v>133</v>
      </c>
      <c r="I3" s="616"/>
      <c r="J3" s="617" t="s">
        <v>4</v>
      </c>
      <c r="M3" s="180"/>
      <c r="N3" s="180"/>
      <c r="O3" s="181"/>
      <c r="P3" s="182"/>
    </row>
    <row r="4" spans="1:16" s="179" customFormat="1" ht="35.1" customHeight="1">
      <c r="A4" s="625"/>
      <c r="B4" s="626"/>
      <c r="C4" s="178" t="s">
        <v>106</v>
      </c>
      <c r="D4" s="178" t="s">
        <v>106</v>
      </c>
      <c r="E4" s="305" t="s">
        <v>7</v>
      </c>
      <c r="F4" s="178" t="s">
        <v>106</v>
      </c>
      <c r="G4" s="305" t="s">
        <v>7</v>
      </c>
      <c r="H4" s="178" t="s">
        <v>106</v>
      </c>
      <c r="I4" s="305" t="s">
        <v>7</v>
      </c>
      <c r="J4" s="618"/>
      <c r="M4" s="180"/>
      <c r="N4" s="180"/>
      <c r="O4" s="181"/>
      <c r="P4" s="182"/>
    </row>
    <row r="5" spans="1:16" s="184" customFormat="1" ht="39.950000000000003" customHeight="1">
      <c r="A5" s="627" t="s">
        <v>157</v>
      </c>
      <c r="B5" s="627"/>
      <c r="C5" s="183">
        <v>677587300</v>
      </c>
      <c r="D5" s="183">
        <v>178235170.87</v>
      </c>
      <c r="E5" s="306">
        <v>26.304384818015329</v>
      </c>
      <c r="F5" s="183">
        <v>12739934</v>
      </c>
      <c r="G5" s="306">
        <v>1.880190788699847</v>
      </c>
      <c r="H5" s="183">
        <v>190975104.87</v>
      </c>
      <c r="I5" s="306">
        <v>28.184575606715178</v>
      </c>
      <c r="J5" s="183">
        <v>486612195.13</v>
      </c>
      <c r="M5" s="185"/>
      <c r="N5" s="185"/>
      <c r="O5" s="185"/>
    </row>
    <row r="6" spans="1:16" s="184" customFormat="1" ht="39.950000000000003" customHeight="1">
      <c r="A6" s="620" t="s">
        <v>151</v>
      </c>
      <c r="B6" s="620"/>
      <c r="C6" s="186">
        <v>489208200</v>
      </c>
      <c r="D6" s="186">
        <v>177431670.87</v>
      </c>
      <c r="E6" s="307">
        <v>36.269153066117866</v>
      </c>
      <c r="F6" s="186">
        <v>1544765</v>
      </c>
      <c r="G6" s="308">
        <v>0.31576841925380644</v>
      </c>
      <c r="H6" s="186">
        <v>178976435.87</v>
      </c>
      <c r="I6" s="308">
        <v>36.584921485371666</v>
      </c>
      <c r="J6" s="186">
        <v>310231764.13</v>
      </c>
      <c r="M6" s="185"/>
      <c r="N6" s="185"/>
      <c r="O6" s="185"/>
    </row>
    <row r="7" spans="1:16" s="184" customFormat="1" ht="35.1" customHeight="1">
      <c r="A7" s="621" t="s">
        <v>158</v>
      </c>
      <c r="B7" s="622"/>
      <c r="C7" s="187">
        <v>466669700</v>
      </c>
      <c r="D7" s="187">
        <v>177431670.87</v>
      </c>
      <c r="E7" s="309">
        <v>38.020825193921951</v>
      </c>
      <c r="F7" s="187">
        <v>1544765</v>
      </c>
      <c r="G7" s="309">
        <v>0.33101891980559267</v>
      </c>
      <c r="H7" s="187">
        <v>178976435.87</v>
      </c>
      <c r="I7" s="309">
        <v>38.351844113727545</v>
      </c>
      <c r="J7" s="187">
        <v>287693264.13</v>
      </c>
      <c r="M7" s="185"/>
      <c r="N7" s="185"/>
      <c r="O7" s="185"/>
    </row>
    <row r="8" spans="1:16" s="184" customFormat="1" ht="35.1" customHeight="1">
      <c r="A8" s="189">
        <v>1</v>
      </c>
      <c r="B8" s="190" t="s">
        <v>128</v>
      </c>
      <c r="C8" s="188">
        <v>242960872.70999998</v>
      </c>
      <c r="D8" s="191">
        <v>0</v>
      </c>
      <c r="E8" s="310">
        <v>0</v>
      </c>
      <c r="F8" s="191">
        <v>0</v>
      </c>
      <c r="G8" s="311">
        <v>0</v>
      </c>
      <c r="H8" s="191">
        <v>0</v>
      </c>
      <c r="I8" s="312">
        <v>0</v>
      </c>
      <c r="J8" s="191">
        <v>242960872.70999998</v>
      </c>
      <c r="M8" s="185"/>
      <c r="N8" s="185"/>
      <c r="O8" s="185"/>
    </row>
    <row r="9" spans="1:16" s="184" customFormat="1" ht="35.1" customHeight="1">
      <c r="A9" s="189">
        <v>2</v>
      </c>
      <c r="B9" s="190" t="s">
        <v>159</v>
      </c>
      <c r="C9" s="188">
        <v>31796800</v>
      </c>
      <c r="D9" s="191">
        <v>2928289.33</v>
      </c>
      <c r="E9" s="312">
        <v>9.2093837430181651</v>
      </c>
      <c r="F9" s="191">
        <v>1104480</v>
      </c>
      <c r="G9" s="312">
        <v>3.4735570875056609</v>
      </c>
      <c r="H9" s="191">
        <v>4032769.33</v>
      </c>
      <c r="I9" s="312">
        <v>12.682940830523826</v>
      </c>
      <c r="J9" s="191">
        <v>27764030.670000002</v>
      </c>
      <c r="M9" s="185"/>
      <c r="N9" s="185"/>
      <c r="O9" s="185"/>
    </row>
    <row r="10" spans="1:16" s="184" customFormat="1" ht="35.1" customHeight="1">
      <c r="A10" s="189">
        <v>3</v>
      </c>
      <c r="B10" s="190" t="s">
        <v>120</v>
      </c>
      <c r="C10" s="188">
        <v>3298301.43</v>
      </c>
      <c r="D10" s="191">
        <v>1107371.43</v>
      </c>
      <c r="E10" s="312">
        <v>33.573991143677851</v>
      </c>
      <c r="F10" s="191">
        <v>0</v>
      </c>
      <c r="G10" s="312">
        <v>0</v>
      </c>
      <c r="H10" s="191">
        <v>1107371.43</v>
      </c>
      <c r="I10" s="312">
        <v>33.573991143677851</v>
      </c>
      <c r="J10" s="191">
        <v>2190930</v>
      </c>
      <c r="M10" s="185"/>
      <c r="N10" s="185"/>
      <c r="O10" s="185"/>
    </row>
    <row r="11" spans="1:16" s="184" customFormat="1" ht="35.1" customHeight="1">
      <c r="A11" s="189">
        <v>4</v>
      </c>
      <c r="B11" s="190" t="s">
        <v>153</v>
      </c>
      <c r="C11" s="188">
        <v>188613725.86000001</v>
      </c>
      <c r="D11" s="191">
        <v>173396010.11000001</v>
      </c>
      <c r="E11" s="312">
        <v>91.931808949421068</v>
      </c>
      <c r="F11" s="191">
        <v>440285</v>
      </c>
      <c r="G11" s="312">
        <v>0.23343210998695021</v>
      </c>
      <c r="H11" s="191">
        <v>173836295.11000001</v>
      </c>
      <c r="I11" s="312">
        <v>92.165241059408018</v>
      </c>
      <c r="J11" s="191">
        <v>14777430.75</v>
      </c>
      <c r="M11" s="185"/>
      <c r="N11" s="185"/>
      <c r="O11" s="185"/>
    </row>
    <row r="12" spans="1:16" s="184" customFormat="1" ht="35.1" customHeight="1">
      <c r="A12" s="628" t="s">
        <v>160</v>
      </c>
      <c r="B12" s="628"/>
      <c r="C12" s="192">
        <v>22538500</v>
      </c>
      <c r="D12" s="192">
        <v>0</v>
      </c>
      <c r="E12" s="309">
        <v>0</v>
      </c>
      <c r="F12" s="192">
        <v>0</v>
      </c>
      <c r="G12" s="309">
        <v>0</v>
      </c>
      <c r="H12" s="192">
        <v>0</v>
      </c>
      <c r="I12" s="309">
        <v>0</v>
      </c>
      <c r="J12" s="192">
        <v>22538500</v>
      </c>
      <c r="M12" s="185"/>
      <c r="N12" s="185"/>
      <c r="O12" s="185"/>
    </row>
    <row r="13" spans="1:16" s="184" customFormat="1" ht="35.1" customHeight="1">
      <c r="A13" s="189">
        <v>1</v>
      </c>
      <c r="B13" s="190" t="s">
        <v>128</v>
      </c>
      <c r="C13" s="188">
        <v>22538500</v>
      </c>
      <c r="D13" s="191">
        <v>0</v>
      </c>
      <c r="E13" s="312">
        <v>0</v>
      </c>
      <c r="F13" s="191">
        <v>0</v>
      </c>
      <c r="G13" s="312">
        <v>0</v>
      </c>
      <c r="H13" s="191">
        <v>0</v>
      </c>
      <c r="I13" s="312">
        <v>0</v>
      </c>
      <c r="J13" s="191">
        <v>22538500</v>
      </c>
      <c r="M13" s="185"/>
      <c r="N13" s="185"/>
      <c r="O13" s="185"/>
    </row>
    <row r="14" spans="1:16" s="184" customFormat="1" ht="35.1" hidden="1" customHeight="1">
      <c r="A14" s="189">
        <v>2</v>
      </c>
      <c r="B14" s="190" t="s">
        <v>120</v>
      </c>
      <c r="C14" s="188"/>
      <c r="D14" s="191"/>
      <c r="E14" s="312" t="e">
        <v>#DIV/0!</v>
      </c>
      <c r="F14" s="191">
        <v>0</v>
      </c>
      <c r="G14" s="312" t="e">
        <v>#DIV/0!</v>
      </c>
      <c r="H14" s="191">
        <v>0</v>
      </c>
      <c r="I14" s="312" t="e">
        <v>#DIV/0!</v>
      </c>
      <c r="J14" s="191">
        <v>0</v>
      </c>
      <c r="M14" s="185"/>
      <c r="N14" s="185"/>
      <c r="O14" s="185"/>
    </row>
    <row r="15" spans="1:16" s="184" customFormat="1" ht="35.1" hidden="1" customHeight="1">
      <c r="A15" s="189">
        <v>3</v>
      </c>
      <c r="B15" s="190" t="s">
        <v>153</v>
      </c>
      <c r="C15" s="188"/>
      <c r="D15" s="191"/>
      <c r="E15" s="312" t="e">
        <v>#DIV/0!</v>
      </c>
      <c r="F15" s="191">
        <v>0</v>
      </c>
      <c r="G15" s="312" t="e">
        <v>#DIV/0!</v>
      </c>
      <c r="H15" s="191">
        <v>0</v>
      </c>
      <c r="I15" s="312" t="e">
        <v>#DIV/0!</v>
      </c>
      <c r="J15" s="191">
        <v>0</v>
      </c>
      <c r="M15" s="185"/>
      <c r="N15" s="185"/>
      <c r="O15" s="185"/>
    </row>
    <row r="16" spans="1:16" s="184" customFormat="1" ht="39.950000000000003" customHeight="1">
      <c r="A16" s="620" t="s">
        <v>161</v>
      </c>
      <c r="B16" s="620"/>
      <c r="C16" s="186">
        <v>187992100</v>
      </c>
      <c r="D16" s="186">
        <v>803500</v>
      </c>
      <c r="E16" s="308">
        <v>0.4274115774013908</v>
      </c>
      <c r="F16" s="186">
        <v>11195169</v>
      </c>
      <c r="G16" s="308">
        <v>5.9551273697139404</v>
      </c>
      <c r="H16" s="186">
        <v>11998669</v>
      </c>
      <c r="I16" s="308">
        <v>6.3825389471153304</v>
      </c>
      <c r="J16" s="186">
        <v>175993431</v>
      </c>
      <c r="M16" s="185"/>
      <c r="N16" s="185"/>
      <c r="O16" s="185"/>
    </row>
    <row r="17" spans="1:15" s="184" customFormat="1" ht="35.1" customHeight="1">
      <c r="A17" s="619" t="s">
        <v>160</v>
      </c>
      <c r="B17" s="619"/>
      <c r="C17" s="193">
        <v>187992100</v>
      </c>
      <c r="D17" s="193">
        <v>803500</v>
      </c>
      <c r="E17" s="309">
        <v>0.4274115774013908</v>
      </c>
      <c r="F17" s="193">
        <v>11195169</v>
      </c>
      <c r="G17" s="309">
        <v>5.9551273697139404</v>
      </c>
      <c r="H17" s="193">
        <v>11998669</v>
      </c>
      <c r="I17" s="309">
        <v>6.3825389471153313</v>
      </c>
      <c r="J17" s="193">
        <v>175993431</v>
      </c>
      <c r="M17" s="185"/>
      <c r="N17" s="185"/>
      <c r="O17" s="185"/>
    </row>
    <row r="18" spans="1:15" s="184" customFormat="1" ht="35.1" customHeight="1">
      <c r="A18" s="189">
        <v>1</v>
      </c>
      <c r="B18" s="190" t="s">
        <v>409</v>
      </c>
      <c r="C18" s="313">
        <v>153733800</v>
      </c>
      <c r="D18" s="313">
        <v>0</v>
      </c>
      <c r="E18" s="312">
        <v>0</v>
      </c>
      <c r="F18" s="313">
        <v>0</v>
      </c>
      <c r="G18" s="312">
        <v>0</v>
      </c>
      <c r="H18" s="191">
        <v>0</v>
      </c>
      <c r="I18" s="312">
        <v>0</v>
      </c>
      <c r="J18" s="191">
        <v>153733800</v>
      </c>
      <c r="M18" s="185"/>
      <c r="N18" s="185"/>
      <c r="O18" s="185"/>
    </row>
    <row r="19" spans="1:15" s="184" customFormat="1" ht="35.1" customHeight="1">
      <c r="A19" s="189">
        <v>2</v>
      </c>
      <c r="B19" s="190" t="s">
        <v>410</v>
      </c>
      <c r="C19" s="313">
        <v>714000</v>
      </c>
      <c r="D19" s="313">
        <v>0</v>
      </c>
      <c r="E19" s="312">
        <v>0</v>
      </c>
      <c r="F19" s="313">
        <v>0</v>
      </c>
      <c r="G19" s="312">
        <v>0</v>
      </c>
      <c r="H19" s="191">
        <v>0</v>
      </c>
      <c r="I19" s="312">
        <v>0</v>
      </c>
      <c r="J19" s="191">
        <v>714000</v>
      </c>
      <c r="M19" s="185"/>
      <c r="N19" s="185"/>
      <c r="O19" s="185"/>
    </row>
    <row r="20" spans="1:15" s="184" customFormat="1" ht="35.1" customHeight="1">
      <c r="A20" s="189">
        <v>3</v>
      </c>
      <c r="B20" s="190" t="s">
        <v>411</v>
      </c>
      <c r="C20" s="188">
        <v>6849400</v>
      </c>
      <c r="D20" s="191">
        <v>775000</v>
      </c>
      <c r="E20" s="312">
        <v>11.314859695739774</v>
      </c>
      <c r="F20" s="191">
        <v>1588700</v>
      </c>
      <c r="G20" s="312">
        <v>23.194732385318424</v>
      </c>
      <c r="H20" s="191">
        <v>2363700</v>
      </c>
      <c r="I20" s="312">
        <v>34.509592081058194</v>
      </c>
      <c r="J20" s="191">
        <v>4485700</v>
      </c>
      <c r="M20" s="185"/>
      <c r="N20" s="185"/>
      <c r="O20" s="185"/>
    </row>
    <row r="21" spans="1:15" s="184" customFormat="1" ht="35.1" customHeight="1">
      <c r="A21" s="189">
        <v>4</v>
      </c>
      <c r="B21" s="196" t="s">
        <v>222</v>
      </c>
      <c r="C21" s="188">
        <v>26694900</v>
      </c>
      <c r="D21" s="188">
        <v>28500</v>
      </c>
      <c r="E21" s="312">
        <v>0.10676196576874235</v>
      </c>
      <c r="F21" s="188">
        <v>9606469</v>
      </c>
      <c r="G21" s="312">
        <v>35.986158404788931</v>
      </c>
      <c r="H21" s="191">
        <v>9634969</v>
      </c>
      <c r="I21" s="312">
        <v>36.092920370557671</v>
      </c>
      <c r="J21" s="191">
        <v>17059931</v>
      </c>
      <c r="M21" s="185"/>
      <c r="N21" s="185"/>
      <c r="O21" s="185"/>
    </row>
    <row r="22" spans="1:15" s="184" customFormat="1" ht="39.950000000000003" customHeight="1">
      <c r="A22" s="620" t="s">
        <v>198</v>
      </c>
      <c r="B22" s="620"/>
      <c r="C22" s="186">
        <v>387000</v>
      </c>
      <c r="D22" s="186">
        <v>0</v>
      </c>
      <c r="E22" s="307">
        <v>0</v>
      </c>
      <c r="F22" s="186">
        <v>0</v>
      </c>
      <c r="G22" s="308">
        <v>0</v>
      </c>
      <c r="H22" s="186">
        <v>0</v>
      </c>
      <c r="I22" s="308">
        <v>0</v>
      </c>
      <c r="J22" s="186">
        <v>387000</v>
      </c>
      <c r="M22" s="185"/>
      <c r="N22" s="185"/>
      <c r="O22" s="185"/>
    </row>
    <row r="23" spans="1:15" s="184" customFormat="1" ht="35.1" customHeight="1">
      <c r="A23" s="619" t="s">
        <v>158</v>
      </c>
      <c r="B23" s="619"/>
      <c r="C23" s="193">
        <v>387000</v>
      </c>
      <c r="D23" s="193">
        <v>0</v>
      </c>
      <c r="E23" s="193">
        <v>0</v>
      </c>
      <c r="F23" s="193">
        <v>0</v>
      </c>
      <c r="G23" s="309">
        <v>0</v>
      </c>
      <c r="H23" s="193">
        <v>0</v>
      </c>
      <c r="I23" s="309">
        <v>0</v>
      </c>
      <c r="J23" s="193">
        <v>387000</v>
      </c>
      <c r="M23" s="185"/>
      <c r="N23" s="185"/>
      <c r="O23" s="185"/>
    </row>
    <row r="24" spans="1:15" s="184" customFormat="1" ht="108">
      <c r="A24" s="194">
        <v>1</v>
      </c>
      <c r="B24" s="195" t="s">
        <v>567</v>
      </c>
      <c r="C24" s="191">
        <v>387000</v>
      </c>
      <c r="D24" s="191">
        <v>0</v>
      </c>
      <c r="E24" s="312">
        <v>0</v>
      </c>
      <c r="F24" s="191">
        <v>0</v>
      </c>
      <c r="G24" s="312">
        <v>0</v>
      </c>
      <c r="H24" s="191">
        <v>0</v>
      </c>
      <c r="I24" s="312">
        <v>0</v>
      </c>
      <c r="J24" s="191">
        <v>387000</v>
      </c>
      <c r="M24" s="185"/>
      <c r="N24" s="185"/>
      <c r="O24" s="185"/>
    </row>
    <row r="25" spans="1:15" ht="48.75" customHeight="1">
      <c r="D25" s="6"/>
      <c r="E25" s="314"/>
      <c r="F25" s="6"/>
      <c r="G25" s="315"/>
      <c r="H25" s="6"/>
      <c r="I25" s="316"/>
      <c r="J25" s="6"/>
    </row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s="32" customFormat="1" ht="48.75" customHeight="1">
      <c r="B39" s="33"/>
      <c r="C39" s="34"/>
      <c r="D39" s="34"/>
      <c r="E39" s="317"/>
      <c r="F39" s="34"/>
      <c r="G39" s="318"/>
      <c r="H39" s="34"/>
      <c r="I39" s="319"/>
      <c r="J39" s="34"/>
      <c r="K39" s="31"/>
      <c r="L39" s="31"/>
      <c r="M39" s="7"/>
      <c r="N39" s="7"/>
      <c r="O39" s="7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s="32" customFormat="1" ht="48.75" customHeight="1">
      <c r="B40" s="33"/>
      <c r="C40" s="34"/>
      <c r="D40" s="34"/>
      <c r="E40" s="317"/>
      <c r="F40" s="34"/>
      <c r="G40" s="318"/>
      <c r="H40" s="34"/>
      <c r="I40" s="319"/>
      <c r="J40" s="34"/>
      <c r="K40" s="31"/>
      <c r="L40" s="31"/>
      <c r="M40" s="7"/>
      <c r="N40" s="7"/>
      <c r="O40" s="7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2:50" s="32" customFormat="1" ht="48.75" customHeight="1">
      <c r="B41" s="33"/>
      <c r="C41" s="34"/>
      <c r="D41" s="34"/>
      <c r="E41" s="317"/>
      <c r="F41" s="34"/>
      <c r="G41" s="318"/>
      <c r="H41" s="34"/>
      <c r="I41" s="319"/>
      <c r="J41" s="34"/>
      <c r="K41" s="31"/>
      <c r="L41" s="31"/>
      <c r="M41" s="7"/>
      <c r="N41" s="7"/>
      <c r="O41" s="7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</row>
    <row r="42" spans="2:50" s="32" customFormat="1" ht="48.75" customHeight="1">
      <c r="B42" s="33"/>
      <c r="C42" s="34"/>
      <c r="D42" s="34"/>
      <c r="E42" s="317"/>
      <c r="F42" s="34"/>
      <c r="G42" s="318"/>
      <c r="H42" s="34"/>
      <c r="I42" s="319"/>
      <c r="J42" s="34"/>
      <c r="K42" s="31"/>
      <c r="L42" s="31"/>
      <c r="M42" s="7"/>
      <c r="N42" s="7"/>
      <c r="O42" s="7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</row>
    <row r="43" spans="2:50" s="32" customFormat="1" ht="48.75" customHeight="1">
      <c r="B43" s="33"/>
      <c r="C43" s="34"/>
      <c r="D43" s="34"/>
      <c r="E43" s="317"/>
      <c r="F43" s="34"/>
      <c r="G43" s="318"/>
      <c r="H43" s="34"/>
      <c r="I43" s="319"/>
      <c r="J43" s="34"/>
      <c r="K43" s="31"/>
      <c r="L43" s="31"/>
      <c r="M43" s="7"/>
      <c r="N43" s="7"/>
      <c r="O43" s="7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2:50" s="32" customFormat="1" ht="48.75" customHeight="1">
      <c r="B44" s="33"/>
      <c r="C44" s="34"/>
      <c r="D44" s="34"/>
      <c r="E44" s="317"/>
      <c r="F44" s="34"/>
      <c r="G44" s="318"/>
      <c r="H44" s="34"/>
      <c r="I44" s="319"/>
      <c r="J44" s="34"/>
      <c r="K44" s="31"/>
      <c r="L44" s="31"/>
      <c r="M44" s="7"/>
      <c r="N44" s="7"/>
      <c r="O44" s="7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</row>
    <row r="45" spans="2:50" s="32" customFormat="1" ht="48.75" customHeight="1">
      <c r="B45" s="33"/>
      <c r="C45" s="34"/>
      <c r="D45" s="34"/>
      <c r="E45" s="317"/>
      <c r="F45" s="34"/>
      <c r="G45" s="318"/>
      <c r="H45" s="34"/>
      <c r="I45" s="319"/>
      <c r="J45" s="34"/>
      <c r="K45" s="31"/>
      <c r="L45" s="31"/>
      <c r="M45" s="7"/>
      <c r="N45" s="7"/>
      <c r="O45" s="7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2:50" s="32" customFormat="1" ht="48.75" customHeight="1">
      <c r="B46" s="33"/>
      <c r="C46" s="34"/>
      <c r="D46" s="34"/>
      <c r="E46" s="317"/>
      <c r="F46" s="34"/>
      <c r="G46" s="318"/>
      <c r="H46" s="34"/>
      <c r="I46" s="319"/>
      <c r="J46" s="34"/>
      <c r="K46" s="31"/>
      <c r="L46" s="31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</row>
    <row r="47" spans="2:50" s="32" customFormat="1" ht="48.75" customHeight="1">
      <c r="B47" s="33"/>
      <c r="C47" s="34"/>
      <c r="D47" s="34"/>
      <c r="E47" s="317"/>
      <c r="F47" s="34"/>
      <c r="G47" s="318"/>
      <c r="H47" s="34"/>
      <c r="I47" s="319"/>
      <c r="J47" s="34"/>
      <c r="K47" s="31"/>
      <c r="L47" s="31"/>
      <c r="M47" s="7"/>
      <c r="N47" s="7"/>
      <c r="O47" s="7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</row>
    <row r="48" spans="2:50" s="32" customFormat="1" ht="48.75" customHeight="1">
      <c r="B48" s="33"/>
      <c r="C48" s="34"/>
      <c r="D48" s="34"/>
      <c r="E48" s="317"/>
      <c r="F48" s="34"/>
      <c r="G48" s="318"/>
      <c r="H48" s="34"/>
      <c r="I48" s="319"/>
      <c r="J48" s="34"/>
      <c r="K48" s="31"/>
      <c r="L48" s="31"/>
      <c r="M48" s="7"/>
      <c r="N48" s="7"/>
      <c r="O48" s="7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2:50" s="32" customFormat="1" ht="48.75" customHeight="1">
      <c r="B49" s="33"/>
      <c r="C49" s="34"/>
      <c r="D49" s="34"/>
      <c r="E49" s="317"/>
      <c r="F49" s="34"/>
      <c r="G49" s="318"/>
      <c r="H49" s="34"/>
      <c r="I49" s="319"/>
      <c r="J49" s="34"/>
      <c r="K49" s="31"/>
      <c r="L49" s="31"/>
      <c r="M49" s="7"/>
      <c r="N49" s="7"/>
      <c r="O49" s="7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2:50" s="32" customFormat="1" ht="48.75" customHeight="1">
      <c r="B50" s="33"/>
      <c r="C50" s="34"/>
      <c r="D50" s="34"/>
      <c r="E50" s="317"/>
      <c r="F50" s="34"/>
      <c r="G50" s="318"/>
      <c r="H50" s="34"/>
      <c r="I50" s="319"/>
      <c r="J50" s="34"/>
      <c r="K50" s="31"/>
      <c r="L50" s="31"/>
      <c r="M50" s="7"/>
      <c r="N50" s="7"/>
      <c r="O50" s="7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</row>
    <row r="51" spans="2:50" s="32" customFormat="1" ht="48.75" customHeight="1">
      <c r="B51" s="33"/>
      <c r="C51" s="34"/>
      <c r="D51" s="34"/>
      <c r="E51" s="317"/>
      <c r="F51" s="34"/>
      <c r="G51" s="318"/>
      <c r="H51" s="34"/>
      <c r="I51" s="319"/>
      <c r="J51" s="34"/>
      <c r="K51" s="31"/>
      <c r="L51" s="31"/>
      <c r="M51" s="7"/>
      <c r="N51" s="7"/>
      <c r="O51" s="7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</row>
    <row r="52" spans="2:50" s="32" customFormat="1" ht="48.75" customHeight="1">
      <c r="B52" s="33"/>
      <c r="C52" s="34"/>
      <c r="D52" s="34"/>
      <c r="E52" s="317"/>
      <c r="F52" s="34"/>
      <c r="G52" s="318"/>
      <c r="H52" s="34"/>
      <c r="I52" s="319"/>
      <c r="J52" s="34"/>
      <c r="K52" s="31"/>
      <c r="L52" s="31"/>
      <c r="M52" s="7"/>
      <c r="N52" s="7"/>
      <c r="O52" s="7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</row>
    <row r="53" spans="2:50" s="32" customFormat="1" ht="48.75" customHeight="1">
      <c r="B53" s="33"/>
      <c r="C53" s="34"/>
      <c r="D53" s="34"/>
      <c r="E53" s="317"/>
      <c r="F53" s="34"/>
      <c r="G53" s="318"/>
      <c r="H53" s="34"/>
      <c r="I53" s="319"/>
      <c r="J53" s="34"/>
      <c r="K53" s="31"/>
      <c r="L53" s="31"/>
      <c r="M53" s="7"/>
      <c r="N53" s="7"/>
      <c r="O53" s="7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</row>
    <row r="54" spans="2:50" s="32" customFormat="1" ht="48.75" customHeight="1">
      <c r="B54" s="33"/>
      <c r="C54" s="34"/>
      <c r="D54" s="34"/>
      <c r="E54" s="317"/>
      <c r="F54" s="34"/>
      <c r="G54" s="318"/>
      <c r="H54" s="34"/>
      <c r="I54" s="319"/>
      <c r="J54" s="34"/>
      <c r="K54" s="31"/>
      <c r="L54" s="31"/>
      <c r="M54" s="7"/>
      <c r="N54" s="7"/>
      <c r="O54" s="7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2:50" s="32" customFormat="1" ht="48.75" customHeight="1">
      <c r="B55" s="33"/>
      <c r="C55" s="34"/>
      <c r="D55" s="34"/>
      <c r="E55" s="317"/>
      <c r="F55" s="34"/>
      <c r="G55" s="318"/>
      <c r="H55" s="34"/>
      <c r="I55" s="319"/>
      <c r="J55" s="34"/>
      <c r="K55" s="31"/>
      <c r="L55" s="31"/>
      <c r="M55" s="7"/>
      <c r="N55" s="7"/>
      <c r="O55" s="7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</row>
    <row r="56" spans="2:50" s="32" customFormat="1" ht="48.75" customHeight="1">
      <c r="B56" s="33"/>
      <c r="C56" s="34"/>
      <c r="D56" s="34"/>
      <c r="E56" s="317"/>
      <c r="F56" s="34"/>
      <c r="G56" s="318"/>
      <c r="H56" s="34"/>
      <c r="I56" s="319"/>
      <c r="J56" s="34"/>
      <c r="K56" s="31"/>
      <c r="L56" s="31"/>
      <c r="M56" s="7"/>
      <c r="N56" s="7"/>
      <c r="O56" s="7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2:50" s="32" customFormat="1" ht="48.75" customHeight="1">
      <c r="B57" s="33"/>
      <c r="C57" s="34"/>
      <c r="D57" s="34"/>
      <c r="E57" s="317"/>
      <c r="F57" s="34"/>
      <c r="G57" s="318"/>
      <c r="H57" s="34"/>
      <c r="I57" s="319"/>
      <c r="J57" s="34"/>
      <c r="K57" s="31"/>
      <c r="L57" s="31"/>
      <c r="M57" s="7"/>
      <c r="N57" s="7"/>
      <c r="O57" s="7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</row>
    <row r="58" spans="2:50" s="32" customFormat="1" ht="48.75" customHeight="1">
      <c r="B58" s="33"/>
      <c r="C58" s="34"/>
      <c r="D58" s="34"/>
      <c r="E58" s="317"/>
      <c r="F58" s="34"/>
      <c r="G58" s="318"/>
      <c r="H58" s="34"/>
      <c r="I58" s="319"/>
      <c r="J58" s="34"/>
      <c r="K58" s="31"/>
      <c r="L58" s="31"/>
      <c r="M58" s="7"/>
      <c r="N58" s="7"/>
      <c r="O58" s="7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</row>
    <row r="59" spans="2:50" s="32" customFormat="1" ht="48.75" customHeight="1">
      <c r="B59" s="33"/>
      <c r="C59" s="34"/>
      <c r="D59" s="34"/>
      <c r="E59" s="317"/>
      <c r="F59" s="34"/>
      <c r="G59" s="318"/>
      <c r="H59" s="34"/>
      <c r="I59" s="319"/>
      <c r="J59" s="34"/>
      <c r="K59" s="31"/>
      <c r="L59" s="31"/>
      <c r="M59" s="7"/>
      <c r="N59" s="7"/>
      <c r="O59" s="7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</row>
    <row r="60" spans="2:50" s="32" customFormat="1" ht="48.75" customHeight="1">
      <c r="B60" s="33"/>
      <c r="C60" s="34"/>
      <c r="D60" s="34"/>
      <c r="E60" s="317"/>
      <c r="F60" s="34"/>
      <c r="G60" s="318"/>
      <c r="H60" s="34"/>
      <c r="I60" s="319"/>
      <c r="J60" s="34"/>
      <c r="K60" s="31"/>
      <c r="L60" s="31"/>
      <c r="M60" s="7"/>
      <c r="N60" s="7"/>
      <c r="O60" s="7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2:50" s="32" customFormat="1" ht="48.75" customHeight="1">
      <c r="B61" s="33"/>
      <c r="C61" s="34"/>
      <c r="D61" s="34"/>
      <c r="E61" s="317"/>
      <c r="F61" s="34"/>
      <c r="G61" s="318"/>
      <c r="H61" s="34"/>
      <c r="I61" s="319"/>
      <c r="J61" s="34"/>
      <c r="K61" s="31"/>
      <c r="L61" s="31"/>
      <c r="M61" s="7"/>
      <c r="N61" s="7"/>
      <c r="O61" s="7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  <row r="62" spans="2:50" s="32" customFormat="1" ht="48.75" customHeight="1">
      <c r="B62" s="33"/>
      <c r="C62" s="34"/>
      <c r="D62" s="34"/>
      <c r="E62" s="317"/>
      <c r="F62" s="34"/>
      <c r="G62" s="318"/>
      <c r="H62" s="34"/>
      <c r="I62" s="319"/>
      <c r="J62" s="34"/>
      <c r="K62" s="31"/>
      <c r="L62" s="31"/>
      <c r="M62" s="7"/>
      <c r="N62" s="7"/>
      <c r="O62" s="7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2:50" s="32" customFormat="1" ht="48.75" customHeight="1">
      <c r="B63" s="33"/>
      <c r="C63" s="34"/>
      <c r="D63" s="34"/>
      <c r="E63" s="317"/>
      <c r="F63" s="34"/>
      <c r="G63" s="318"/>
      <c r="H63" s="34"/>
      <c r="I63" s="319"/>
      <c r="J63" s="34"/>
      <c r="K63" s="31"/>
      <c r="L63" s="31"/>
      <c r="M63" s="7"/>
      <c r="N63" s="7"/>
      <c r="O63" s="7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</row>
    <row r="64" spans="2:50" s="32" customFormat="1" ht="48.75" customHeight="1">
      <c r="B64" s="33"/>
      <c r="C64" s="34"/>
      <c r="D64" s="34"/>
      <c r="E64" s="317"/>
      <c r="F64" s="34"/>
      <c r="G64" s="318"/>
      <c r="H64" s="34"/>
      <c r="I64" s="319"/>
      <c r="J64" s="34"/>
      <c r="K64" s="31"/>
      <c r="L64" s="31"/>
      <c r="M64" s="7"/>
      <c r="N64" s="7"/>
      <c r="O64" s="7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2:50" s="32" customFormat="1" ht="48.75" customHeight="1">
      <c r="B65" s="33"/>
      <c r="C65" s="34"/>
      <c r="D65" s="34"/>
      <c r="E65" s="317"/>
      <c r="F65" s="34"/>
      <c r="G65" s="318"/>
      <c r="H65" s="34"/>
      <c r="I65" s="319"/>
      <c r="J65" s="34"/>
      <c r="K65" s="31"/>
      <c r="L65" s="31"/>
      <c r="M65" s="7"/>
      <c r="N65" s="7"/>
      <c r="O65" s="7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</row>
    <row r="66" spans="2:50" s="32" customFormat="1" ht="48.75" customHeight="1">
      <c r="B66" s="33"/>
      <c r="C66" s="34"/>
      <c r="D66" s="34"/>
      <c r="E66" s="317"/>
      <c r="F66" s="34"/>
      <c r="G66" s="318"/>
      <c r="H66" s="34"/>
      <c r="I66" s="319"/>
      <c r="J66" s="34"/>
      <c r="K66" s="31"/>
      <c r="L66" s="31"/>
      <c r="M66" s="7"/>
      <c r="N66" s="7"/>
      <c r="O66" s="7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2:50" s="32" customFormat="1" ht="48.75" customHeight="1">
      <c r="B67" s="33"/>
      <c r="C67" s="34"/>
      <c r="D67" s="34"/>
      <c r="E67" s="317"/>
      <c r="F67" s="34"/>
      <c r="G67" s="318"/>
      <c r="H67" s="34"/>
      <c r="I67" s="319"/>
      <c r="J67" s="34"/>
      <c r="K67" s="31"/>
      <c r="L67" s="31"/>
      <c r="M67" s="7"/>
      <c r="N67" s="7"/>
      <c r="O67" s="7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2:50" s="32" customFormat="1" ht="48.75" customHeight="1">
      <c r="B68" s="33"/>
      <c r="C68" s="34"/>
      <c r="D68" s="34"/>
      <c r="E68" s="317"/>
      <c r="F68" s="34"/>
      <c r="G68" s="318"/>
      <c r="H68" s="34"/>
      <c r="I68" s="319"/>
      <c r="J68" s="34"/>
      <c r="K68" s="31"/>
      <c r="L68" s="31"/>
      <c r="M68" s="7"/>
      <c r="N68" s="7"/>
      <c r="O68" s="7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</row>
    <row r="69" spans="2:50" s="32" customFormat="1" ht="48.75" customHeight="1">
      <c r="B69" s="33"/>
      <c r="C69" s="34"/>
      <c r="D69" s="34"/>
      <c r="E69" s="317"/>
      <c r="F69" s="34"/>
      <c r="G69" s="318"/>
      <c r="H69" s="34"/>
      <c r="I69" s="319"/>
      <c r="J69" s="34"/>
      <c r="K69" s="31"/>
      <c r="L69" s="31"/>
      <c r="M69" s="7"/>
      <c r="N69" s="7"/>
      <c r="O69" s="7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2:50" s="32" customFormat="1" ht="48.75" customHeight="1">
      <c r="B70" s="33"/>
      <c r="C70" s="34"/>
      <c r="D70" s="34"/>
      <c r="E70" s="317"/>
      <c r="F70" s="34"/>
      <c r="G70" s="318"/>
      <c r="H70" s="34"/>
      <c r="I70" s="319"/>
      <c r="J70" s="34"/>
      <c r="K70" s="31"/>
      <c r="L70" s="31"/>
      <c r="M70" s="7"/>
      <c r="N70" s="7"/>
      <c r="O70" s="7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2:50" s="32" customFormat="1" ht="48.75" customHeight="1">
      <c r="B71" s="33"/>
      <c r="C71" s="34"/>
      <c r="D71" s="34"/>
      <c r="E71" s="317"/>
      <c r="F71" s="34"/>
      <c r="G71" s="318"/>
      <c r="H71" s="34"/>
      <c r="I71" s="319"/>
      <c r="J71" s="34"/>
      <c r="K71" s="31"/>
      <c r="L71" s="31"/>
      <c r="M71" s="7"/>
      <c r="N71" s="7"/>
      <c r="O71" s="7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2:50" s="32" customFormat="1" ht="48.75" customHeight="1">
      <c r="B72" s="33"/>
      <c r="C72" s="34"/>
      <c r="D72" s="34"/>
      <c r="E72" s="317"/>
      <c r="F72" s="34"/>
      <c r="G72" s="318"/>
      <c r="H72" s="34"/>
      <c r="I72" s="319"/>
      <c r="J72" s="34"/>
      <c r="K72" s="31"/>
      <c r="L72" s="31"/>
      <c r="M72" s="7"/>
      <c r="N72" s="7"/>
      <c r="O72" s="7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2:50" s="32" customFormat="1" ht="48.75" customHeight="1">
      <c r="B73" s="33"/>
      <c r="C73" s="34"/>
      <c r="D73" s="34"/>
      <c r="E73" s="317"/>
      <c r="F73" s="34"/>
      <c r="G73" s="318"/>
      <c r="H73" s="34"/>
      <c r="I73" s="319"/>
      <c r="J73" s="34"/>
      <c r="K73" s="31"/>
      <c r="L73" s="31"/>
      <c r="M73" s="7"/>
      <c r="N73" s="7"/>
      <c r="O73" s="7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2:50" s="32" customFormat="1" ht="48.75" customHeight="1">
      <c r="B74" s="33"/>
      <c r="C74" s="34"/>
      <c r="D74" s="34"/>
      <c r="E74" s="317"/>
      <c r="F74" s="34"/>
      <c r="G74" s="318"/>
      <c r="H74" s="34"/>
      <c r="I74" s="319"/>
      <c r="J74" s="34"/>
      <c r="K74" s="31"/>
      <c r="L74" s="31"/>
      <c r="M74" s="7"/>
      <c r="N74" s="7"/>
      <c r="O74" s="7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2:50" s="32" customFormat="1" ht="48.75" customHeight="1">
      <c r="B75" s="33"/>
      <c r="C75" s="34"/>
      <c r="D75" s="34"/>
      <c r="E75" s="317"/>
      <c r="F75" s="34"/>
      <c r="G75" s="318"/>
      <c r="H75" s="34"/>
      <c r="I75" s="319"/>
      <c r="J75" s="34"/>
      <c r="K75" s="31"/>
      <c r="L75" s="31"/>
      <c r="M75" s="7"/>
      <c r="N75" s="7"/>
      <c r="O75" s="7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2:50" s="32" customFormat="1" ht="48.75" customHeight="1">
      <c r="B76" s="33"/>
      <c r="C76" s="34"/>
      <c r="D76" s="34"/>
      <c r="E76" s="317"/>
      <c r="F76" s="34"/>
      <c r="G76" s="318"/>
      <c r="H76" s="34"/>
      <c r="I76" s="319"/>
      <c r="J76" s="34"/>
      <c r="K76" s="31"/>
      <c r="L76" s="31"/>
      <c r="M76" s="7"/>
      <c r="N76" s="7"/>
      <c r="O76" s="7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2:50" s="32" customFormat="1" ht="48.75" customHeight="1">
      <c r="B77" s="33"/>
      <c r="C77" s="34"/>
      <c r="D77" s="34"/>
      <c r="E77" s="317"/>
      <c r="F77" s="34"/>
      <c r="G77" s="318"/>
      <c r="H77" s="34"/>
      <c r="I77" s="319"/>
      <c r="J77" s="34"/>
      <c r="K77" s="31"/>
      <c r="L77" s="31"/>
      <c r="M77" s="7"/>
      <c r="N77" s="7"/>
      <c r="O77" s="7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2:50" s="32" customFormat="1" ht="48.75" customHeight="1">
      <c r="B78" s="33"/>
      <c r="C78" s="34"/>
      <c r="D78" s="34"/>
      <c r="E78" s="317"/>
      <c r="F78" s="34"/>
      <c r="G78" s="318"/>
      <c r="H78" s="34"/>
      <c r="I78" s="319"/>
      <c r="J78" s="34"/>
      <c r="K78" s="31"/>
      <c r="L78" s="31"/>
      <c r="M78" s="7"/>
      <c r="N78" s="7"/>
      <c r="O78" s="7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2:50" s="32" customFormat="1" ht="48.75" customHeight="1">
      <c r="B79" s="33"/>
      <c r="C79" s="34"/>
      <c r="D79" s="34"/>
      <c r="E79" s="317"/>
      <c r="F79" s="34"/>
      <c r="G79" s="318"/>
      <c r="H79" s="34"/>
      <c r="I79" s="319"/>
      <c r="J79" s="34"/>
      <c r="K79" s="31"/>
      <c r="L79" s="31"/>
      <c r="M79" s="7"/>
      <c r="N79" s="7"/>
      <c r="O79" s="7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2:50" s="32" customFormat="1" ht="48.75" customHeight="1">
      <c r="B80" s="33"/>
      <c r="C80" s="34"/>
      <c r="D80" s="34"/>
      <c r="E80" s="317"/>
      <c r="F80" s="34"/>
      <c r="G80" s="318"/>
      <c r="H80" s="34"/>
      <c r="I80" s="319"/>
      <c r="J80" s="34"/>
      <c r="K80" s="31"/>
      <c r="L80" s="31"/>
      <c r="M80" s="7"/>
      <c r="N80" s="7"/>
      <c r="O80" s="7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2:50" s="32" customFormat="1" ht="48.75" customHeight="1">
      <c r="B81" s="33"/>
      <c r="C81" s="34"/>
      <c r="D81" s="34"/>
      <c r="E81" s="317"/>
      <c r="F81" s="34"/>
      <c r="G81" s="318"/>
      <c r="H81" s="34"/>
      <c r="I81" s="319"/>
      <c r="J81" s="34"/>
      <c r="K81" s="31"/>
      <c r="L81" s="31"/>
      <c r="M81" s="7"/>
      <c r="N81" s="7"/>
      <c r="O81" s="7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2:50" s="32" customFormat="1" ht="48.75" customHeight="1">
      <c r="B82" s="33"/>
      <c r="C82" s="34"/>
      <c r="D82" s="34"/>
      <c r="E82" s="317"/>
      <c r="F82" s="34"/>
      <c r="G82" s="318"/>
      <c r="H82" s="34"/>
      <c r="I82" s="319"/>
      <c r="J82" s="34"/>
      <c r="K82" s="31"/>
      <c r="L82" s="31"/>
      <c r="M82" s="7"/>
      <c r="N82" s="7"/>
      <c r="O82" s="7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2:50" s="32" customFormat="1" ht="48.75" customHeight="1">
      <c r="B83" s="33"/>
      <c r="C83" s="34"/>
      <c r="D83" s="34"/>
      <c r="E83" s="317"/>
      <c r="F83" s="34"/>
      <c r="G83" s="318"/>
      <c r="H83" s="34"/>
      <c r="I83" s="319"/>
      <c r="J83" s="34"/>
      <c r="K83" s="31"/>
      <c r="L83" s="31"/>
      <c r="M83" s="7"/>
      <c r="N83" s="7"/>
      <c r="O83" s="7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2:50" s="32" customFormat="1" ht="48.75" customHeight="1">
      <c r="B84" s="33"/>
      <c r="C84" s="34"/>
      <c r="D84" s="34"/>
      <c r="E84" s="317"/>
      <c r="F84" s="34"/>
      <c r="G84" s="318"/>
      <c r="H84" s="34"/>
      <c r="I84" s="319"/>
      <c r="J84" s="34"/>
      <c r="K84" s="31"/>
      <c r="L84" s="31"/>
      <c r="M84" s="7"/>
      <c r="N84" s="7"/>
      <c r="O84" s="7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</sheetData>
  <mergeCells count="15">
    <mergeCell ref="A1:J1"/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T75"/>
  <sheetViews>
    <sheetView zoomScale="75" zoomScaleNormal="75" zoomScaleSheetLayoutView="40" zoomScalePageLayoutView="60" workbookViewId="0">
      <selection activeCell="D9" sqref="D9"/>
    </sheetView>
  </sheetViews>
  <sheetFormatPr defaultColWidth="9.140625" defaultRowHeight="20.25"/>
  <cols>
    <col min="1" max="1" width="7.140625" style="75" customWidth="1"/>
    <col min="2" max="2" width="63.85546875" style="348" customWidth="1"/>
    <col min="3" max="3" width="19.5703125" style="61" bestFit="1" customWidth="1"/>
    <col min="4" max="4" width="17.5703125" style="61" customWidth="1"/>
    <col min="5" max="5" width="19.42578125" style="61" customWidth="1"/>
    <col min="6" max="6" width="18.7109375" style="61" customWidth="1"/>
    <col min="7" max="7" width="11.5703125" style="349" customWidth="1"/>
    <col min="8" max="8" width="18.7109375" style="61" customWidth="1"/>
    <col min="9" max="9" width="11.5703125" style="349" customWidth="1"/>
    <col min="10" max="10" width="20.85546875" style="61" customWidth="1"/>
    <col min="11" max="11" width="11.5703125" style="349" customWidth="1"/>
    <col min="12" max="12" width="19.5703125" style="350" bestFit="1" customWidth="1"/>
    <col min="13" max="13" width="19.42578125" style="351" customWidth="1"/>
    <col min="14" max="14" width="22.28515625" style="61" bestFit="1" customWidth="1"/>
    <col min="15" max="16384" width="9.140625" style="71"/>
  </cols>
  <sheetData>
    <row r="1" spans="1:15" s="58" customFormat="1" ht="35.1" customHeight="1">
      <c r="A1" s="635" t="s">
        <v>223</v>
      </c>
      <c r="B1" s="635"/>
      <c r="C1" s="635"/>
      <c r="D1" s="635"/>
      <c r="E1" s="635"/>
      <c r="F1" s="635"/>
      <c r="G1" s="635"/>
      <c r="H1" s="635"/>
      <c r="I1" s="635"/>
      <c r="J1" s="635"/>
      <c r="K1" s="635"/>
      <c r="L1" s="635"/>
      <c r="M1" s="635"/>
      <c r="N1" s="477"/>
    </row>
    <row r="2" spans="1:15" s="58" customFormat="1" ht="35.1" customHeight="1">
      <c r="A2" s="636" t="s">
        <v>570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477"/>
    </row>
    <row r="3" spans="1:15" s="62" customFormat="1" ht="30" customHeight="1">
      <c r="A3" s="630" t="s">
        <v>20</v>
      </c>
      <c r="B3" s="631" t="s">
        <v>134</v>
      </c>
      <c r="C3" s="632" t="s">
        <v>121</v>
      </c>
      <c r="D3" s="634" t="s">
        <v>417</v>
      </c>
      <c r="E3" s="634" t="s">
        <v>418</v>
      </c>
      <c r="F3" s="630" t="s">
        <v>175</v>
      </c>
      <c r="G3" s="630"/>
      <c r="H3" s="632" t="s">
        <v>83</v>
      </c>
      <c r="I3" s="637"/>
      <c r="J3" s="638" t="s">
        <v>419</v>
      </c>
      <c r="K3" s="638"/>
      <c r="L3" s="640" t="s">
        <v>4</v>
      </c>
      <c r="M3" s="639" t="s">
        <v>224</v>
      </c>
      <c r="N3" s="478"/>
    </row>
    <row r="4" spans="1:15" s="62" customFormat="1" ht="30" customHeight="1">
      <c r="A4" s="630"/>
      <c r="B4" s="631"/>
      <c r="C4" s="633"/>
      <c r="D4" s="634"/>
      <c r="E4" s="634"/>
      <c r="F4" s="59" t="s">
        <v>106</v>
      </c>
      <c r="G4" s="320" t="s">
        <v>7</v>
      </c>
      <c r="H4" s="59" t="s">
        <v>106</v>
      </c>
      <c r="I4" s="320" t="s">
        <v>7</v>
      </c>
      <c r="J4" s="59" t="s">
        <v>106</v>
      </c>
      <c r="K4" s="320" t="s">
        <v>7</v>
      </c>
      <c r="L4" s="640"/>
      <c r="M4" s="639"/>
      <c r="N4" s="478"/>
    </row>
    <row r="5" spans="1:15" s="60" customFormat="1" ht="41.25" thickBot="1">
      <c r="A5" s="321"/>
      <c r="B5" s="322" t="s">
        <v>163</v>
      </c>
      <c r="C5" s="323">
        <v>187992100</v>
      </c>
      <c r="D5" s="323">
        <v>0</v>
      </c>
      <c r="E5" s="323">
        <v>187992100</v>
      </c>
      <c r="F5" s="323">
        <v>803500</v>
      </c>
      <c r="G5" s="324">
        <v>0.4274115774013908</v>
      </c>
      <c r="H5" s="323">
        <v>11195169</v>
      </c>
      <c r="I5" s="324">
        <v>5.9551273697139404</v>
      </c>
      <c r="J5" s="323">
        <v>11998669</v>
      </c>
      <c r="K5" s="324">
        <v>6.3825389471153313</v>
      </c>
      <c r="L5" s="323">
        <v>175993431</v>
      </c>
      <c r="M5" s="325"/>
      <c r="N5" s="479"/>
    </row>
    <row r="6" spans="1:15" s="60" customFormat="1" ht="27.95" customHeight="1" thickTop="1">
      <c r="A6" s="326"/>
      <c r="B6" s="327" t="s">
        <v>225</v>
      </c>
      <c r="C6" s="328">
        <v>96371400</v>
      </c>
      <c r="D6" s="328">
        <v>0</v>
      </c>
      <c r="E6" s="328">
        <v>96371400</v>
      </c>
      <c r="F6" s="328">
        <v>0</v>
      </c>
      <c r="G6" s="329">
        <v>0</v>
      </c>
      <c r="H6" s="328">
        <v>0</v>
      </c>
      <c r="I6" s="329">
        <v>0</v>
      </c>
      <c r="J6" s="328">
        <v>0</v>
      </c>
      <c r="K6" s="329">
        <v>0</v>
      </c>
      <c r="L6" s="328">
        <v>96371400</v>
      </c>
      <c r="M6" s="330"/>
      <c r="N6" s="479"/>
    </row>
    <row r="7" spans="1:15" s="68" customFormat="1" ht="101.25">
      <c r="A7" s="63">
        <v>1</v>
      </c>
      <c r="B7" s="69" t="s">
        <v>226</v>
      </c>
      <c r="C7" s="65">
        <v>36023000</v>
      </c>
      <c r="D7" s="67"/>
      <c r="E7" s="66">
        <v>36023000</v>
      </c>
      <c r="F7" s="67"/>
      <c r="G7" s="331">
        <v>0</v>
      </c>
      <c r="H7" s="67"/>
      <c r="I7" s="331">
        <v>0</v>
      </c>
      <c r="J7" s="67">
        <v>0</v>
      </c>
      <c r="K7" s="331">
        <v>0</v>
      </c>
      <c r="L7" s="332">
        <v>36023000</v>
      </c>
      <c r="M7" s="333" t="s">
        <v>227</v>
      </c>
      <c r="N7" s="479"/>
      <c r="O7" s="70"/>
    </row>
    <row r="8" spans="1:15" s="68" customFormat="1" ht="40.5">
      <c r="A8" s="334">
        <v>2</v>
      </c>
      <c r="B8" s="335" t="s">
        <v>228</v>
      </c>
      <c r="C8" s="336">
        <v>33480000</v>
      </c>
      <c r="D8" s="337"/>
      <c r="E8" s="337">
        <v>33480000</v>
      </c>
      <c r="F8" s="337"/>
      <c r="G8" s="338">
        <v>0</v>
      </c>
      <c r="H8" s="337"/>
      <c r="I8" s="338">
        <v>0</v>
      </c>
      <c r="J8" s="67">
        <v>0</v>
      </c>
      <c r="K8" s="338">
        <v>0</v>
      </c>
      <c r="L8" s="339">
        <v>33480000</v>
      </c>
      <c r="M8" s="340" t="s">
        <v>227</v>
      </c>
      <c r="N8" s="479"/>
      <c r="O8" s="70"/>
    </row>
    <row r="9" spans="1:15" s="68" customFormat="1" ht="40.5">
      <c r="A9" s="63">
        <v>3</v>
      </c>
      <c r="B9" s="69" t="s">
        <v>229</v>
      </c>
      <c r="C9" s="65">
        <v>20212400</v>
      </c>
      <c r="D9" s="67"/>
      <c r="E9" s="67">
        <v>20212400</v>
      </c>
      <c r="F9" s="67"/>
      <c r="G9" s="331">
        <v>0</v>
      </c>
      <c r="H9" s="67"/>
      <c r="I9" s="331">
        <v>0</v>
      </c>
      <c r="J9" s="67">
        <v>0</v>
      </c>
      <c r="K9" s="331">
        <v>0</v>
      </c>
      <c r="L9" s="332">
        <v>20212400</v>
      </c>
      <c r="M9" s="333" t="s">
        <v>227</v>
      </c>
      <c r="N9" s="479"/>
      <c r="O9" s="70"/>
    </row>
    <row r="10" spans="1:15" s="68" customFormat="1" ht="60.75">
      <c r="A10" s="63">
        <v>4</v>
      </c>
      <c r="B10" s="69" t="s">
        <v>230</v>
      </c>
      <c r="C10" s="65">
        <v>6656000</v>
      </c>
      <c r="D10" s="67"/>
      <c r="E10" s="66">
        <v>6656000</v>
      </c>
      <c r="F10" s="67"/>
      <c r="G10" s="331">
        <v>0</v>
      </c>
      <c r="H10" s="67"/>
      <c r="I10" s="331">
        <v>0</v>
      </c>
      <c r="J10" s="67">
        <v>0</v>
      </c>
      <c r="K10" s="331">
        <v>0</v>
      </c>
      <c r="L10" s="332">
        <v>6656000</v>
      </c>
      <c r="M10" s="333" t="s">
        <v>227</v>
      </c>
      <c r="N10" s="479"/>
      <c r="O10" s="70"/>
    </row>
    <row r="11" spans="1:15" s="73" customFormat="1" ht="27.95" customHeight="1">
      <c r="A11" s="341"/>
      <c r="B11" s="342" t="s">
        <v>231</v>
      </c>
      <c r="C11" s="343">
        <v>91620700</v>
      </c>
      <c r="D11" s="343">
        <v>0</v>
      </c>
      <c r="E11" s="343">
        <v>91620700</v>
      </c>
      <c r="F11" s="343">
        <v>803500</v>
      </c>
      <c r="G11" s="344">
        <v>0.87698522277170987</v>
      </c>
      <c r="H11" s="343">
        <v>11195169</v>
      </c>
      <c r="I11" s="344">
        <v>12.219038928975657</v>
      </c>
      <c r="J11" s="343">
        <v>11998669</v>
      </c>
      <c r="K11" s="344">
        <v>13.096024151747367</v>
      </c>
      <c r="L11" s="343">
        <v>79622031</v>
      </c>
      <c r="M11" s="345"/>
      <c r="N11" s="480"/>
    </row>
    <row r="12" spans="1:15" s="68" customFormat="1" ht="27.95" customHeight="1">
      <c r="A12" s="63"/>
      <c r="B12" s="64" t="s">
        <v>420</v>
      </c>
      <c r="C12" s="65"/>
      <c r="D12" s="65">
        <v>300</v>
      </c>
      <c r="E12" s="67">
        <v>300</v>
      </c>
      <c r="F12" s="65"/>
      <c r="G12" s="394">
        <v>0</v>
      </c>
      <c r="H12" s="65"/>
      <c r="I12" s="394">
        <v>0</v>
      </c>
      <c r="J12" s="65">
        <v>0</v>
      </c>
      <c r="K12" s="394">
        <v>0</v>
      </c>
      <c r="L12" s="65">
        <v>300</v>
      </c>
      <c r="M12" s="395"/>
      <c r="N12" s="481"/>
    </row>
    <row r="13" spans="1:15" s="68" customFormat="1" ht="40.5" customHeight="1">
      <c r="A13" s="63">
        <v>1</v>
      </c>
      <c r="B13" s="64" t="s">
        <v>233</v>
      </c>
      <c r="C13" s="65">
        <v>1318800</v>
      </c>
      <c r="D13" s="65"/>
      <c r="E13" s="67">
        <v>1318800</v>
      </c>
      <c r="F13" s="65"/>
      <c r="G13" s="331">
        <v>0</v>
      </c>
      <c r="H13" s="65"/>
      <c r="I13" s="331">
        <v>0</v>
      </c>
      <c r="J13" s="67">
        <v>0</v>
      </c>
      <c r="K13" s="331">
        <v>0</v>
      </c>
      <c r="L13" s="332">
        <v>1318800</v>
      </c>
      <c r="M13" s="333" t="s">
        <v>227</v>
      </c>
      <c r="N13" s="481"/>
    </row>
    <row r="14" spans="1:15" s="68" customFormat="1" ht="40.5">
      <c r="A14" s="63">
        <v>2</v>
      </c>
      <c r="B14" s="64" t="s">
        <v>235</v>
      </c>
      <c r="C14" s="65">
        <v>4200900</v>
      </c>
      <c r="D14" s="65"/>
      <c r="E14" s="67">
        <v>4200900</v>
      </c>
      <c r="F14" s="65"/>
      <c r="G14" s="331">
        <v>0</v>
      </c>
      <c r="H14" s="65"/>
      <c r="I14" s="331">
        <v>0</v>
      </c>
      <c r="J14" s="67">
        <v>0</v>
      </c>
      <c r="K14" s="331">
        <v>0</v>
      </c>
      <c r="L14" s="332">
        <v>4200900</v>
      </c>
      <c r="M14" s="333" t="s">
        <v>227</v>
      </c>
      <c r="N14" s="481"/>
    </row>
    <row r="15" spans="1:15" s="68" customFormat="1" ht="40.5">
      <c r="A15" s="63">
        <v>3</v>
      </c>
      <c r="B15" s="64" t="s">
        <v>242</v>
      </c>
      <c r="C15" s="65">
        <v>1800000</v>
      </c>
      <c r="D15" s="65"/>
      <c r="E15" s="67">
        <v>1800000</v>
      </c>
      <c r="F15" s="65"/>
      <c r="G15" s="331">
        <v>0</v>
      </c>
      <c r="H15" s="65"/>
      <c r="I15" s="331">
        <v>0</v>
      </c>
      <c r="J15" s="67">
        <v>0</v>
      </c>
      <c r="K15" s="331">
        <v>0</v>
      </c>
      <c r="L15" s="332">
        <v>1800000</v>
      </c>
      <c r="M15" s="333" t="s">
        <v>227</v>
      </c>
      <c r="N15" s="481"/>
    </row>
    <row r="16" spans="1:15" s="68" customFormat="1" ht="40.5">
      <c r="A16" s="63">
        <v>4</v>
      </c>
      <c r="B16" s="64" t="s">
        <v>245</v>
      </c>
      <c r="C16" s="65">
        <v>4193000</v>
      </c>
      <c r="D16" s="65"/>
      <c r="E16" s="67">
        <v>4193000</v>
      </c>
      <c r="F16" s="65"/>
      <c r="G16" s="331">
        <v>0</v>
      </c>
      <c r="H16" s="65"/>
      <c r="I16" s="331">
        <v>0</v>
      </c>
      <c r="J16" s="67">
        <v>0</v>
      </c>
      <c r="K16" s="331">
        <v>0</v>
      </c>
      <c r="L16" s="332">
        <v>4193000</v>
      </c>
      <c r="M16" s="333" t="s">
        <v>227</v>
      </c>
      <c r="N16" s="481"/>
    </row>
    <row r="17" spans="1:20" s="68" customFormat="1" ht="40.5">
      <c r="A17" s="63">
        <v>5</v>
      </c>
      <c r="B17" s="64" t="s">
        <v>246</v>
      </c>
      <c r="C17" s="65">
        <v>4170000</v>
      </c>
      <c r="D17" s="65"/>
      <c r="E17" s="67">
        <v>4170000</v>
      </c>
      <c r="F17" s="65"/>
      <c r="G17" s="331">
        <v>0</v>
      </c>
      <c r="H17" s="65"/>
      <c r="I17" s="331">
        <v>0</v>
      </c>
      <c r="J17" s="67">
        <v>0</v>
      </c>
      <c r="K17" s="331">
        <v>0</v>
      </c>
      <c r="L17" s="332">
        <v>4170000</v>
      </c>
      <c r="M17" s="333" t="s">
        <v>227</v>
      </c>
      <c r="N17" s="481"/>
    </row>
    <row r="18" spans="1:20" s="68" customFormat="1" ht="40.5">
      <c r="A18" s="63">
        <v>6</v>
      </c>
      <c r="B18" s="74" t="s">
        <v>253</v>
      </c>
      <c r="C18" s="65">
        <v>750000</v>
      </c>
      <c r="D18" s="65"/>
      <c r="E18" s="67">
        <v>750000</v>
      </c>
      <c r="F18" s="65"/>
      <c r="G18" s="331">
        <v>0</v>
      </c>
      <c r="H18" s="65"/>
      <c r="I18" s="331">
        <v>0</v>
      </c>
      <c r="J18" s="67">
        <v>0</v>
      </c>
      <c r="K18" s="331">
        <v>0</v>
      </c>
      <c r="L18" s="332">
        <v>750000</v>
      </c>
      <c r="M18" s="333" t="s">
        <v>227</v>
      </c>
      <c r="N18" s="481"/>
    </row>
    <row r="19" spans="1:20" s="68" customFormat="1" ht="40.5" customHeight="1">
      <c r="A19" s="63">
        <v>7</v>
      </c>
      <c r="B19" s="64" t="s">
        <v>274</v>
      </c>
      <c r="C19" s="65">
        <v>2332000</v>
      </c>
      <c r="D19" s="65"/>
      <c r="E19" s="67">
        <v>2332000</v>
      </c>
      <c r="F19" s="65"/>
      <c r="G19" s="331">
        <v>0</v>
      </c>
      <c r="H19" s="65"/>
      <c r="I19" s="331">
        <v>0</v>
      </c>
      <c r="J19" s="67">
        <v>0</v>
      </c>
      <c r="K19" s="331">
        <v>0</v>
      </c>
      <c r="L19" s="332">
        <v>2332000</v>
      </c>
      <c r="M19" s="333" t="s">
        <v>227</v>
      </c>
      <c r="N19" s="481"/>
    </row>
    <row r="20" spans="1:20" s="68" customFormat="1" ht="40.5">
      <c r="A20" s="63">
        <v>8</v>
      </c>
      <c r="B20" s="64" t="s">
        <v>287</v>
      </c>
      <c r="C20" s="65">
        <v>735000</v>
      </c>
      <c r="D20" s="65"/>
      <c r="E20" s="67">
        <v>735000</v>
      </c>
      <c r="F20" s="65"/>
      <c r="G20" s="331">
        <v>0</v>
      </c>
      <c r="H20" s="65"/>
      <c r="I20" s="331">
        <v>0</v>
      </c>
      <c r="J20" s="67">
        <v>0</v>
      </c>
      <c r="K20" s="331">
        <v>0</v>
      </c>
      <c r="L20" s="332">
        <v>735000</v>
      </c>
      <c r="M20" s="333" t="s">
        <v>227</v>
      </c>
      <c r="N20" s="481"/>
    </row>
    <row r="21" spans="1:20" s="68" customFormat="1" ht="40.5" customHeight="1">
      <c r="A21" s="63">
        <v>9</v>
      </c>
      <c r="B21" s="64" t="s">
        <v>294</v>
      </c>
      <c r="C21" s="65">
        <v>2245000</v>
      </c>
      <c r="D21" s="65"/>
      <c r="E21" s="67">
        <v>2245000</v>
      </c>
      <c r="F21" s="65"/>
      <c r="G21" s="331">
        <v>0</v>
      </c>
      <c r="H21" s="65"/>
      <c r="I21" s="331">
        <v>0</v>
      </c>
      <c r="J21" s="67">
        <v>0</v>
      </c>
      <c r="K21" s="331">
        <v>0</v>
      </c>
      <c r="L21" s="332">
        <v>2245000</v>
      </c>
      <c r="M21" s="333" t="s">
        <v>227</v>
      </c>
      <c r="N21" s="481"/>
    </row>
    <row r="22" spans="1:20" s="164" customFormat="1" ht="60.75">
      <c r="A22" s="63">
        <v>10</v>
      </c>
      <c r="B22" s="64" t="s">
        <v>298</v>
      </c>
      <c r="C22" s="65">
        <v>2331600</v>
      </c>
      <c r="D22" s="65"/>
      <c r="E22" s="67">
        <v>2331600</v>
      </c>
      <c r="F22" s="65"/>
      <c r="G22" s="331">
        <v>0</v>
      </c>
      <c r="H22" s="65"/>
      <c r="I22" s="331">
        <v>0</v>
      </c>
      <c r="J22" s="67">
        <v>0</v>
      </c>
      <c r="K22" s="331">
        <v>0</v>
      </c>
      <c r="L22" s="332">
        <v>2331600</v>
      </c>
      <c r="M22" s="333" t="s">
        <v>227</v>
      </c>
      <c r="N22" s="481"/>
      <c r="O22" s="68"/>
      <c r="P22" s="68"/>
      <c r="Q22" s="68"/>
      <c r="R22" s="68"/>
      <c r="S22" s="68"/>
      <c r="T22" s="68"/>
    </row>
    <row r="23" spans="1:20" s="68" customFormat="1" ht="40.5">
      <c r="A23" s="63">
        <v>11</v>
      </c>
      <c r="B23" s="64" t="s">
        <v>300</v>
      </c>
      <c r="C23" s="65">
        <v>813000</v>
      </c>
      <c r="D23" s="65"/>
      <c r="E23" s="67">
        <v>813000</v>
      </c>
      <c r="F23" s="65"/>
      <c r="G23" s="331">
        <v>0</v>
      </c>
      <c r="H23" s="65"/>
      <c r="I23" s="331">
        <v>0</v>
      </c>
      <c r="J23" s="67">
        <v>0</v>
      </c>
      <c r="K23" s="331">
        <v>0</v>
      </c>
      <c r="L23" s="332">
        <v>813000</v>
      </c>
      <c r="M23" s="333" t="s">
        <v>227</v>
      </c>
      <c r="N23" s="481"/>
    </row>
    <row r="24" spans="1:20" s="68" customFormat="1" ht="40.5">
      <c r="A24" s="63">
        <v>12</v>
      </c>
      <c r="B24" s="69" t="s">
        <v>302</v>
      </c>
      <c r="C24" s="65">
        <v>1264000</v>
      </c>
      <c r="D24" s="67"/>
      <c r="E24" s="67">
        <v>1264000</v>
      </c>
      <c r="F24" s="67"/>
      <c r="G24" s="331">
        <v>0</v>
      </c>
      <c r="H24" s="67"/>
      <c r="I24" s="331">
        <v>0</v>
      </c>
      <c r="J24" s="67">
        <v>0</v>
      </c>
      <c r="K24" s="331">
        <v>0</v>
      </c>
      <c r="L24" s="332">
        <v>1264000</v>
      </c>
      <c r="M24" s="333" t="s">
        <v>227</v>
      </c>
      <c r="N24" s="479"/>
      <c r="O24" s="70"/>
    </row>
    <row r="25" spans="1:20" s="68" customFormat="1" ht="40.5">
      <c r="A25" s="63">
        <v>13</v>
      </c>
      <c r="B25" s="69" t="s">
        <v>303</v>
      </c>
      <c r="C25" s="65">
        <v>1708300</v>
      </c>
      <c r="D25" s="67"/>
      <c r="E25" s="67">
        <v>1708300</v>
      </c>
      <c r="F25" s="67"/>
      <c r="G25" s="331">
        <v>0</v>
      </c>
      <c r="H25" s="67"/>
      <c r="I25" s="331">
        <v>0</v>
      </c>
      <c r="J25" s="67">
        <v>0</v>
      </c>
      <c r="K25" s="331">
        <v>0</v>
      </c>
      <c r="L25" s="332">
        <v>1708300</v>
      </c>
      <c r="M25" s="333" t="s">
        <v>227</v>
      </c>
      <c r="N25" s="479"/>
      <c r="O25" s="70"/>
    </row>
    <row r="26" spans="1:20" s="68" customFormat="1" ht="40.5">
      <c r="A26" s="63">
        <v>14</v>
      </c>
      <c r="B26" s="64" t="s">
        <v>305</v>
      </c>
      <c r="C26" s="65">
        <v>15000000</v>
      </c>
      <c r="D26" s="65"/>
      <c r="E26" s="67">
        <v>15000000</v>
      </c>
      <c r="F26" s="65"/>
      <c r="G26" s="331">
        <v>0</v>
      </c>
      <c r="H26" s="65"/>
      <c r="I26" s="331">
        <v>0</v>
      </c>
      <c r="J26" s="67">
        <v>0</v>
      </c>
      <c r="K26" s="331">
        <v>0</v>
      </c>
      <c r="L26" s="332">
        <v>15000000</v>
      </c>
      <c r="M26" s="333" t="s">
        <v>227</v>
      </c>
      <c r="N26" s="481"/>
    </row>
    <row r="27" spans="1:20" s="68" customFormat="1" ht="40.5">
      <c r="A27" s="63">
        <v>15</v>
      </c>
      <c r="B27" s="64" t="s">
        <v>306</v>
      </c>
      <c r="C27" s="65">
        <v>14500500</v>
      </c>
      <c r="D27" s="65"/>
      <c r="E27" s="67">
        <v>14500500</v>
      </c>
      <c r="F27" s="65"/>
      <c r="G27" s="331">
        <v>0</v>
      </c>
      <c r="H27" s="65"/>
      <c r="I27" s="331">
        <v>0</v>
      </c>
      <c r="J27" s="67">
        <v>0</v>
      </c>
      <c r="K27" s="331">
        <v>0</v>
      </c>
      <c r="L27" s="332">
        <v>14500500</v>
      </c>
      <c r="M27" s="333" t="s">
        <v>227</v>
      </c>
      <c r="N27" s="481"/>
    </row>
    <row r="28" spans="1:20" s="68" customFormat="1" ht="40.5">
      <c r="A28" s="63">
        <v>16</v>
      </c>
      <c r="B28" s="64" t="s">
        <v>241</v>
      </c>
      <c r="C28" s="65">
        <v>342000</v>
      </c>
      <c r="D28" s="65"/>
      <c r="E28" s="67">
        <v>342000</v>
      </c>
      <c r="F28" s="65"/>
      <c r="G28" s="331">
        <v>0</v>
      </c>
      <c r="H28" s="65"/>
      <c r="I28" s="331">
        <v>0</v>
      </c>
      <c r="J28" s="67">
        <v>0</v>
      </c>
      <c r="K28" s="331">
        <v>0</v>
      </c>
      <c r="L28" s="332">
        <v>342000</v>
      </c>
      <c r="M28" s="333" t="s">
        <v>129</v>
      </c>
      <c r="N28" s="481"/>
    </row>
    <row r="29" spans="1:20" s="68" customFormat="1" ht="40.5">
      <c r="A29" s="63">
        <v>17</v>
      </c>
      <c r="B29" s="64" t="s">
        <v>421</v>
      </c>
      <c r="C29" s="65">
        <v>372000</v>
      </c>
      <c r="D29" s="65"/>
      <c r="E29" s="67">
        <v>372000</v>
      </c>
      <c r="F29" s="65"/>
      <c r="G29" s="331">
        <v>0</v>
      </c>
      <c r="H29" s="65"/>
      <c r="I29" s="331">
        <v>0</v>
      </c>
      <c r="J29" s="67">
        <v>0</v>
      </c>
      <c r="K29" s="331">
        <v>0</v>
      </c>
      <c r="L29" s="332">
        <v>372000</v>
      </c>
      <c r="M29" s="333" t="s">
        <v>129</v>
      </c>
      <c r="N29" s="481"/>
    </row>
    <row r="30" spans="1:20" s="68" customFormat="1" ht="40.5">
      <c r="A30" s="63">
        <v>18</v>
      </c>
      <c r="B30" s="64" t="s">
        <v>237</v>
      </c>
      <c r="C30" s="65">
        <v>462000</v>
      </c>
      <c r="D30" s="65"/>
      <c r="E30" s="67">
        <v>462000</v>
      </c>
      <c r="F30" s="65"/>
      <c r="G30" s="331">
        <v>0</v>
      </c>
      <c r="H30" s="65"/>
      <c r="I30" s="331">
        <v>0</v>
      </c>
      <c r="J30" s="67">
        <v>0</v>
      </c>
      <c r="K30" s="331">
        <v>0</v>
      </c>
      <c r="L30" s="332">
        <v>462000</v>
      </c>
      <c r="M30" s="333" t="s">
        <v>72</v>
      </c>
      <c r="N30" s="481"/>
    </row>
    <row r="31" spans="1:20" s="68" customFormat="1" ht="40.5">
      <c r="A31" s="63">
        <v>19</v>
      </c>
      <c r="B31" s="64" t="s">
        <v>238</v>
      </c>
      <c r="C31" s="65">
        <v>684000</v>
      </c>
      <c r="D31" s="65"/>
      <c r="E31" s="67">
        <v>684000</v>
      </c>
      <c r="F31" s="65"/>
      <c r="G31" s="331">
        <v>0</v>
      </c>
      <c r="H31" s="65"/>
      <c r="I31" s="331">
        <v>0</v>
      </c>
      <c r="J31" s="67">
        <v>0</v>
      </c>
      <c r="K31" s="331">
        <v>0</v>
      </c>
      <c r="L31" s="332">
        <v>684000</v>
      </c>
      <c r="M31" s="333" t="s">
        <v>72</v>
      </c>
      <c r="N31" s="481"/>
    </row>
    <row r="32" spans="1:20" s="68" customFormat="1" ht="40.5">
      <c r="A32" s="63">
        <v>20</v>
      </c>
      <c r="B32" s="64" t="s">
        <v>252</v>
      </c>
      <c r="C32" s="65">
        <v>461600</v>
      </c>
      <c r="D32" s="65"/>
      <c r="E32" s="67">
        <v>461600</v>
      </c>
      <c r="F32" s="65"/>
      <c r="G32" s="331">
        <v>0</v>
      </c>
      <c r="H32" s="65"/>
      <c r="I32" s="331">
        <v>0</v>
      </c>
      <c r="J32" s="67">
        <v>0</v>
      </c>
      <c r="K32" s="331">
        <v>0</v>
      </c>
      <c r="L32" s="332">
        <v>461600</v>
      </c>
      <c r="M32" s="333" t="s">
        <v>73</v>
      </c>
      <c r="N32" s="481"/>
    </row>
    <row r="33" spans="1:20" s="68" customFormat="1" ht="40.5">
      <c r="A33" s="63">
        <v>21</v>
      </c>
      <c r="B33" s="64" t="s">
        <v>297</v>
      </c>
      <c r="C33" s="65">
        <v>242100</v>
      </c>
      <c r="D33" s="65"/>
      <c r="E33" s="67">
        <v>242100</v>
      </c>
      <c r="F33" s="65"/>
      <c r="G33" s="331">
        <v>0</v>
      </c>
      <c r="H33" s="65"/>
      <c r="I33" s="331">
        <v>0</v>
      </c>
      <c r="J33" s="67">
        <v>0</v>
      </c>
      <c r="K33" s="331">
        <v>0</v>
      </c>
      <c r="L33" s="332">
        <v>242100</v>
      </c>
      <c r="M33" s="333" t="s">
        <v>73</v>
      </c>
      <c r="N33" s="481"/>
    </row>
    <row r="34" spans="1:20" s="68" customFormat="1" ht="60.75">
      <c r="A34" s="63">
        <v>22</v>
      </c>
      <c r="B34" s="64" t="s">
        <v>239</v>
      </c>
      <c r="C34" s="65">
        <v>322000</v>
      </c>
      <c r="D34" s="65"/>
      <c r="E34" s="67">
        <v>322000</v>
      </c>
      <c r="F34" s="65"/>
      <c r="G34" s="331">
        <v>0</v>
      </c>
      <c r="H34" s="65"/>
      <c r="I34" s="331">
        <v>0</v>
      </c>
      <c r="J34" s="67">
        <v>0</v>
      </c>
      <c r="K34" s="331">
        <v>0</v>
      </c>
      <c r="L34" s="332">
        <v>322000</v>
      </c>
      <c r="M34" s="333" t="s">
        <v>75</v>
      </c>
      <c r="N34" s="481"/>
    </row>
    <row r="35" spans="1:20" s="68" customFormat="1" ht="60.75">
      <c r="A35" s="63">
        <v>23</v>
      </c>
      <c r="B35" s="64" t="s">
        <v>295</v>
      </c>
      <c r="C35" s="65">
        <v>752800</v>
      </c>
      <c r="D35" s="65"/>
      <c r="E35" s="67">
        <v>752800</v>
      </c>
      <c r="F35" s="65"/>
      <c r="G35" s="331">
        <v>0</v>
      </c>
      <c r="H35" s="65"/>
      <c r="I35" s="331">
        <v>0</v>
      </c>
      <c r="J35" s="67">
        <v>0</v>
      </c>
      <c r="K35" s="331">
        <v>0</v>
      </c>
      <c r="L35" s="332">
        <v>752800</v>
      </c>
      <c r="M35" s="333" t="s">
        <v>75</v>
      </c>
      <c r="N35" s="481"/>
    </row>
    <row r="36" spans="1:20" s="68" customFormat="1" ht="40.5">
      <c r="A36" s="63">
        <v>24</v>
      </c>
      <c r="B36" s="64" t="s">
        <v>240</v>
      </c>
      <c r="C36" s="65">
        <v>697000</v>
      </c>
      <c r="D36" s="65"/>
      <c r="E36" s="67">
        <v>697000</v>
      </c>
      <c r="F36" s="65"/>
      <c r="G36" s="331">
        <v>0</v>
      </c>
      <c r="H36" s="65"/>
      <c r="I36" s="331">
        <v>0</v>
      </c>
      <c r="J36" s="67">
        <v>0</v>
      </c>
      <c r="K36" s="331">
        <v>0</v>
      </c>
      <c r="L36" s="332">
        <v>697000</v>
      </c>
      <c r="M36" s="333" t="s">
        <v>76</v>
      </c>
      <c r="N36" s="481"/>
    </row>
    <row r="37" spans="1:20" s="68" customFormat="1" ht="40.5" customHeight="1">
      <c r="A37" s="63">
        <v>25</v>
      </c>
      <c r="B37" s="64" t="s">
        <v>270</v>
      </c>
      <c r="C37" s="65">
        <v>797000</v>
      </c>
      <c r="D37" s="65"/>
      <c r="E37" s="67">
        <v>797000</v>
      </c>
      <c r="F37" s="65"/>
      <c r="G37" s="331">
        <v>0</v>
      </c>
      <c r="H37" s="65"/>
      <c r="I37" s="331">
        <v>0</v>
      </c>
      <c r="J37" s="67">
        <v>0</v>
      </c>
      <c r="K37" s="331">
        <v>0</v>
      </c>
      <c r="L37" s="332">
        <v>797000</v>
      </c>
      <c r="M37" s="333" t="s">
        <v>78</v>
      </c>
      <c r="N37" s="481"/>
    </row>
    <row r="38" spans="1:20" s="68" customFormat="1" ht="40.5">
      <c r="A38" s="63">
        <v>26</v>
      </c>
      <c r="B38" s="64" t="s">
        <v>250</v>
      </c>
      <c r="C38" s="65">
        <v>2567000</v>
      </c>
      <c r="D38" s="65"/>
      <c r="E38" s="67">
        <v>2567000</v>
      </c>
      <c r="F38" s="65"/>
      <c r="G38" s="331">
        <v>0</v>
      </c>
      <c r="H38" s="65"/>
      <c r="I38" s="331">
        <v>0</v>
      </c>
      <c r="J38" s="67">
        <v>0</v>
      </c>
      <c r="K38" s="331">
        <v>0</v>
      </c>
      <c r="L38" s="332">
        <v>2567000</v>
      </c>
      <c r="M38" s="333" t="s">
        <v>251</v>
      </c>
      <c r="N38" s="481"/>
    </row>
    <row r="39" spans="1:20" s="68" customFormat="1" ht="40.5">
      <c r="A39" s="63">
        <v>27</v>
      </c>
      <c r="B39" s="72" t="s">
        <v>267</v>
      </c>
      <c r="C39" s="65">
        <v>555000</v>
      </c>
      <c r="D39" s="66"/>
      <c r="E39" s="67">
        <v>555000</v>
      </c>
      <c r="F39" s="66"/>
      <c r="G39" s="346">
        <v>0</v>
      </c>
      <c r="H39" s="66"/>
      <c r="I39" s="331">
        <v>0</v>
      </c>
      <c r="J39" s="67">
        <v>0</v>
      </c>
      <c r="K39" s="331">
        <v>0</v>
      </c>
      <c r="L39" s="332">
        <v>555000</v>
      </c>
      <c r="M39" s="333" t="s">
        <v>193</v>
      </c>
      <c r="N39" s="482"/>
    </row>
    <row r="40" spans="1:20" s="68" customFormat="1" ht="40.5" customHeight="1">
      <c r="A40" s="63">
        <v>28</v>
      </c>
      <c r="B40" s="64" t="s">
        <v>293</v>
      </c>
      <c r="C40" s="65">
        <v>950000</v>
      </c>
      <c r="D40" s="65"/>
      <c r="E40" s="67">
        <v>950000</v>
      </c>
      <c r="F40" s="65"/>
      <c r="G40" s="331">
        <v>0</v>
      </c>
      <c r="H40" s="65"/>
      <c r="I40" s="331">
        <v>0</v>
      </c>
      <c r="J40" s="67">
        <v>0</v>
      </c>
      <c r="K40" s="331">
        <v>0</v>
      </c>
      <c r="L40" s="332">
        <v>950000</v>
      </c>
      <c r="M40" s="333" t="s">
        <v>193</v>
      </c>
      <c r="N40" s="481"/>
    </row>
    <row r="41" spans="1:20" s="68" customFormat="1" ht="40.5" customHeight="1">
      <c r="A41" s="63">
        <v>29</v>
      </c>
      <c r="B41" s="64" t="s">
        <v>291</v>
      </c>
      <c r="C41" s="65">
        <v>2299000</v>
      </c>
      <c r="D41" s="65"/>
      <c r="E41" s="67">
        <v>2299000</v>
      </c>
      <c r="F41" s="65"/>
      <c r="G41" s="331">
        <v>0</v>
      </c>
      <c r="H41" s="65"/>
      <c r="I41" s="331">
        <v>0</v>
      </c>
      <c r="J41" s="67">
        <v>0</v>
      </c>
      <c r="K41" s="331">
        <v>0</v>
      </c>
      <c r="L41" s="332">
        <v>2299000</v>
      </c>
      <c r="M41" s="333" t="s">
        <v>292</v>
      </c>
      <c r="N41" s="481"/>
    </row>
    <row r="42" spans="1:20" s="68" customFormat="1" ht="40.5">
      <c r="A42" s="63">
        <v>30</v>
      </c>
      <c r="B42" s="64" t="s">
        <v>261</v>
      </c>
      <c r="C42" s="163">
        <v>1676500</v>
      </c>
      <c r="D42" s="163"/>
      <c r="E42" s="396">
        <v>1676500</v>
      </c>
      <c r="F42" s="163"/>
      <c r="G42" s="331">
        <v>0</v>
      </c>
      <c r="H42" s="163"/>
      <c r="I42" s="331">
        <v>0</v>
      </c>
      <c r="J42" s="67">
        <v>0</v>
      </c>
      <c r="K42" s="331">
        <v>0</v>
      </c>
      <c r="L42" s="347">
        <v>1676500</v>
      </c>
      <c r="M42" s="333" t="s">
        <v>262</v>
      </c>
      <c r="N42" s="483"/>
      <c r="O42" s="164"/>
      <c r="P42" s="164"/>
      <c r="Q42" s="164"/>
      <c r="R42" s="164"/>
      <c r="S42" s="164"/>
      <c r="T42" s="164"/>
    </row>
    <row r="43" spans="1:20" s="68" customFormat="1" ht="40.5">
      <c r="A43" s="63">
        <v>31</v>
      </c>
      <c r="B43" s="64" t="s">
        <v>249</v>
      </c>
      <c r="C43" s="65">
        <v>257300</v>
      </c>
      <c r="D43" s="65"/>
      <c r="E43" s="67">
        <v>257300</v>
      </c>
      <c r="F43" s="65"/>
      <c r="G43" s="331">
        <v>0</v>
      </c>
      <c r="H43" s="65"/>
      <c r="I43" s="331">
        <v>0</v>
      </c>
      <c r="J43" s="67">
        <v>0</v>
      </c>
      <c r="K43" s="331">
        <v>0</v>
      </c>
      <c r="L43" s="332">
        <v>257300</v>
      </c>
      <c r="M43" s="333" t="s">
        <v>205</v>
      </c>
      <c r="N43" s="481"/>
    </row>
    <row r="44" spans="1:20" s="68" customFormat="1" ht="40.5">
      <c r="A44" s="63">
        <v>32</v>
      </c>
      <c r="B44" s="64" t="s">
        <v>232</v>
      </c>
      <c r="C44" s="65">
        <v>191500</v>
      </c>
      <c r="D44" s="65"/>
      <c r="E44" s="67">
        <v>191500</v>
      </c>
      <c r="F44" s="65"/>
      <c r="G44" s="331">
        <v>0</v>
      </c>
      <c r="H44" s="65"/>
      <c r="I44" s="331">
        <v>0</v>
      </c>
      <c r="J44" s="67">
        <v>0</v>
      </c>
      <c r="K44" s="331">
        <v>0</v>
      </c>
      <c r="L44" s="332">
        <v>191500</v>
      </c>
      <c r="M44" s="333" t="s">
        <v>200</v>
      </c>
      <c r="N44" s="481"/>
    </row>
    <row r="45" spans="1:20" s="68" customFormat="1" ht="40.5" customHeight="1">
      <c r="A45" s="63">
        <v>33</v>
      </c>
      <c r="B45" s="64" t="s">
        <v>278</v>
      </c>
      <c r="C45" s="65">
        <v>608600</v>
      </c>
      <c r="D45" s="65"/>
      <c r="E45" s="67">
        <v>608600</v>
      </c>
      <c r="F45" s="65"/>
      <c r="G45" s="331">
        <v>0</v>
      </c>
      <c r="H45" s="65"/>
      <c r="I45" s="331">
        <v>0</v>
      </c>
      <c r="J45" s="67">
        <v>0</v>
      </c>
      <c r="K45" s="331">
        <v>0</v>
      </c>
      <c r="L45" s="332">
        <v>608600</v>
      </c>
      <c r="M45" s="333" t="s">
        <v>279</v>
      </c>
      <c r="N45" s="481"/>
    </row>
    <row r="46" spans="1:20" s="68" customFormat="1" ht="40.5" customHeight="1">
      <c r="A46" s="63">
        <v>34</v>
      </c>
      <c r="B46" s="64" t="s">
        <v>243</v>
      </c>
      <c r="C46" s="65">
        <v>855700</v>
      </c>
      <c r="D46" s="65"/>
      <c r="E46" s="67">
        <v>855700</v>
      </c>
      <c r="F46" s="65"/>
      <c r="G46" s="331">
        <v>0</v>
      </c>
      <c r="H46" s="65"/>
      <c r="I46" s="331">
        <v>0</v>
      </c>
      <c r="J46" s="67">
        <v>0</v>
      </c>
      <c r="K46" s="331">
        <v>0</v>
      </c>
      <c r="L46" s="332">
        <v>855700</v>
      </c>
      <c r="M46" s="333" t="s">
        <v>244</v>
      </c>
      <c r="N46" s="481"/>
    </row>
    <row r="47" spans="1:20" s="68" customFormat="1" ht="40.5">
      <c r="A47" s="63">
        <v>35</v>
      </c>
      <c r="B47" s="64" t="s">
        <v>254</v>
      </c>
      <c r="C47" s="65">
        <v>475200</v>
      </c>
      <c r="D47" s="65"/>
      <c r="E47" s="67">
        <v>475200</v>
      </c>
      <c r="F47" s="65"/>
      <c r="G47" s="331">
        <v>0</v>
      </c>
      <c r="H47" s="65"/>
      <c r="I47" s="331">
        <v>0</v>
      </c>
      <c r="J47" s="67">
        <v>0</v>
      </c>
      <c r="K47" s="331">
        <v>0</v>
      </c>
      <c r="L47" s="332">
        <v>475200</v>
      </c>
      <c r="M47" s="340" t="s">
        <v>244</v>
      </c>
      <c r="N47" s="481"/>
    </row>
    <row r="48" spans="1:20" s="68" customFormat="1" ht="40.5">
      <c r="A48" s="63">
        <v>36</v>
      </c>
      <c r="B48" s="64" t="s">
        <v>256</v>
      </c>
      <c r="C48" s="65">
        <v>595900</v>
      </c>
      <c r="D48" s="65"/>
      <c r="E48" s="67">
        <v>595900</v>
      </c>
      <c r="F48" s="65"/>
      <c r="G48" s="331">
        <v>0</v>
      </c>
      <c r="H48" s="65"/>
      <c r="I48" s="331">
        <v>0</v>
      </c>
      <c r="J48" s="67">
        <v>0</v>
      </c>
      <c r="K48" s="331">
        <v>0</v>
      </c>
      <c r="L48" s="332">
        <v>595900</v>
      </c>
      <c r="M48" s="333" t="s">
        <v>244</v>
      </c>
      <c r="N48" s="481"/>
    </row>
    <row r="49" spans="1:14" s="68" customFormat="1" ht="40.5" customHeight="1">
      <c r="A49" s="63">
        <v>37</v>
      </c>
      <c r="B49" s="64" t="s">
        <v>263</v>
      </c>
      <c r="C49" s="65">
        <v>246700</v>
      </c>
      <c r="D49" s="65"/>
      <c r="E49" s="67">
        <v>246700</v>
      </c>
      <c r="F49" s="65"/>
      <c r="G49" s="331">
        <v>0</v>
      </c>
      <c r="H49" s="65"/>
      <c r="I49" s="331">
        <v>0</v>
      </c>
      <c r="J49" s="67">
        <v>0</v>
      </c>
      <c r="K49" s="331">
        <v>0</v>
      </c>
      <c r="L49" s="332">
        <v>246700</v>
      </c>
      <c r="M49" s="333" t="s">
        <v>244</v>
      </c>
      <c r="N49" s="481"/>
    </row>
    <row r="50" spans="1:14" s="68" customFormat="1" ht="40.5">
      <c r="A50" s="63">
        <v>38</v>
      </c>
      <c r="B50" s="64" t="s">
        <v>264</v>
      </c>
      <c r="C50" s="65">
        <v>373000</v>
      </c>
      <c r="D50" s="65"/>
      <c r="E50" s="67">
        <v>373000</v>
      </c>
      <c r="F50" s="65"/>
      <c r="G50" s="331">
        <v>0</v>
      </c>
      <c r="H50" s="65"/>
      <c r="I50" s="331">
        <v>0</v>
      </c>
      <c r="J50" s="67">
        <v>0</v>
      </c>
      <c r="K50" s="331">
        <v>0</v>
      </c>
      <c r="L50" s="332">
        <v>373000</v>
      </c>
      <c r="M50" s="333" t="s">
        <v>244</v>
      </c>
      <c r="N50" s="481"/>
    </row>
    <row r="51" spans="1:14" s="68" customFormat="1" ht="40.5">
      <c r="A51" s="63">
        <v>39</v>
      </c>
      <c r="B51" s="64" t="s">
        <v>282</v>
      </c>
      <c r="C51" s="65">
        <v>2350000</v>
      </c>
      <c r="D51" s="65"/>
      <c r="E51" s="67">
        <v>2350000</v>
      </c>
      <c r="F51" s="65"/>
      <c r="G51" s="331">
        <v>0</v>
      </c>
      <c r="H51" s="65"/>
      <c r="I51" s="331">
        <v>0</v>
      </c>
      <c r="J51" s="67">
        <v>0</v>
      </c>
      <c r="K51" s="331">
        <v>0</v>
      </c>
      <c r="L51" s="332">
        <v>2350000</v>
      </c>
      <c r="M51" s="333" t="s">
        <v>266</v>
      </c>
      <c r="N51" s="481"/>
    </row>
    <row r="52" spans="1:14" s="68" customFormat="1" ht="40.5">
      <c r="A52" s="63">
        <v>40</v>
      </c>
      <c r="B52" s="64" t="s">
        <v>283</v>
      </c>
      <c r="C52" s="65">
        <v>1300000</v>
      </c>
      <c r="D52" s="65"/>
      <c r="E52" s="67">
        <v>1300000</v>
      </c>
      <c r="F52" s="65"/>
      <c r="G52" s="331">
        <v>0</v>
      </c>
      <c r="H52" s="65"/>
      <c r="I52" s="331">
        <v>0</v>
      </c>
      <c r="J52" s="67">
        <v>0</v>
      </c>
      <c r="K52" s="331">
        <v>0</v>
      </c>
      <c r="L52" s="332">
        <v>1300000</v>
      </c>
      <c r="M52" s="333" t="s">
        <v>266</v>
      </c>
      <c r="N52" s="481"/>
    </row>
    <row r="53" spans="1:14" s="68" customFormat="1" ht="40.5">
      <c r="A53" s="63">
        <v>41</v>
      </c>
      <c r="B53" s="64" t="s">
        <v>272</v>
      </c>
      <c r="C53" s="65">
        <v>619200</v>
      </c>
      <c r="D53" s="65"/>
      <c r="E53" s="67">
        <v>619200</v>
      </c>
      <c r="F53" s="65"/>
      <c r="G53" s="331">
        <v>0</v>
      </c>
      <c r="H53" s="65"/>
      <c r="I53" s="331">
        <v>0</v>
      </c>
      <c r="J53" s="67">
        <v>0</v>
      </c>
      <c r="K53" s="331">
        <v>0</v>
      </c>
      <c r="L53" s="332">
        <v>619200</v>
      </c>
      <c r="M53" s="333" t="s">
        <v>273</v>
      </c>
      <c r="N53" s="481"/>
    </row>
    <row r="54" spans="1:14" s="68" customFormat="1" ht="40.5">
      <c r="A54" s="63">
        <v>42</v>
      </c>
      <c r="B54" s="64" t="s">
        <v>258</v>
      </c>
      <c r="C54" s="65">
        <v>392700</v>
      </c>
      <c r="D54" s="65"/>
      <c r="E54" s="67">
        <v>392700</v>
      </c>
      <c r="F54" s="65"/>
      <c r="G54" s="331">
        <v>0</v>
      </c>
      <c r="H54" s="65"/>
      <c r="I54" s="331">
        <v>0</v>
      </c>
      <c r="J54" s="67">
        <v>0</v>
      </c>
      <c r="K54" s="331">
        <v>0</v>
      </c>
      <c r="L54" s="332">
        <v>392700</v>
      </c>
      <c r="M54" s="333" t="s">
        <v>259</v>
      </c>
      <c r="N54" s="481"/>
    </row>
    <row r="55" spans="1:14" s="68" customFormat="1" ht="40.5">
      <c r="A55" s="63">
        <v>43</v>
      </c>
      <c r="B55" s="64" t="s">
        <v>265</v>
      </c>
      <c r="C55" s="65">
        <v>141400</v>
      </c>
      <c r="D55" s="65"/>
      <c r="E55" s="67">
        <v>141400</v>
      </c>
      <c r="F55" s="65"/>
      <c r="G55" s="331">
        <v>0</v>
      </c>
      <c r="H55" s="65">
        <v>91400</v>
      </c>
      <c r="I55" s="331">
        <v>64.639321074964641</v>
      </c>
      <c r="J55" s="67">
        <v>91400</v>
      </c>
      <c r="K55" s="331">
        <v>64.639321074964641</v>
      </c>
      <c r="L55" s="332">
        <v>50000</v>
      </c>
      <c r="M55" s="333" t="s">
        <v>266</v>
      </c>
      <c r="N55" s="481"/>
    </row>
    <row r="56" spans="1:14" s="68" customFormat="1" ht="60.75">
      <c r="A56" s="63">
        <v>44</v>
      </c>
      <c r="B56" s="64" t="s">
        <v>288</v>
      </c>
      <c r="C56" s="65">
        <v>3702800</v>
      </c>
      <c r="D56" s="65"/>
      <c r="E56" s="67">
        <v>3702800</v>
      </c>
      <c r="F56" s="65"/>
      <c r="G56" s="331">
        <v>0</v>
      </c>
      <c r="H56" s="65">
        <v>3299000</v>
      </c>
      <c r="I56" s="331">
        <v>89.094739116344385</v>
      </c>
      <c r="J56" s="67">
        <v>3299000</v>
      </c>
      <c r="K56" s="331">
        <v>89.094739116344385</v>
      </c>
      <c r="L56" s="332">
        <v>403800</v>
      </c>
      <c r="M56" s="333" t="s">
        <v>289</v>
      </c>
      <c r="N56" s="481"/>
    </row>
    <row r="57" spans="1:14" s="68" customFormat="1" ht="40.5" customHeight="1">
      <c r="A57" s="63">
        <v>45</v>
      </c>
      <c r="B57" s="64" t="s">
        <v>275</v>
      </c>
      <c r="C57" s="65">
        <v>616100</v>
      </c>
      <c r="D57" s="65"/>
      <c r="E57" s="67">
        <v>616100</v>
      </c>
      <c r="F57" s="65"/>
      <c r="G57" s="331">
        <v>0</v>
      </c>
      <c r="H57" s="65">
        <v>548900</v>
      </c>
      <c r="I57" s="331">
        <v>89.092679759779259</v>
      </c>
      <c r="J57" s="67">
        <v>548900</v>
      </c>
      <c r="K57" s="331">
        <v>89.092679759779259</v>
      </c>
      <c r="L57" s="332">
        <v>67200</v>
      </c>
      <c r="M57" s="333" t="s">
        <v>76</v>
      </c>
      <c r="N57" s="481"/>
    </row>
    <row r="58" spans="1:14" s="68" customFormat="1" ht="40.5">
      <c r="A58" s="63">
        <v>46</v>
      </c>
      <c r="B58" s="64" t="s">
        <v>290</v>
      </c>
      <c r="C58" s="65">
        <v>2210100</v>
      </c>
      <c r="D58" s="65"/>
      <c r="E58" s="67">
        <v>2210100</v>
      </c>
      <c r="F58" s="65"/>
      <c r="G58" s="331">
        <v>0</v>
      </c>
      <c r="H58" s="65">
        <v>1977769</v>
      </c>
      <c r="I58" s="331">
        <v>89.487760734808376</v>
      </c>
      <c r="J58" s="67">
        <v>1977769</v>
      </c>
      <c r="K58" s="331">
        <v>89.487760734808376</v>
      </c>
      <c r="L58" s="332">
        <v>232331</v>
      </c>
      <c r="M58" s="333" t="s">
        <v>289</v>
      </c>
      <c r="N58" s="481"/>
    </row>
    <row r="59" spans="1:14" s="68" customFormat="1" ht="40.5">
      <c r="A59" s="63">
        <v>47</v>
      </c>
      <c r="B59" s="64" t="s">
        <v>247</v>
      </c>
      <c r="C59" s="65">
        <v>221000</v>
      </c>
      <c r="D59" s="65"/>
      <c r="E59" s="67">
        <v>221000</v>
      </c>
      <c r="F59" s="65"/>
      <c r="G59" s="331">
        <v>0</v>
      </c>
      <c r="H59" s="65">
        <v>202000</v>
      </c>
      <c r="I59" s="331">
        <v>91.402714932126699</v>
      </c>
      <c r="J59" s="67">
        <v>202000</v>
      </c>
      <c r="K59" s="331">
        <v>91.402714932126699</v>
      </c>
      <c r="L59" s="332">
        <v>19000</v>
      </c>
      <c r="M59" s="333" t="s">
        <v>248</v>
      </c>
      <c r="N59" s="481"/>
    </row>
    <row r="60" spans="1:14" s="68" customFormat="1" ht="40.5" customHeight="1">
      <c r="A60" s="63">
        <v>48</v>
      </c>
      <c r="B60" s="64" t="s">
        <v>285</v>
      </c>
      <c r="C60" s="65">
        <v>494000</v>
      </c>
      <c r="D60" s="65"/>
      <c r="E60" s="67">
        <v>494000</v>
      </c>
      <c r="F60" s="65"/>
      <c r="G60" s="331">
        <v>0</v>
      </c>
      <c r="H60" s="65">
        <v>457000</v>
      </c>
      <c r="I60" s="331">
        <v>92.510121457489873</v>
      </c>
      <c r="J60" s="67">
        <v>457000</v>
      </c>
      <c r="K60" s="331">
        <v>92.510121457489873</v>
      </c>
      <c r="L60" s="332">
        <v>37000</v>
      </c>
      <c r="M60" s="333" t="s">
        <v>202</v>
      </c>
      <c r="N60" s="481"/>
    </row>
    <row r="61" spans="1:14" s="68" customFormat="1" ht="40.5">
      <c r="A61" s="63">
        <v>49</v>
      </c>
      <c r="B61" s="72" t="s">
        <v>255</v>
      </c>
      <c r="C61" s="65">
        <v>459700</v>
      </c>
      <c r="D61" s="66"/>
      <c r="E61" s="67">
        <v>459700</v>
      </c>
      <c r="F61" s="66"/>
      <c r="G61" s="346">
        <v>0</v>
      </c>
      <c r="H61" s="66">
        <v>455200</v>
      </c>
      <c r="I61" s="331">
        <v>99.021100717859468</v>
      </c>
      <c r="J61" s="67">
        <v>455200</v>
      </c>
      <c r="K61" s="346">
        <v>99.021100717859468</v>
      </c>
      <c r="L61" s="332">
        <v>4500</v>
      </c>
      <c r="M61" s="333" t="s">
        <v>244</v>
      </c>
      <c r="N61" s="482"/>
    </row>
    <row r="62" spans="1:14" s="68" customFormat="1" ht="40.5" customHeight="1">
      <c r="A62" s="63">
        <v>50</v>
      </c>
      <c r="B62" s="64" t="s">
        <v>286</v>
      </c>
      <c r="C62" s="65">
        <v>440000</v>
      </c>
      <c r="D62" s="65"/>
      <c r="E62" s="67">
        <v>440000</v>
      </c>
      <c r="F62" s="65"/>
      <c r="G62" s="331">
        <v>0</v>
      </c>
      <c r="H62" s="65">
        <v>440000</v>
      </c>
      <c r="I62" s="331">
        <v>100</v>
      </c>
      <c r="J62" s="67">
        <v>440000</v>
      </c>
      <c r="K62" s="331">
        <v>100</v>
      </c>
      <c r="L62" s="332">
        <v>0</v>
      </c>
      <c r="M62" s="333" t="s">
        <v>248</v>
      </c>
      <c r="N62" s="481"/>
    </row>
    <row r="63" spans="1:14" s="68" customFormat="1" ht="40.5" customHeight="1">
      <c r="A63" s="63">
        <v>51</v>
      </c>
      <c r="B63" s="64" t="s">
        <v>299</v>
      </c>
      <c r="C63" s="65">
        <v>258000</v>
      </c>
      <c r="D63" s="65"/>
      <c r="E63" s="67">
        <v>258000</v>
      </c>
      <c r="F63" s="65"/>
      <c r="G63" s="331">
        <v>0</v>
      </c>
      <c r="H63" s="65">
        <v>258000</v>
      </c>
      <c r="I63" s="331">
        <v>100</v>
      </c>
      <c r="J63" s="67">
        <v>258000</v>
      </c>
      <c r="K63" s="331">
        <v>100</v>
      </c>
      <c r="L63" s="332">
        <v>0</v>
      </c>
      <c r="M63" s="333" t="s">
        <v>202</v>
      </c>
      <c r="N63" s="481"/>
    </row>
    <row r="64" spans="1:14" s="68" customFormat="1" ht="40.5" customHeight="1">
      <c r="A64" s="63">
        <v>52</v>
      </c>
      <c r="B64" s="64" t="s">
        <v>284</v>
      </c>
      <c r="C64" s="65">
        <v>457000</v>
      </c>
      <c r="D64" s="65"/>
      <c r="E64" s="67">
        <v>457000</v>
      </c>
      <c r="F64" s="65"/>
      <c r="G64" s="331">
        <v>0</v>
      </c>
      <c r="H64" s="65">
        <v>457000</v>
      </c>
      <c r="I64" s="331">
        <v>100</v>
      </c>
      <c r="J64" s="67">
        <v>457000</v>
      </c>
      <c r="K64" s="331">
        <v>100</v>
      </c>
      <c r="L64" s="332">
        <v>0</v>
      </c>
      <c r="M64" s="333" t="s">
        <v>202</v>
      </c>
      <c r="N64" s="481"/>
    </row>
    <row r="65" spans="1:14" s="68" customFormat="1" ht="40.5">
      <c r="A65" s="63">
        <v>53</v>
      </c>
      <c r="B65" s="64" t="s">
        <v>257</v>
      </c>
      <c r="C65" s="65">
        <v>237000</v>
      </c>
      <c r="D65" s="65"/>
      <c r="E65" s="67">
        <v>237000</v>
      </c>
      <c r="F65" s="65"/>
      <c r="G65" s="331">
        <v>0</v>
      </c>
      <c r="H65" s="65">
        <v>237000</v>
      </c>
      <c r="I65" s="331">
        <v>100</v>
      </c>
      <c r="J65" s="67">
        <v>237000</v>
      </c>
      <c r="K65" s="331">
        <v>100</v>
      </c>
      <c r="L65" s="332">
        <v>0</v>
      </c>
      <c r="M65" s="333" t="s">
        <v>140</v>
      </c>
      <c r="N65" s="481"/>
    </row>
    <row r="66" spans="1:14" s="68" customFormat="1" ht="40.5">
      <c r="A66" s="63">
        <v>54</v>
      </c>
      <c r="B66" s="64" t="s">
        <v>296</v>
      </c>
      <c r="C66" s="65">
        <v>672400</v>
      </c>
      <c r="D66" s="65"/>
      <c r="E66" s="67">
        <v>672400</v>
      </c>
      <c r="F66" s="65"/>
      <c r="G66" s="331">
        <v>0</v>
      </c>
      <c r="H66" s="65">
        <v>672400</v>
      </c>
      <c r="I66" s="331">
        <v>100</v>
      </c>
      <c r="J66" s="67">
        <v>672400</v>
      </c>
      <c r="K66" s="331">
        <v>100</v>
      </c>
      <c r="L66" s="332">
        <v>0</v>
      </c>
      <c r="M66" s="333" t="s">
        <v>281</v>
      </c>
      <c r="N66" s="481"/>
    </row>
    <row r="67" spans="1:14" s="68" customFormat="1" ht="40.5" customHeight="1">
      <c r="A67" s="63">
        <v>55</v>
      </c>
      <c r="B67" s="64" t="s">
        <v>280</v>
      </c>
      <c r="C67" s="65">
        <v>199700</v>
      </c>
      <c r="D67" s="65"/>
      <c r="E67" s="67">
        <v>199700</v>
      </c>
      <c r="F67" s="65"/>
      <c r="G67" s="331">
        <v>0</v>
      </c>
      <c r="H67" s="65">
        <v>199700</v>
      </c>
      <c r="I67" s="331">
        <v>100</v>
      </c>
      <c r="J67" s="67">
        <v>199700</v>
      </c>
      <c r="K67" s="331">
        <v>100</v>
      </c>
      <c r="L67" s="332">
        <v>0</v>
      </c>
      <c r="M67" s="333" t="s">
        <v>281</v>
      </c>
      <c r="N67" s="481"/>
    </row>
    <row r="68" spans="1:14" s="68" customFormat="1" ht="40.5">
      <c r="A68" s="63">
        <v>56</v>
      </c>
      <c r="B68" s="64" t="s">
        <v>260</v>
      </c>
      <c r="C68" s="65">
        <v>240000</v>
      </c>
      <c r="D68" s="65"/>
      <c r="E68" s="67">
        <v>240000</v>
      </c>
      <c r="F68" s="65"/>
      <c r="G68" s="331">
        <v>0</v>
      </c>
      <c r="H68" s="65">
        <v>240000</v>
      </c>
      <c r="I68" s="331">
        <v>100</v>
      </c>
      <c r="J68" s="67">
        <v>240000</v>
      </c>
      <c r="K68" s="331">
        <v>100</v>
      </c>
      <c r="L68" s="332">
        <v>0</v>
      </c>
      <c r="M68" s="333" t="s">
        <v>259</v>
      </c>
      <c r="N68" s="481"/>
    </row>
    <row r="69" spans="1:14" s="68" customFormat="1" ht="40.5">
      <c r="A69" s="63">
        <v>57</v>
      </c>
      <c r="B69" s="64" t="s">
        <v>276</v>
      </c>
      <c r="C69" s="65">
        <v>620000</v>
      </c>
      <c r="D69" s="65"/>
      <c r="E69" s="67">
        <v>620000</v>
      </c>
      <c r="F69" s="65"/>
      <c r="G69" s="331">
        <v>0</v>
      </c>
      <c r="H69" s="65">
        <v>620000</v>
      </c>
      <c r="I69" s="331">
        <v>100</v>
      </c>
      <c r="J69" s="67">
        <v>620000</v>
      </c>
      <c r="K69" s="331">
        <v>100</v>
      </c>
      <c r="L69" s="332">
        <v>0</v>
      </c>
      <c r="M69" s="333" t="s">
        <v>277</v>
      </c>
      <c r="N69" s="481"/>
    </row>
    <row r="70" spans="1:14" s="68" customFormat="1" ht="40.5" customHeight="1">
      <c r="A70" s="63">
        <v>58</v>
      </c>
      <c r="B70" s="64" t="s">
        <v>234</v>
      </c>
      <c r="C70" s="65">
        <v>452000</v>
      </c>
      <c r="D70" s="65"/>
      <c r="E70" s="67">
        <v>452000</v>
      </c>
      <c r="F70" s="65"/>
      <c r="G70" s="331">
        <v>0</v>
      </c>
      <c r="H70" s="65">
        <v>452000</v>
      </c>
      <c r="I70" s="331">
        <v>100</v>
      </c>
      <c r="J70" s="67">
        <v>452000</v>
      </c>
      <c r="K70" s="331">
        <v>100</v>
      </c>
      <c r="L70" s="332">
        <v>0</v>
      </c>
      <c r="M70" s="333" t="s">
        <v>78</v>
      </c>
      <c r="N70" s="481"/>
    </row>
    <row r="71" spans="1:14" s="68" customFormat="1" ht="40.5">
      <c r="A71" s="63">
        <v>59</v>
      </c>
      <c r="B71" s="64" t="s">
        <v>271</v>
      </c>
      <c r="C71" s="65">
        <v>205600</v>
      </c>
      <c r="D71" s="65"/>
      <c r="E71" s="67">
        <v>205600</v>
      </c>
      <c r="F71" s="65"/>
      <c r="G71" s="331">
        <v>0</v>
      </c>
      <c r="H71" s="65">
        <v>205600</v>
      </c>
      <c r="I71" s="331">
        <v>100</v>
      </c>
      <c r="J71" s="67">
        <v>205600</v>
      </c>
      <c r="K71" s="331">
        <v>100</v>
      </c>
      <c r="L71" s="332">
        <v>0</v>
      </c>
      <c r="M71" s="333" t="s">
        <v>78</v>
      </c>
      <c r="N71" s="481"/>
    </row>
    <row r="72" spans="1:14" s="68" customFormat="1" ht="40.5" customHeight="1">
      <c r="A72" s="63">
        <v>60</v>
      </c>
      <c r="B72" s="64" t="s">
        <v>301</v>
      </c>
      <c r="C72" s="65">
        <v>382200</v>
      </c>
      <c r="D72" s="65"/>
      <c r="E72" s="67">
        <v>382200</v>
      </c>
      <c r="F72" s="65"/>
      <c r="G72" s="331">
        <v>0</v>
      </c>
      <c r="H72" s="65">
        <v>382200</v>
      </c>
      <c r="I72" s="331">
        <v>100</v>
      </c>
      <c r="J72" s="67">
        <v>382200</v>
      </c>
      <c r="K72" s="331">
        <v>100</v>
      </c>
      <c r="L72" s="332">
        <v>0</v>
      </c>
      <c r="M72" s="333" t="s">
        <v>78</v>
      </c>
      <c r="N72" s="481"/>
    </row>
    <row r="73" spans="1:14" s="68" customFormat="1" ht="40.5">
      <c r="A73" s="63">
        <v>61</v>
      </c>
      <c r="B73" s="64" t="s">
        <v>268</v>
      </c>
      <c r="C73" s="65">
        <v>28500</v>
      </c>
      <c r="D73" s="65"/>
      <c r="E73" s="67">
        <v>28500</v>
      </c>
      <c r="F73" s="65">
        <v>28500</v>
      </c>
      <c r="G73" s="331">
        <v>100</v>
      </c>
      <c r="H73" s="65"/>
      <c r="I73" s="331">
        <v>0</v>
      </c>
      <c r="J73" s="67">
        <v>28500</v>
      </c>
      <c r="K73" s="331">
        <v>100</v>
      </c>
      <c r="L73" s="332">
        <v>0</v>
      </c>
      <c r="M73" s="333" t="s">
        <v>269</v>
      </c>
      <c r="N73" s="481"/>
    </row>
    <row r="74" spans="1:14" s="68" customFormat="1" ht="40.5">
      <c r="A74" s="63">
        <v>62</v>
      </c>
      <c r="B74" s="64" t="s">
        <v>236</v>
      </c>
      <c r="C74" s="65">
        <v>496000</v>
      </c>
      <c r="D74" s="65"/>
      <c r="E74" s="67">
        <v>496000</v>
      </c>
      <c r="F74" s="65">
        <v>496000</v>
      </c>
      <c r="G74" s="331">
        <v>100</v>
      </c>
      <c r="H74" s="65"/>
      <c r="I74" s="331">
        <v>0</v>
      </c>
      <c r="J74" s="67">
        <v>496000</v>
      </c>
      <c r="K74" s="331">
        <v>100</v>
      </c>
      <c r="L74" s="332">
        <v>0</v>
      </c>
      <c r="M74" s="333" t="s">
        <v>72</v>
      </c>
      <c r="N74" s="481"/>
    </row>
    <row r="75" spans="1:14" s="68" customFormat="1" ht="40.5">
      <c r="A75" s="63">
        <v>63</v>
      </c>
      <c r="B75" s="64" t="s">
        <v>304</v>
      </c>
      <c r="C75" s="65">
        <v>279300</v>
      </c>
      <c r="D75" s="65">
        <v>-300</v>
      </c>
      <c r="E75" s="67">
        <v>279000</v>
      </c>
      <c r="F75" s="65">
        <v>279000</v>
      </c>
      <c r="G75" s="331">
        <v>100</v>
      </c>
      <c r="H75" s="65"/>
      <c r="I75" s="331">
        <v>0</v>
      </c>
      <c r="J75" s="67">
        <v>279000</v>
      </c>
      <c r="K75" s="331">
        <v>100</v>
      </c>
      <c r="L75" s="332">
        <v>0</v>
      </c>
      <c r="M75" s="333" t="s">
        <v>135</v>
      </c>
      <c r="N75" s="481"/>
    </row>
  </sheetData>
  <mergeCells count="12">
    <mergeCell ref="A3:A4"/>
    <mergeCell ref="B3:B4"/>
    <mergeCell ref="C3:C4"/>
    <mergeCell ref="D3:D4"/>
    <mergeCell ref="A1:M1"/>
    <mergeCell ref="A2:M2"/>
    <mergeCell ref="E3:E4"/>
    <mergeCell ref="F3:G3"/>
    <mergeCell ref="H3:I3"/>
    <mergeCell ref="J3:K3"/>
    <mergeCell ref="M3:M4"/>
    <mergeCell ref="L3:L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D9" sqref="D9"/>
    </sheetView>
  </sheetViews>
  <sheetFormatPr defaultColWidth="9.140625" defaultRowHeight="24"/>
  <cols>
    <col min="1" max="1" width="6.42578125" style="101" customWidth="1"/>
    <col min="2" max="2" width="51.85546875" style="99" customWidth="1"/>
    <col min="3" max="3" width="29" style="389" bestFit="1" customWidth="1"/>
    <col min="4" max="4" width="29" style="390" bestFit="1" customWidth="1"/>
    <col min="5" max="5" width="27.28515625" style="391" bestFit="1" customWidth="1"/>
    <col min="6" max="6" width="29" style="391" bestFit="1" customWidth="1"/>
    <col min="7" max="7" width="29" style="391" customWidth="1"/>
    <col min="8" max="8" width="24.42578125" style="391" customWidth="1"/>
    <col min="9" max="9" width="12.7109375" style="391" customWidth="1"/>
    <col min="10" max="10" width="29" style="391" customWidth="1"/>
    <col min="11" max="11" width="21.85546875" style="90" bestFit="1" customWidth="1"/>
    <col min="12" max="12" width="22.42578125" style="380" customWidth="1"/>
    <col min="13" max="13" width="11.28515625" style="100" bestFit="1" customWidth="1"/>
    <col min="14" max="16384" width="9.140625" style="100"/>
  </cols>
  <sheetData>
    <row r="1" spans="1:12" s="76" customFormat="1" ht="39.950000000000003" customHeight="1">
      <c r="A1" s="641" t="s">
        <v>313</v>
      </c>
      <c r="B1" s="641"/>
      <c r="C1" s="641"/>
      <c r="D1" s="641"/>
      <c r="E1" s="641"/>
      <c r="F1" s="641"/>
      <c r="G1" s="641"/>
      <c r="H1" s="641"/>
      <c r="I1" s="641"/>
      <c r="J1" s="641"/>
      <c r="K1" s="165"/>
      <c r="L1" s="352"/>
    </row>
    <row r="2" spans="1:12" s="76" customFormat="1" ht="39.950000000000003" customHeight="1">
      <c r="A2" s="641" t="s">
        <v>13</v>
      </c>
      <c r="B2" s="641"/>
      <c r="C2" s="641"/>
      <c r="D2" s="641"/>
      <c r="E2" s="641"/>
      <c r="F2" s="641"/>
      <c r="G2" s="641"/>
      <c r="H2" s="641"/>
      <c r="I2" s="641"/>
      <c r="J2" s="641"/>
      <c r="K2" s="166"/>
      <c r="L2" s="352"/>
    </row>
    <row r="3" spans="1:12" s="76" customFormat="1" ht="39.950000000000003" customHeight="1">
      <c r="A3" s="642" t="s">
        <v>573</v>
      </c>
      <c r="B3" s="642"/>
      <c r="C3" s="642"/>
      <c r="D3" s="642"/>
      <c r="E3" s="642"/>
      <c r="F3" s="642"/>
      <c r="G3" s="642"/>
      <c r="H3" s="642"/>
      <c r="I3" s="642"/>
      <c r="J3" s="642"/>
      <c r="K3" s="166"/>
      <c r="L3" s="352"/>
    </row>
    <row r="4" spans="1:12" s="76" customFormat="1" ht="39.950000000000003" customHeight="1">
      <c r="A4" s="643"/>
      <c r="B4" s="643"/>
      <c r="C4" s="643"/>
      <c r="D4" s="643"/>
      <c r="E4" s="643"/>
      <c r="F4" s="643"/>
      <c r="G4" s="643"/>
      <c r="H4" s="643"/>
      <c r="I4" s="643"/>
      <c r="J4" s="643"/>
      <c r="K4" s="165"/>
      <c r="L4" s="352"/>
    </row>
    <row r="5" spans="1:12" s="5" customFormat="1" ht="39.950000000000003" customHeight="1">
      <c r="A5" s="644" t="s">
        <v>20</v>
      </c>
      <c r="B5" s="644" t="s">
        <v>3</v>
      </c>
      <c r="C5" s="649" t="s">
        <v>22</v>
      </c>
      <c r="D5" s="645" t="s">
        <v>83</v>
      </c>
      <c r="E5" s="646"/>
      <c r="F5" s="647"/>
      <c r="G5" s="648" t="s">
        <v>2</v>
      </c>
      <c r="H5" s="648" t="s">
        <v>10</v>
      </c>
      <c r="I5" s="650" t="s">
        <v>164</v>
      </c>
      <c r="J5" s="651" t="s">
        <v>4</v>
      </c>
      <c r="K5" s="165"/>
      <c r="L5" s="354"/>
    </row>
    <row r="6" spans="1:12" s="78" customFormat="1" ht="39.950000000000003" customHeight="1">
      <c r="A6" s="644"/>
      <c r="B6" s="644"/>
      <c r="C6" s="649"/>
      <c r="D6" s="77" t="s">
        <v>1</v>
      </c>
      <c r="E6" s="353" t="s">
        <v>6</v>
      </c>
      <c r="F6" s="355" t="s">
        <v>156</v>
      </c>
      <c r="G6" s="648"/>
      <c r="H6" s="648"/>
      <c r="I6" s="644"/>
      <c r="J6" s="652"/>
      <c r="K6" s="167"/>
      <c r="L6" s="356"/>
    </row>
    <row r="7" spans="1:12" s="35" customFormat="1" ht="54" customHeight="1" thickBot="1">
      <c r="A7" s="484"/>
      <c r="B7" s="485" t="s">
        <v>307</v>
      </c>
      <c r="C7" s="486">
        <v>11352727.569999998</v>
      </c>
      <c r="D7" s="486">
        <v>343389357.13999999</v>
      </c>
      <c r="E7" s="486">
        <v>45856215.140000001</v>
      </c>
      <c r="F7" s="486">
        <v>389245572.27999997</v>
      </c>
      <c r="G7" s="486">
        <v>400598299.85000002</v>
      </c>
      <c r="H7" s="486">
        <v>228944372.47999999</v>
      </c>
      <c r="I7" s="486">
        <v>57.150610116349945</v>
      </c>
      <c r="J7" s="486">
        <v>171653927.37</v>
      </c>
      <c r="K7" s="168">
        <f>H7/F7*100</f>
        <v>58.817463520255821</v>
      </c>
      <c r="L7" s="357"/>
    </row>
    <row r="8" spans="1:12" s="35" customFormat="1" ht="54" customHeight="1" thickTop="1">
      <c r="A8" s="79">
        <v>1</v>
      </c>
      <c r="B8" s="80" t="s">
        <v>308</v>
      </c>
      <c r="C8" s="358">
        <v>11352727.569999998</v>
      </c>
      <c r="D8" s="358">
        <v>187919357.14000002</v>
      </c>
      <c r="E8" s="358">
        <v>45856215.140000001</v>
      </c>
      <c r="F8" s="358">
        <v>233775572.28</v>
      </c>
      <c r="G8" s="358">
        <v>245128299.84999999</v>
      </c>
      <c r="H8" s="358">
        <v>168284372.47999999</v>
      </c>
      <c r="I8" s="358">
        <v>68.651548019130104</v>
      </c>
      <c r="J8" s="358">
        <v>76843927.370000005</v>
      </c>
      <c r="K8" s="168"/>
      <c r="L8" s="357"/>
    </row>
    <row r="9" spans="1:12" s="78" customFormat="1" ht="54" customHeight="1">
      <c r="A9" s="77"/>
      <c r="B9" s="81" t="s">
        <v>309</v>
      </c>
      <c r="C9" s="359">
        <v>10426395.039999999</v>
      </c>
      <c r="D9" s="359">
        <v>135455314.65000001</v>
      </c>
      <c r="E9" s="359">
        <v>24021000</v>
      </c>
      <c r="F9" s="82">
        <v>159476314.65000001</v>
      </c>
      <c r="G9" s="82">
        <v>169902709.69</v>
      </c>
      <c r="H9" s="82">
        <v>123845440.84999999</v>
      </c>
      <c r="I9" s="82">
        <v>72.891975105026361</v>
      </c>
      <c r="J9" s="82">
        <v>46057268.840000004</v>
      </c>
      <c r="K9" s="168">
        <f>H9/F9*100</f>
        <v>77.657576375401888</v>
      </c>
      <c r="L9" s="356"/>
    </row>
    <row r="10" spans="1:12" s="85" customFormat="1" ht="54" customHeight="1">
      <c r="A10" s="83"/>
      <c r="B10" s="84" t="s">
        <v>310</v>
      </c>
      <c r="C10" s="360">
        <v>720432.53</v>
      </c>
      <c r="D10" s="360">
        <v>52331792.490000002</v>
      </c>
      <c r="E10" s="360">
        <v>10759226.140000001</v>
      </c>
      <c r="F10" s="82">
        <v>63091018.630000003</v>
      </c>
      <c r="G10" s="82">
        <v>63811451.160000004</v>
      </c>
      <c r="H10" s="360">
        <v>38864831.630000003</v>
      </c>
      <c r="I10" s="82">
        <v>60.905732315271798</v>
      </c>
      <c r="J10" s="82">
        <v>24946619.530000001</v>
      </c>
      <c r="K10" s="168">
        <f>H10/F10*100</f>
        <v>61.601211192871176</v>
      </c>
      <c r="L10" s="361"/>
    </row>
    <row r="11" spans="1:12" s="87" customFormat="1" ht="54" customHeight="1">
      <c r="A11" s="86"/>
      <c r="B11" s="81" t="s">
        <v>311</v>
      </c>
      <c r="C11" s="362">
        <v>205900</v>
      </c>
      <c r="D11" s="362">
        <v>132250</v>
      </c>
      <c r="E11" s="362">
        <v>11075989</v>
      </c>
      <c r="F11" s="82">
        <v>11208239</v>
      </c>
      <c r="G11" s="82">
        <v>11414139</v>
      </c>
      <c r="H11" s="363">
        <v>5574100</v>
      </c>
      <c r="I11" s="82">
        <v>48.835045727058343</v>
      </c>
      <c r="J11" s="82">
        <v>5840039</v>
      </c>
      <c r="K11" s="168">
        <f>H11/F11*100</f>
        <v>49.732165775551366</v>
      </c>
      <c r="L11" s="364"/>
    </row>
    <row r="12" spans="1:12" s="87" customFormat="1" ht="54" customHeight="1">
      <c r="A12" s="86">
        <v>2</v>
      </c>
      <c r="B12" s="81" t="s">
        <v>312</v>
      </c>
      <c r="C12" s="362">
        <v>0</v>
      </c>
      <c r="D12" s="362">
        <v>155470000</v>
      </c>
      <c r="E12" s="362">
        <v>0</v>
      </c>
      <c r="F12" s="82">
        <v>155470000</v>
      </c>
      <c r="G12" s="82">
        <v>155470000</v>
      </c>
      <c r="H12" s="363">
        <v>60660000</v>
      </c>
      <c r="I12" s="82">
        <v>39.017173731266482</v>
      </c>
      <c r="J12" s="82">
        <v>94810000</v>
      </c>
      <c r="K12" s="168">
        <f t="shared" ref="K12" si="0">H12/F12*100</f>
        <v>39.017173731266482</v>
      </c>
      <c r="L12" s="364"/>
    </row>
    <row r="13" spans="1:12" s="91" customFormat="1">
      <c r="A13" s="88"/>
      <c r="B13" s="89"/>
      <c r="C13" s="365"/>
      <c r="D13" s="366"/>
      <c r="E13" s="367"/>
      <c r="F13" s="367"/>
      <c r="G13" s="367"/>
      <c r="H13" s="367"/>
      <c r="I13" s="367"/>
      <c r="J13" s="367"/>
      <c r="K13" s="90"/>
      <c r="L13" s="368"/>
    </row>
    <row r="14" spans="1:12" s="91" customFormat="1">
      <c r="A14" s="92"/>
      <c r="B14" s="89"/>
      <c r="C14" s="365"/>
      <c r="D14" s="366"/>
      <c r="E14" s="367"/>
      <c r="F14" s="367"/>
      <c r="G14" s="367"/>
      <c r="H14" s="367"/>
      <c r="I14" s="367"/>
      <c r="J14" s="367"/>
      <c r="K14" s="90"/>
      <c r="L14" s="368"/>
    </row>
    <row r="15" spans="1:12" s="91" customFormat="1">
      <c r="A15" s="88"/>
      <c r="B15" s="89"/>
      <c r="C15" s="365"/>
      <c r="D15" s="366"/>
      <c r="E15" s="367"/>
      <c r="F15" s="367"/>
      <c r="G15" s="367"/>
      <c r="H15" s="367"/>
      <c r="I15" s="367"/>
      <c r="J15" s="367"/>
      <c r="K15" s="90"/>
      <c r="L15" s="368"/>
    </row>
    <row r="16" spans="1:12" s="91" customFormat="1">
      <c r="A16" s="92"/>
      <c r="B16" s="89"/>
      <c r="C16" s="365"/>
      <c r="D16" s="366"/>
      <c r="E16" s="367"/>
      <c r="F16" s="367"/>
      <c r="G16" s="367"/>
      <c r="H16" s="367"/>
      <c r="I16" s="367"/>
      <c r="J16" s="367"/>
      <c r="K16" s="90"/>
      <c r="L16" s="368"/>
    </row>
    <row r="17" spans="1:12" s="91" customFormat="1">
      <c r="A17" s="88"/>
      <c r="B17" s="89"/>
      <c r="C17" s="365"/>
      <c r="D17" s="366"/>
      <c r="E17" s="367"/>
      <c r="F17" s="367"/>
      <c r="G17" s="367"/>
      <c r="H17" s="367"/>
      <c r="I17" s="367"/>
      <c r="J17" s="367"/>
      <c r="K17" s="90"/>
      <c r="L17" s="368"/>
    </row>
    <row r="18" spans="1:12" s="91" customFormat="1">
      <c r="A18" s="92"/>
      <c r="B18" s="89"/>
      <c r="C18" s="365"/>
      <c r="D18" s="366"/>
      <c r="E18" s="367"/>
      <c r="F18" s="367"/>
      <c r="G18" s="367"/>
      <c r="H18" s="367"/>
      <c r="I18" s="367"/>
      <c r="J18" s="367"/>
      <c r="K18" s="90"/>
      <c r="L18" s="368"/>
    </row>
    <row r="19" spans="1:12" s="91" customFormat="1">
      <c r="A19" s="88"/>
      <c r="B19" s="89"/>
      <c r="C19" s="365"/>
      <c r="D19" s="366"/>
      <c r="E19" s="367"/>
      <c r="F19" s="367"/>
      <c r="G19" s="367"/>
      <c r="H19" s="367"/>
      <c r="I19" s="367"/>
      <c r="J19" s="367"/>
      <c r="K19" s="90"/>
      <c r="L19" s="368"/>
    </row>
    <row r="20" spans="1:12" s="91" customFormat="1">
      <c r="A20" s="92"/>
      <c r="B20" s="89"/>
      <c r="C20" s="365"/>
      <c r="D20" s="366"/>
      <c r="E20" s="367"/>
      <c r="F20" s="367"/>
      <c r="G20" s="367"/>
      <c r="H20" s="367"/>
      <c r="I20" s="367"/>
      <c r="J20" s="367"/>
      <c r="K20" s="90"/>
      <c r="L20" s="368"/>
    </row>
    <row r="21" spans="1:12" s="91" customFormat="1">
      <c r="A21" s="88"/>
      <c r="B21" s="89"/>
      <c r="C21" s="365"/>
      <c r="D21" s="366"/>
      <c r="E21" s="367"/>
      <c r="F21" s="367"/>
      <c r="G21" s="367"/>
      <c r="H21" s="367"/>
      <c r="I21" s="367"/>
      <c r="J21" s="367"/>
      <c r="K21" s="90"/>
      <c r="L21" s="368"/>
    </row>
    <row r="22" spans="1:12" s="91" customFormat="1">
      <c r="A22" s="92"/>
      <c r="B22" s="89"/>
      <c r="C22" s="365"/>
      <c r="D22" s="366"/>
      <c r="E22" s="367"/>
      <c r="F22" s="367"/>
      <c r="G22" s="367"/>
      <c r="H22" s="367"/>
      <c r="I22" s="367"/>
      <c r="J22" s="367"/>
      <c r="K22" s="90"/>
      <c r="L22" s="368"/>
    </row>
    <row r="23" spans="1:12" s="91" customFormat="1">
      <c r="A23" s="88"/>
      <c r="B23" s="89"/>
      <c r="C23" s="365"/>
      <c r="D23" s="366"/>
      <c r="E23" s="367"/>
      <c r="F23" s="367"/>
      <c r="G23" s="367"/>
      <c r="H23" s="367"/>
      <c r="I23" s="367"/>
      <c r="J23" s="367"/>
      <c r="K23" s="90"/>
      <c r="L23" s="368"/>
    </row>
    <row r="24" spans="1:12" s="91" customFormat="1">
      <c r="A24" s="92"/>
      <c r="B24" s="89"/>
      <c r="C24" s="365"/>
      <c r="D24" s="366"/>
      <c r="E24" s="367"/>
      <c r="F24" s="367"/>
      <c r="G24" s="367"/>
      <c r="H24" s="367"/>
      <c r="I24" s="367"/>
      <c r="J24" s="367"/>
      <c r="K24" s="90"/>
      <c r="L24" s="368"/>
    </row>
    <row r="25" spans="1:12" s="91" customFormat="1">
      <c r="A25" s="88"/>
      <c r="B25" s="89"/>
      <c r="C25" s="365"/>
      <c r="D25" s="366"/>
      <c r="E25" s="367"/>
      <c r="F25" s="367"/>
      <c r="G25" s="367"/>
      <c r="H25" s="367"/>
      <c r="I25" s="367"/>
      <c r="J25" s="367"/>
      <c r="K25" s="90"/>
      <c r="L25" s="368"/>
    </row>
    <row r="26" spans="1:12" s="91" customFormat="1">
      <c r="A26" s="92"/>
      <c r="B26" s="89"/>
      <c r="C26" s="365"/>
      <c r="D26" s="366"/>
      <c r="E26" s="367"/>
      <c r="F26" s="367"/>
      <c r="G26" s="367"/>
      <c r="H26" s="367"/>
      <c r="I26" s="367"/>
      <c r="J26" s="367"/>
      <c r="K26" s="90"/>
      <c r="L26" s="368"/>
    </row>
    <row r="27" spans="1:12" s="91" customFormat="1">
      <c r="A27" s="88"/>
      <c r="B27" s="89"/>
      <c r="C27" s="365"/>
      <c r="D27" s="366"/>
      <c r="E27" s="367"/>
      <c r="F27" s="367"/>
      <c r="G27" s="367"/>
      <c r="H27" s="367"/>
      <c r="I27" s="367"/>
      <c r="J27" s="367"/>
      <c r="K27" s="90"/>
      <c r="L27" s="368"/>
    </row>
    <row r="28" spans="1:12" s="91" customFormat="1">
      <c r="A28" s="92"/>
      <c r="B28" s="89"/>
      <c r="C28" s="365"/>
      <c r="D28" s="366"/>
      <c r="E28" s="367"/>
      <c r="F28" s="367"/>
      <c r="G28" s="367"/>
      <c r="H28" s="367"/>
      <c r="I28" s="367"/>
      <c r="J28" s="367"/>
      <c r="K28" s="90"/>
      <c r="L28" s="368"/>
    </row>
    <row r="29" spans="1:12" s="91" customFormat="1">
      <c r="A29" s="88"/>
      <c r="B29" s="89"/>
      <c r="C29" s="365"/>
      <c r="D29" s="366"/>
      <c r="E29" s="367"/>
      <c r="F29" s="367"/>
      <c r="G29" s="367"/>
      <c r="H29" s="367"/>
      <c r="I29" s="367"/>
      <c r="J29" s="367"/>
      <c r="K29" s="90"/>
      <c r="L29" s="368"/>
    </row>
    <row r="30" spans="1:12" s="91" customFormat="1">
      <c r="A30" s="92"/>
      <c r="B30" s="89"/>
      <c r="C30" s="365"/>
      <c r="D30" s="366"/>
      <c r="E30" s="367"/>
      <c r="F30" s="367"/>
      <c r="G30" s="367"/>
      <c r="H30" s="367"/>
      <c r="I30" s="367"/>
      <c r="J30" s="367"/>
      <c r="K30" s="90"/>
      <c r="L30" s="368"/>
    </row>
    <row r="31" spans="1:12" s="91" customFormat="1">
      <c r="A31" s="88"/>
      <c r="B31" s="89"/>
      <c r="C31" s="365"/>
      <c r="D31" s="366"/>
      <c r="E31" s="367"/>
      <c r="F31" s="367"/>
      <c r="G31" s="367"/>
      <c r="H31" s="367"/>
      <c r="I31" s="367"/>
      <c r="J31" s="367"/>
      <c r="K31" s="90"/>
      <c r="L31" s="368"/>
    </row>
    <row r="32" spans="1:12" s="91" customFormat="1">
      <c r="A32" s="92"/>
      <c r="B32" s="89"/>
      <c r="C32" s="365"/>
      <c r="D32" s="366"/>
      <c r="E32" s="367"/>
      <c r="F32" s="367"/>
      <c r="G32" s="367"/>
      <c r="H32" s="367"/>
      <c r="I32" s="367"/>
      <c r="J32" s="367"/>
      <c r="K32" s="90"/>
      <c r="L32" s="368"/>
    </row>
    <row r="33" spans="1:12" s="91" customFormat="1">
      <c r="A33" s="88"/>
      <c r="B33" s="89"/>
      <c r="C33" s="365"/>
      <c r="D33" s="366"/>
      <c r="E33" s="367"/>
      <c r="F33" s="367"/>
      <c r="G33" s="367"/>
      <c r="H33" s="367"/>
      <c r="I33" s="367"/>
      <c r="J33" s="367"/>
      <c r="K33" s="90"/>
      <c r="L33" s="368"/>
    </row>
    <row r="34" spans="1:12" s="91" customFormat="1">
      <c r="A34" s="92"/>
      <c r="B34" s="89"/>
      <c r="C34" s="365"/>
      <c r="D34" s="366"/>
      <c r="E34" s="367"/>
      <c r="F34" s="367"/>
      <c r="G34" s="367"/>
      <c r="H34" s="367"/>
      <c r="I34" s="367"/>
      <c r="J34" s="367"/>
      <c r="K34" s="90"/>
      <c r="L34" s="368"/>
    </row>
    <row r="35" spans="1:12" s="91" customFormat="1">
      <c r="A35" s="88"/>
      <c r="B35" s="89"/>
      <c r="C35" s="365"/>
      <c r="D35" s="366"/>
      <c r="E35" s="367"/>
      <c r="F35" s="367"/>
      <c r="G35" s="367"/>
      <c r="H35" s="367"/>
      <c r="I35" s="367"/>
      <c r="J35" s="367"/>
      <c r="K35" s="90"/>
      <c r="L35" s="368"/>
    </row>
    <row r="36" spans="1:12" s="91" customFormat="1" ht="73.5" customHeight="1">
      <c r="A36" s="92"/>
      <c r="B36" s="89"/>
      <c r="C36" s="365"/>
      <c r="D36" s="366"/>
      <c r="E36" s="367"/>
      <c r="F36" s="367"/>
      <c r="G36" s="367"/>
      <c r="H36" s="367"/>
      <c r="I36" s="367"/>
      <c r="J36" s="367"/>
      <c r="K36" s="90"/>
      <c r="L36" s="368"/>
    </row>
    <row r="37" spans="1:12" s="91" customFormat="1">
      <c r="A37" s="88"/>
      <c r="B37" s="89"/>
      <c r="C37" s="365"/>
      <c r="D37" s="366"/>
      <c r="E37" s="367"/>
      <c r="F37" s="367"/>
      <c r="G37" s="367"/>
      <c r="H37" s="367"/>
      <c r="I37" s="367"/>
      <c r="J37" s="367"/>
      <c r="K37" s="90"/>
      <c r="L37" s="368"/>
    </row>
    <row r="38" spans="1:12" s="91" customFormat="1">
      <c r="A38" s="92"/>
      <c r="B38" s="89"/>
      <c r="C38" s="365"/>
      <c r="D38" s="366"/>
      <c r="E38" s="367"/>
      <c r="F38" s="367"/>
      <c r="G38" s="367"/>
      <c r="H38" s="367"/>
      <c r="I38" s="367"/>
      <c r="J38" s="367"/>
      <c r="K38" s="90"/>
      <c r="L38" s="368"/>
    </row>
    <row r="39" spans="1:12" s="91" customFormat="1">
      <c r="A39" s="88"/>
      <c r="B39" s="89"/>
      <c r="C39" s="365"/>
      <c r="D39" s="366"/>
      <c r="E39" s="367"/>
      <c r="F39" s="367"/>
      <c r="G39" s="367"/>
      <c r="H39" s="367"/>
      <c r="I39" s="367"/>
      <c r="J39" s="367"/>
      <c r="K39" s="90"/>
      <c r="L39" s="368"/>
    </row>
    <row r="40" spans="1:12" s="91" customFormat="1">
      <c r="A40" s="92"/>
      <c r="B40" s="89"/>
      <c r="C40" s="365"/>
      <c r="D40" s="366"/>
      <c r="E40" s="367"/>
      <c r="F40" s="367"/>
      <c r="G40" s="367"/>
      <c r="H40" s="367"/>
      <c r="I40" s="367"/>
      <c r="J40" s="367"/>
      <c r="K40" s="90"/>
      <c r="L40" s="368"/>
    </row>
    <row r="41" spans="1:12" s="91" customFormat="1">
      <c r="A41" s="88"/>
      <c r="B41" s="89"/>
      <c r="C41" s="365"/>
      <c r="D41" s="366"/>
      <c r="E41" s="367"/>
      <c r="F41" s="367"/>
      <c r="G41" s="367"/>
      <c r="H41" s="367"/>
      <c r="I41" s="367"/>
      <c r="J41" s="367"/>
      <c r="K41" s="90"/>
      <c r="L41" s="368"/>
    </row>
    <row r="42" spans="1:12" s="91" customFormat="1">
      <c r="A42" s="92"/>
      <c r="B42" s="89"/>
      <c r="C42" s="365"/>
      <c r="D42" s="366"/>
      <c r="E42" s="367"/>
      <c r="F42" s="367"/>
      <c r="G42" s="367"/>
      <c r="H42" s="367"/>
      <c r="I42" s="367"/>
      <c r="J42" s="367"/>
      <c r="K42" s="90"/>
      <c r="L42" s="368"/>
    </row>
    <row r="43" spans="1:12" s="91" customFormat="1">
      <c r="A43" s="88"/>
      <c r="B43" s="89"/>
      <c r="C43" s="365"/>
      <c r="D43" s="366"/>
      <c r="E43" s="367"/>
      <c r="F43" s="367"/>
      <c r="G43" s="367"/>
      <c r="H43" s="367"/>
      <c r="I43" s="367"/>
      <c r="J43" s="367"/>
      <c r="K43" s="90"/>
      <c r="L43" s="368"/>
    </row>
    <row r="44" spans="1:12" s="91" customFormat="1">
      <c r="A44" s="92"/>
      <c r="B44" s="89"/>
      <c r="C44" s="365"/>
      <c r="D44" s="366"/>
      <c r="E44" s="367"/>
      <c r="F44" s="367"/>
      <c r="G44" s="367"/>
      <c r="H44" s="367"/>
      <c r="I44" s="367"/>
      <c r="J44" s="367"/>
      <c r="K44" s="90"/>
      <c r="L44" s="368"/>
    </row>
    <row r="45" spans="1:12" s="91" customFormat="1">
      <c r="A45" s="88"/>
      <c r="B45" s="89"/>
      <c r="C45" s="365"/>
      <c r="D45" s="366"/>
      <c r="E45" s="367"/>
      <c r="F45" s="367"/>
      <c r="G45" s="367"/>
      <c r="H45" s="367"/>
      <c r="I45" s="367"/>
      <c r="J45" s="367"/>
      <c r="K45" s="90"/>
      <c r="L45" s="368"/>
    </row>
    <row r="46" spans="1:12" s="93" customFormat="1">
      <c r="A46" s="92"/>
      <c r="B46" s="89"/>
      <c r="C46" s="369"/>
      <c r="D46" s="370"/>
      <c r="E46" s="371"/>
      <c r="F46" s="371"/>
      <c r="G46" s="371"/>
      <c r="H46" s="371"/>
      <c r="I46" s="371"/>
      <c r="J46" s="371"/>
      <c r="K46" s="90"/>
      <c r="L46" s="368"/>
    </row>
    <row r="47" spans="1:12" s="91" customFormat="1">
      <c r="A47" s="88"/>
      <c r="B47" s="94"/>
      <c r="C47" s="365"/>
      <c r="D47" s="366"/>
      <c r="E47" s="367"/>
      <c r="F47" s="367"/>
      <c r="G47" s="367"/>
      <c r="H47" s="367"/>
      <c r="I47" s="367"/>
      <c r="J47" s="367"/>
      <c r="K47" s="90"/>
      <c r="L47" s="368"/>
    </row>
    <row r="48" spans="1:12" s="91" customFormat="1">
      <c r="A48" s="92"/>
      <c r="B48" s="89"/>
      <c r="C48" s="365"/>
      <c r="D48" s="366"/>
      <c r="E48" s="367"/>
      <c r="F48" s="367"/>
      <c r="G48" s="367"/>
      <c r="H48" s="367"/>
      <c r="I48" s="367"/>
      <c r="J48" s="367"/>
      <c r="K48" s="90"/>
      <c r="L48" s="368"/>
    </row>
    <row r="49" spans="1:12" s="91" customFormat="1">
      <c r="A49" s="88"/>
      <c r="B49" s="89"/>
      <c r="C49" s="365"/>
      <c r="D49" s="366"/>
      <c r="E49" s="367"/>
      <c r="F49" s="367"/>
      <c r="G49" s="367"/>
      <c r="H49" s="367"/>
      <c r="I49" s="367"/>
      <c r="J49" s="367"/>
      <c r="K49" s="90"/>
      <c r="L49" s="368"/>
    </row>
    <row r="50" spans="1:12" s="91" customFormat="1">
      <c r="A50" s="92"/>
      <c r="B50" s="89"/>
      <c r="C50" s="365"/>
      <c r="D50" s="366"/>
      <c r="E50" s="367"/>
      <c r="F50" s="367"/>
      <c r="G50" s="367"/>
      <c r="H50" s="367"/>
      <c r="I50" s="367"/>
      <c r="J50" s="367"/>
      <c r="K50" s="90"/>
      <c r="L50" s="368"/>
    </row>
    <row r="51" spans="1:12" s="91" customFormat="1">
      <c r="A51" s="88"/>
      <c r="B51" s="89"/>
      <c r="C51" s="365"/>
      <c r="D51" s="366"/>
      <c r="E51" s="367"/>
      <c r="F51" s="367"/>
      <c r="G51" s="367"/>
      <c r="H51" s="367"/>
      <c r="I51" s="367"/>
      <c r="J51" s="367"/>
      <c r="K51" s="90"/>
      <c r="L51" s="368"/>
    </row>
    <row r="52" spans="1:12" s="91" customFormat="1">
      <c r="A52" s="92"/>
      <c r="B52" s="89"/>
      <c r="C52" s="365"/>
      <c r="D52" s="366"/>
      <c r="E52" s="367"/>
      <c r="F52" s="367"/>
      <c r="G52" s="367"/>
      <c r="H52" s="367"/>
      <c r="I52" s="367"/>
      <c r="J52" s="367"/>
      <c r="K52" s="90"/>
      <c r="L52" s="368"/>
    </row>
    <row r="53" spans="1:12" s="91" customFormat="1">
      <c r="A53" s="88"/>
      <c r="B53" s="89"/>
      <c r="C53" s="365"/>
      <c r="D53" s="366"/>
      <c r="E53" s="367"/>
      <c r="F53" s="367"/>
      <c r="G53" s="367"/>
      <c r="H53" s="367"/>
      <c r="I53" s="367"/>
      <c r="J53" s="367"/>
      <c r="K53" s="90"/>
      <c r="L53" s="368"/>
    </row>
    <row r="54" spans="1:12" s="91" customFormat="1" ht="69.75" customHeight="1">
      <c r="A54" s="92"/>
      <c r="B54" s="89"/>
      <c r="C54" s="365"/>
      <c r="D54" s="366"/>
      <c r="E54" s="367"/>
      <c r="F54" s="367"/>
      <c r="G54" s="367"/>
      <c r="H54" s="367"/>
      <c r="I54" s="367"/>
      <c r="J54" s="367"/>
      <c r="K54" s="90"/>
      <c r="L54" s="368"/>
    </row>
    <row r="55" spans="1:12" s="91" customFormat="1">
      <c r="A55" s="88"/>
      <c r="B55" s="89"/>
      <c r="C55" s="365"/>
      <c r="D55" s="366"/>
      <c r="E55" s="367"/>
      <c r="F55" s="367"/>
      <c r="G55" s="367"/>
      <c r="H55" s="367"/>
      <c r="I55" s="367"/>
      <c r="J55" s="367"/>
      <c r="K55" s="90"/>
      <c r="L55" s="368"/>
    </row>
    <row r="56" spans="1:12" s="91" customFormat="1">
      <c r="A56" s="92"/>
      <c r="B56" s="89"/>
      <c r="C56" s="365"/>
      <c r="D56" s="366"/>
      <c r="E56" s="367"/>
      <c r="F56" s="367"/>
      <c r="G56" s="367"/>
      <c r="H56" s="367"/>
      <c r="I56" s="367"/>
      <c r="J56" s="367"/>
      <c r="K56" s="90"/>
      <c r="L56" s="368"/>
    </row>
    <row r="57" spans="1:12" s="91" customFormat="1">
      <c r="A57" s="88"/>
      <c r="B57" s="89"/>
      <c r="C57" s="365"/>
      <c r="D57" s="366"/>
      <c r="E57" s="367"/>
      <c r="F57" s="367"/>
      <c r="G57" s="367"/>
      <c r="H57" s="367"/>
      <c r="I57" s="367"/>
      <c r="J57" s="367"/>
      <c r="K57" s="90"/>
      <c r="L57" s="368"/>
    </row>
    <row r="58" spans="1:12" s="91" customFormat="1">
      <c r="A58" s="92"/>
      <c r="B58" s="89"/>
      <c r="C58" s="365"/>
      <c r="D58" s="366"/>
      <c r="E58" s="367"/>
      <c r="F58" s="367"/>
      <c r="G58" s="367"/>
      <c r="H58" s="367"/>
      <c r="I58" s="367"/>
      <c r="J58" s="367"/>
      <c r="K58" s="90"/>
      <c r="L58" s="368"/>
    </row>
    <row r="59" spans="1:12" s="91" customFormat="1">
      <c r="A59" s="88"/>
      <c r="B59" s="89"/>
      <c r="C59" s="365"/>
      <c r="D59" s="366"/>
      <c r="E59" s="367"/>
      <c r="F59" s="367"/>
      <c r="G59" s="367"/>
      <c r="H59" s="367"/>
      <c r="I59" s="367"/>
      <c r="J59" s="367"/>
      <c r="K59" s="90"/>
      <c r="L59" s="368"/>
    </row>
    <row r="60" spans="1:12" s="91" customFormat="1">
      <c r="A60" s="92"/>
      <c r="B60" s="89"/>
      <c r="C60" s="365"/>
      <c r="D60" s="366"/>
      <c r="E60" s="367"/>
      <c r="F60" s="367"/>
      <c r="G60" s="367"/>
      <c r="H60" s="367"/>
      <c r="I60" s="367"/>
      <c r="J60" s="367"/>
      <c r="K60" s="90"/>
      <c r="L60" s="368"/>
    </row>
    <row r="61" spans="1:12" s="91" customFormat="1">
      <c r="A61" s="88"/>
      <c r="B61" s="89"/>
      <c r="C61" s="365"/>
      <c r="D61" s="366"/>
      <c r="E61" s="367"/>
      <c r="F61" s="367"/>
      <c r="G61" s="367"/>
      <c r="H61" s="367"/>
      <c r="I61" s="367"/>
      <c r="J61" s="367"/>
      <c r="K61" s="90"/>
      <c r="L61" s="368"/>
    </row>
    <row r="62" spans="1:12" s="91" customFormat="1">
      <c r="A62" s="92"/>
      <c r="B62" s="89"/>
      <c r="C62" s="365"/>
      <c r="D62" s="366"/>
      <c r="E62" s="367"/>
      <c r="F62" s="367"/>
      <c r="G62" s="367"/>
      <c r="H62" s="367"/>
      <c r="I62" s="367"/>
      <c r="J62" s="367"/>
      <c r="K62" s="90"/>
      <c r="L62" s="368"/>
    </row>
    <row r="63" spans="1:12" s="91" customFormat="1">
      <c r="A63" s="88"/>
      <c r="B63" s="89"/>
      <c r="C63" s="365"/>
      <c r="D63" s="366"/>
      <c r="E63" s="367"/>
      <c r="F63" s="367"/>
      <c r="G63" s="367"/>
      <c r="H63" s="367"/>
      <c r="I63" s="367"/>
      <c r="J63" s="367"/>
      <c r="K63" s="90"/>
      <c r="L63" s="368"/>
    </row>
    <row r="64" spans="1:12" s="91" customFormat="1" ht="66.75" customHeight="1">
      <c r="A64" s="92"/>
      <c r="B64" s="89"/>
      <c r="C64" s="365"/>
      <c r="D64" s="366"/>
      <c r="E64" s="367"/>
      <c r="F64" s="367"/>
      <c r="G64" s="367"/>
      <c r="H64" s="367"/>
      <c r="I64" s="367"/>
      <c r="J64" s="367"/>
      <c r="K64" s="90"/>
      <c r="L64" s="368"/>
    </row>
    <row r="65" spans="1:12" s="91" customFormat="1">
      <c r="A65" s="88"/>
      <c r="B65" s="89"/>
      <c r="C65" s="365"/>
      <c r="D65" s="366"/>
      <c r="E65" s="367"/>
      <c r="F65" s="367"/>
      <c r="G65" s="367"/>
      <c r="H65" s="367"/>
      <c r="I65" s="367"/>
      <c r="J65" s="367"/>
      <c r="K65" s="90"/>
      <c r="L65" s="368"/>
    </row>
    <row r="66" spans="1:12" s="91" customFormat="1">
      <c r="A66" s="92"/>
      <c r="B66" s="89"/>
      <c r="C66" s="365"/>
      <c r="D66" s="366"/>
      <c r="E66" s="367"/>
      <c r="F66" s="367"/>
      <c r="G66" s="367"/>
      <c r="H66" s="367"/>
      <c r="I66" s="367"/>
      <c r="J66" s="367"/>
      <c r="K66" s="90"/>
      <c r="L66" s="368"/>
    </row>
    <row r="67" spans="1:12" s="91" customFormat="1">
      <c r="A67" s="88"/>
      <c r="B67" s="89"/>
      <c r="C67" s="365"/>
      <c r="D67" s="366"/>
      <c r="E67" s="367"/>
      <c r="F67" s="367"/>
      <c r="G67" s="367"/>
      <c r="H67" s="367"/>
      <c r="I67" s="367"/>
      <c r="J67" s="367"/>
      <c r="K67" s="90"/>
      <c r="L67" s="368"/>
    </row>
    <row r="68" spans="1:12" s="91" customFormat="1">
      <c r="A68" s="92"/>
      <c r="B68" s="89"/>
      <c r="C68" s="365"/>
      <c r="D68" s="366"/>
      <c r="E68" s="367"/>
      <c r="F68" s="367"/>
      <c r="G68" s="367"/>
      <c r="H68" s="367"/>
      <c r="I68" s="367"/>
      <c r="J68" s="367"/>
      <c r="K68" s="90"/>
      <c r="L68" s="368"/>
    </row>
    <row r="69" spans="1:12" s="91" customFormat="1">
      <c r="A69" s="88"/>
      <c r="B69" s="89"/>
      <c r="C69" s="365"/>
      <c r="D69" s="366"/>
      <c r="E69" s="367"/>
      <c r="F69" s="367"/>
      <c r="G69" s="367"/>
      <c r="H69" s="367"/>
      <c r="I69" s="367"/>
      <c r="J69" s="367"/>
      <c r="K69" s="90"/>
      <c r="L69" s="368"/>
    </row>
    <row r="70" spans="1:12" s="95" customFormat="1">
      <c r="A70" s="92"/>
      <c r="B70" s="89"/>
      <c r="C70" s="372"/>
      <c r="D70" s="372"/>
      <c r="E70" s="373"/>
      <c r="F70" s="373"/>
      <c r="G70" s="374"/>
      <c r="H70" s="373"/>
      <c r="I70" s="373"/>
      <c r="J70" s="373"/>
      <c r="K70" s="90"/>
      <c r="L70" s="375"/>
    </row>
    <row r="71" spans="1:12" s="5" customFormat="1">
      <c r="A71" s="96"/>
      <c r="B71" s="89"/>
      <c r="C71" s="376"/>
      <c r="D71" s="376"/>
      <c r="E71" s="377"/>
      <c r="F71" s="377"/>
      <c r="G71" s="377"/>
      <c r="H71" s="377"/>
      <c r="I71" s="377"/>
      <c r="J71" s="377"/>
      <c r="K71" s="165"/>
      <c r="L71" s="354"/>
    </row>
    <row r="72" spans="1:12" s="91" customFormat="1">
      <c r="A72" s="97"/>
      <c r="B72" s="96"/>
      <c r="C72" s="372"/>
      <c r="D72" s="372"/>
      <c r="E72" s="378"/>
      <c r="F72" s="378"/>
      <c r="G72" s="378"/>
      <c r="H72" s="378"/>
      <c r="I72" s="378"/>
      <c r="J72" s="378"/>
      <c r="K72" s="90"/>
      <c r="L72" s="368"/>
    </row>
    <row r="73" spans="1:12" s="91" customFormat="1">
      <c r="A73" s="97"/>
      <c r="B73" s="98"/>
      <c r="C73" s="372"/>
      <c r="D73" s="372"/>
      <c r="E73" s="378"/>
      <c r="F73" s="378"/>
      <c r="G73" s="378"/>
      <c r="H73" s="378"/>
      <c r="I73" s="378"/>
      <c r="J73" s="378"/>
      <c r="K73" s="90"/>
      <c r="L73" s="368"/>
    </row>
    <row r="74" spans="1:12" s="91" customFormat="1">
      <c r="A74" s="97"/>
      <c r="B74" s="99"/>
      <c r="C74" s="372"/>
      <c r="D74" s="372"/>
      <c r="E74" s="378"/>
      <c r="F74" s="378"/>
      <c r="G74" s="378"/>
      <c r="H74" s="378"/>
      <c r="I74" s="378"/>
      <c r="J74" s="378"/>
      <c r="K74" s="90"/>
      <c r="L74" s="368"/>
    </row>
    <row r="75" spans="1:12" s="91" customFormat="1">
      <c r="A75" s="97"/>
      <c r="B75" s="99"/>
      <c r="C75" s="372"/>
      <c r="D75" s="372"/>
      <c r="E75" s="378"/>
      <c r="F75" s="378"/>
      <c r="G75" s="378"/>
      <c r="H75" s="378"/>
      <c r="I75" s="378"/>
      <c r="J75" s="378"/>
      <c r="K75" s="90"/>
      <c r="L75" s="368"/>
    </row>
    <row r="76" spans="1:12" s="91" customFormat="1">
      <c r="A76" s="97"/>
      <c r="B76" s="98"/>
      <c r="C76" s="372"/>
      <c r="D76" s="372"/>
      <c r="E76" s="378"/>
      <c r="F76" s="378"/>
      <c r="G76" s="378"/>
      <c r="H76" s="378"/>
      <c r="I76" s="378"/>
      <c r="J76" s="378"/>
      <c r="K76" s="90"/>
      <c r="L76" s="368"/>
    </row>
    <row r="77" spans="1:12" s="91" customFormat="1">
      <c r="A77" s="97"/>
      <c r="B77" s="98"/>
      <c r="C77" s="372"/>
      <c r="D77" s="372"/>
      <c r="E77" s="378"/>
      <c r="F77" s="378"/>
      <c r="G77" s="378"/>
      <c r="H77" s="378"/>
      <c r="I77" s="378"/>
      <c r="J77" s="378"/>
      <c r="K77" s="90"/>
      <c r="L77" s="368"/>
    </row>
    <row r="78" spans="1:12">
      <c r="C78" s="372"/>
      <c r="D78" s="372"/>
      <c r="E78" s="379"/>
      <c r="F78" s="379"/>
      <c r="G78" s="379"/>
      <c r="H78" s="379"/>
      <c r="I78" s="379"/>
      <c r="J78" s="379"/>
    </row>
    <row r="79" spans="1:12" s="384" customFormat="1">
      <c r="A79" s="381"/>
      <c r="B79" s="99"/>
      <c r="C79" s="376"/>
      <c r="D79" s="376"/>
      <c r="E79" s="377"/>
      <c r="F79" s="377"/>
      <c r="G79" s="377"/>
      <c r="H79" s="377"/>
      <c r="I79" s="377"/>
      <c r="J79" s="377"/>
      <c r="K79" s="382"/>
      <c r="L79" s="383"/>
    </row>
    <row r="80" spans="1:12" ht="52.5" customHeight="1">
      <c r="A80" s="102"/>
      <c r="B80" s="385"/>
      <c r="C80" s="382"/>
      <c r="D80" s="90"/>
      <c r="E80" s="90"/>
      <c r="F80" s="386"/>
      <c r="G80" s="103"/>
      <c r="H80" s="104"/>
      <c r="I80" s="103"/>
      <c r="J80" s="103"/>
    </row>
    <row r="81" spans="1:13">
      <c r="A81" s="105"/>
      <c r="B81" s="106"/>
      <c r="C81" s="386"/>
      <c r="D81" s="386"/>
      <c r="E81" s="272"/>
      <c r="F81" s="272"/>
      <c r="G81" s="272"/>
      <c r="H81" s="272"/>
      <c r="I81" s="272"/>
      <c r="J81" s="272"/>
    </row>
    <row r="82" spans="1:13">
      <c r="A82" s="105"/>
      <c r="B82" s="107"/>
      <c r="C82" s="386"/>
      <c r="D82" s="386"/>
      <c r="E82" s="272"/>
      <c r="F82" s="272"/>
      <c r="G82" s="272"/>
      <c r="H82" s="272"/>
      <c r="I82" s="272"/>
      <c r="J82" s="272"/>
    </row>
    <row r="83" spans="1:13">
      <c r="B83" s="107"/>
      <c r="C83" s="382"/>
      <c r="D83" s="382"/>
      <c r="E83" s="387"/>
      <c r="F83" s="387"/>
      <c r="G83" s="387"/>
      <c r="H83" s="387"/>
      <c r="I83" s="387"/>
      <c r="J83" s="387"/>
    </row>
    <row r="84" spans="1:13">
      <c r="B84" s="108"/>
      <c r="C84" s="382"/>
      <c r="D84" s="382"/>
      <c r="E84" s="387"/>
      <c r="F84" s="387"/>
      <c r="G84" s="387"/>
      <c r="H84" s="387"/>
      <c r="I84" s="387"/>
      <c r="J84" s="387"/>
    </row>
    <row r="85" spans="1:13">
      <c r="B85" s="108"/>
      <c r="C85" s="382"/>
      <c r="D85" s="382"/>
      <c r="E85" s="387"/>
      <c r="F85" s="387"/>
      <c r="G85" s="387"/>
      <c r="H85" s="387"/>
      <c r="I85" s="387"/>
      <c r="J85" s="387"/>
    </row>
    <row r="86" spans="1:13">
      <c r="B86" s="108"/>
      <c r="C86" s="382"/>
      <c r="D86" s="382"/>
      <c r="E86" s="387"/>
      <c r="F86" s="387"/>
      <c r="G86" s="387"/>
      <c r="H86" s="387"/>
      <c r="I86" s="387"/>
      <c r="J86" s="387"/>
    </row>
    <row r="87" spans="1:13">
      <c r="B87" s="108"/>
      <c r="C87" s="382"/>
      <c r="D87" s="382"/>
      <c r="E87" s="387"/>
      <c r="F87" s="387"/>
      <c r="G87" s="387"/>
      <c r="H87" s="387"/>
      <c r="I87" s="387"/>
      <c r="J87" s="387"/>
    </row>
    <row r="88" spans="1:13">
      <c r="B88" s="108"/>
      <c r="C88" s="382"/>
      <c r="D88" s="382"/>
      <c r="E88" s="387"/>
      <c r="F88" s="387"/>
      <c r="G88" s="387"/>
      <c r="H88" s="387"/>
      <c r="I88" s="387"/>
      <c r="J88" s="387"/>
    </row>
    <row r="89" spans="1:13">
      <c r="B89" s="108"/>
      <c r="C89" s="382"/>
      <c r="D89" s="382"/>
      <c r="E89" s="387"/>
      <c r="F89" s="387"/>
      <c r="G89" s="387"/>
      <c r="H89" s="387"/>
      <c r="I89" s="387"/>
      <c r="J89" s="387"/>
    </row>
    <row r="90" spans="1:13" s="109" customFormat="1">
      <c r="A90" s="101"/>
      <c r="B90" s="108"/>
      <c r="C90" s="382"/>
      <c r="D90" s="382"/>
      <c r="E90" s="387"/>
      <c r="F90" s="387"/>
      <c r="G90" s="387"/>
      <c r="H90" s="387"/>
      <c r="I90" s="387"/>
      <c r="J90" s="387"/>
      <c r="K90" s="90"/>
      <c r="L90" s="380"/>
      <c r="M90" s="100"/>
    </row>
    <row r="91" spans="1:13" s="109" customFormat="1">
      <c r="A91" s="101"/>
      <c r="B91" s="108"/>
      <c r="C91" s="372"/>
      <c r="D91" s="372"/>
      <c r="E91" s="379"/>
      <c r="F91" s="379"/>
      <c r="G91" s="379"/>
      <c r="H91" s="379"/>
      <c r="I91" s="379"/>
      <c r="J91" s="379"/>
      <c r="K91" s="90"/>
      <c r="L91" s="380"/>
      <c r="M91" s="100"/>
    </row>
    <row r="92" spans="1:13" s="109" customFormat="1">
      <c r="A92" s="101"/>
      <c r="B92" s="99"/>
      <c r="C92" s="372"/>
      <c r="D92" s="372"/>
      <c r="E92" s="379"/>
      <c r="F92" s="379"/>
      <c r="G92" s="379"/>
      <c r="H92" s="379"/>
      <c r="I92" s="379"/>
      <c r="J92" s="379"/>
      <c r="K92" s="90"/>
      <c r="L92" s="380"/>
      <c r="M92" s="100"/>
    </row>
    <row r="93" spans="1:13" s="109" customFormat="1">
      <c r="A93" s="101"/>
      <c r="B93" s="99"/>
      <c r="C93" s="372"/>
      <c r="D93" s="372"/>
      <c r="E93" s="379"/>
      <c r="F93" s="379"/>
      <c r="G93" s="379"/>
      <c r="H93" s="379"/>
      <c r="I93" s="379"/>
      <c r="J93" s="379"/>
      <c r="K93" s="90"/>
      <c r="L93" s="380"/>
      <c r="M93" s="100"/>
    </row>
    <row r="94" spans="1:13" s="109" customFormat="1">
      <c r="A94" s="101"/>
      <c r="B94" s="99"/>
      <c r="C94" s="372"/>
      <c r="D94" s="372"/>
      <c r="E94" s="379"/>
      <c r="F94" s="379"/>
      <c r="G94" s="379"/>
      <c r="H94" s="379"/>
      <c r="I94" s="379"/>
      <c r="J94" s="379"/>
      <c r="K94" s="90"/>
      <c r="L94" s="380"/>
      <c r="M94" s="100"/>
    </row>
    <row r="95" spans="1:13" s="109" customFormat="1">
      <c r="A95" s="101"/>
      <c r="B95" s="99"/>
      <c r="C95" s="372"/>
      <c r="D95" s="372"/>
      <c r="E95" s="379"/>
      <c r="F95" s="379"/>
      <c r="G95" s="379"/>
      <c r="H95" s="379"/>
      <c r="I95" s="379"/>
      <c r="J95" s="379"/>
      <c r="K95" s="90"/>
      <c r="L95" s="380"/>
      <c r="M95" s="100"/>
    </row>
    <row r="96" spans="1:13" s="109" customFormat="1">
      <c r="A96" s="101"/>
      <c r="B96" s="99"/>
      <c r="C96" s="372"/>
      <c r="D96" s="372"/>
      <c r="E96" s="379"/>
      <c r="F96" s="379"/>
      <c r="G96" s="379"/>
      <c r="H96" s="379"/>
      <c r="I96" s="379"/>
      <c r="J96" s="379"/>
      <c r="K96" s="90"/>
      <c r="L96" s="380"/>
      <c r="M96" s="100"/>
    </row>
    <row r="97" spans="1:13" s="109" customFormat="1">
      <c r="A97" s="101"/>
      <c r="B97" s="99"/>
      <c r="C97" s="372"/>
      <c r="D97" s="372"/>
      <c r="E97" s="379"/>
      <c r="F97" s="379"/>
      <c r="G97" s="379"/>
      <c r="H97" s="379"/>
      <c r="I97" s="379"/>
      <c r="J97" s="379"/>
      <c r="K97" s="90"/>
      <c r="L97" s="380"/>
      <c r="M97" s="100"/>
    </row>
    <row r="98" spans="1:13" s="109" customFormat="1">
      <c r="A98" s="101"/>
      <c r="B98" s="99"/>
      <c r="C98" s="372"/>
      <c r="D98" s="372"/>
      <c r="E98" s="379"/>
      <c r="F98" s="379"/>
      <c r="G98" s="379"/>
      <c r="H98" s="379"/>
      <c r="I98" s="379"/>
      <c r="J98" s="379"/>
      <c r="K98" s="90"/>
      <c r="L98" s="380"/>
      <c r="M98" s="100"/>
    </row>
    <row r="99" spans="1:13" s="109" customFormat="1">
      <c r="A99" s="101"/>
      <c r="B99" s="99"/>
      <c r="C99" s="372"/>
      <c r="D99" s="372"/>
      <c r="E99" s="379"/>
      <c r="F99" s="379"/>
      <c r="G99" s="379"/>
      <c r="H99" s="379"/>
      <c r="I99" s="379"/>
      <c r="J99" s="379"/>
      <c r="K99" s="90"/>
      <c r="L99" s="380"/>
      <c r="M99" s="100"/>
    </row>
    <row r="100" spans="1:13" s="109" customFormat="1">
      <c r="A100" s="101"/>
      <c r="B100" s="99"/>
      <c r="C100" s="372"/>
      <c r="D100" s="372"/>
      <c r="E100" s="379"/>
      <c r="F100" s="379"/>
      <c r="G100" s="379"/>
      <c r="H100" s="379"/>
      <c r="I100" s="379"/>
      <c r="J100" s="379"/>
      <c r="K100" s="90"/>
      <c r="L100" s="380"/>
      <c r="M100" s="100"/>
    </row>
    <row r="101" spans="1:13" s="109" customFormat="1">
      <c r="A101" s="101"/>
      <c r="B101" s="99"/>
      <c r="C101" s="372"/>
      <c r="D101" s="372"/>
      <c r="E101" s="379"/>
      <c r="F101" s="379"/>
      <c r="G101" s="379"/>
      <c r="H101" s="379"/>
      <c r="I101" s="379"/>
      <c r="J101" s="379"/>
      <c r="K101" s="90"/>
      <c r="L101" s="380"/>
      <c r="M101" s="100"/>
    </row>
    <row r="102" spans="1:13" s="109" customFormat="1">
      <c r="A102" s="101"/>
      <c r="B102" s="99"/>
      <c r="C102" s="372"/>
      <c r="D102" s="372"/>
      <c r="E102" s="379"/>
      <c r="F102" s="379"/>
      <c r="G102" s="379"/>
      <c r="H102" s="379"/>
      <c r="I102" s="379"/>
      <c r="J102" s="379"/>
      <c r="K102" s="90"/>
      <c r="L102" s="380"/>
      <c r="M102" s="100"/>
    </row>
    <row r="103" spans="1:13" s="109" customFormat="1">
      <c r="A103" s="101"/>
      <c r="B103" s="99"/>
      <c r="C103" s="372"/>
      <c r="D103" s="372"/>
      <c r="E103" s="379"/>
      <c r="F103" s="379"/>
      <c r="G103" s="379"/>
      <c r="H103" s="379"/>
      <c r="I103" s="379"/>
      <c r="J103" s="379"/>
      <c r="K103" s="90"/>
      <c r="L103" s="380"/>
      <c r="M103" s="100"/>
    </row>
    <row r="104" spans="1:13" s="109" customFormat="1">
      <c r="A104" s="101"/>
      <c r="B104" s="99"/>
      <c r="C104" s="372"/>
      <c r="D104" s="372"/>
      <c r="E104" s="379"/>
      <c r="F104" s="379"/>
      <c r="G104" s="379"/>
      <c r="H104" s="379"/>
      <c r="I104" s="379"/>
      <c r="J104" s="379"/>
      <c r="K104" s="90"/>
      <c r="L104" s="380"/>
      <c r="M104" s="100"/>
    </row>
    <row r="105" spans="1:13" s="109" customFormat="1">
      <c r="A105" s="101"/>
      <c r="B105" s="99"/>
      <c r="C105" s="372"/>
      <c r="D105" s="372"/>
      <c r="E105" s="379"/>
      <c r="F105" s="379"/>
      <c r="G105" s="379"/>
      <c r="H105" s="379"/>
      <c r="I105" s="379"/>
      <c r="J105" s="379"/>
      <c r="K105" s="90"/>
      <c r="L105" s="380"/>
      <c r="M105" s="100"/>
    </row>
    <row r="106" spans="1:13" s="388" customFormat="1">
      <c r="A106" s="101"/>
      <c r="B106" s="99"/>
      <c r="C106" s="372"/>
      <c r="D106" s="372"/>
      <c r="E106" s="379"/>
      <c r="F106" s="379"/>
      <c r="G106" s="379"/>
      <c r="H106" s="379"/>
      <c r="I106" s="379"/>
      <c r="J106" s="379"/>
      <c r="K106" s="90"/>
      <c r="L106" s="380"/>
      <c r="M106" s="100"/>
    </row>
    <row r="107" spans="1:13" s="388" customFormat="1">
      <c r="A107" s="101"/>
      <c r="B107" s="99"/>
      <c r="C107" s="372"/>
      <c r="D107" s="372"/>
      <c r="E107" s="379"/>
      <c r="F107" s="379"/>
      <c r="G107" s="379"/>
      <c r="H107" s="379"/>
      <c r="I107" s="379"/>
      <c r="J107" s="379"/>
      <c r="K107" s="90"/>
      <c r="L107" s="380"/>
      <c r="M107" s="100"/>
    </row>
    <row r="108" spans="1:13" s="388" customFormat="1">
      <c r="A108" s="101"/>
      <c r="B108" s="99"/>
      <c r="C108" s="372"/>
      <c r="D108" s="372"/>
      <c r="E108" s="379"/>
      <c r="F108" s="379"/>
      <c r="G108" s="379"/>
      <c r="H108" s="379"/>
      <c r="I108" s="379"/>
      <c r="J108" s="379"/>
      <c r="K108" s="90"/>
      <c r="L108" s="380"/>
      <c r="M108" s="100"/>
    </row>
    <row r="109" spans="1:13" s="388" customFormat="1">
      <c r="A109" s="101"/>
      <c r="B109" s="99"/>
      <c r="C109" s="372"/>
      <c r="D109" s="372"/>
      <c r="E109" s="379"/>
      <c r="F109" s="379"/>
      <c r="G109" s="379"/>
      <c r="H109" s="379"/>
      <c r="I109" s="379"/>
      <c r="J109" s="379"/>
      <c r="K109" s="90"/>
      <c r="L109" s="380"/>
      <c r="M109" s="100"/>
    </row>
    <row r="110" spans="1:13" s="388" customFormat="1">
      <c r="A110" s="101"/>
      <c r="B110" s="99"/>
      <c r="C110" s="372"/>
      <c r="D110" s="372"/>
      <c r="E110" s="379"/>
      <c r="F110" s="379"/>
      <c r="G110" s="379"/>
      <c r="H110" s="379"/>
      <c r="I110" s="379"/>
      <c r="J110" s="379"/>
      <c r="K110" s="90"/>
      <c r="L110" s="380"/>
      <c r="M110" s="100"/>
    </row>
    <row r="111" spans="1:13" s="388" customFormat="1">
      <c r="A111" s="101"/>
      <c r="B111" s="99"/>
      <c r="C111" s="372"/>
      <c r="D111" s="372"/>
      <c r="E111" s="379"/>
      <c r="F111" s="379"/>
      <c r="G111" s="379"/>
      <c r="H111" s="379"/>
      <c r="I111" s="379"/>
      <c r="J111" s="379"/>
      <c r="K111" s="90"/>
      <c r="L111" s="380"/>
      <c r="M111" s="100"/>
    </row>
    <row r="112" spans="1:13" s="388" customFormat="1">
      <c r="A112" s="101"/>
      <c r="B112" s="99"/>
      <c r="C112" s="372"/>
      <c r="D112" s="372"/>
      <c r="E112" s="379"/>
      <c r="F112" s="379"/>
      <c r="G112" s="379"/>
      <c r="H112" s="379"/>
      <c r="I112" s="379"/>
      <c r="J112" s="379"/>
      <c r="K112" s="90"/>
      <c r="L112" s="380"/>
      <c r="M112" s="100"/>
    </row>
    <row r="113" spans="1:13" s="388" customFormat="1">
      <c r="A113" s="101"/>
      <c r="B113" s="99"/>
      <c r="C113" s="372"/>
      <c r="D113" s="372"/>
      <c r="E113" s="379"/>
      <c r="F113" s="379"/>
      <c r="G113" s="379"/>
      <c r="H113" s="379"/>
      <c r="I113" s="379"/>
      <c r="J113" s="379"/>
      <c r="K113" s="90"/>
      <c r="L113" s="380"/>
      <c r="M113" s="100"/>
    </row>
    <row r="114" spans="1:13" s="388" customFormat="1">
      <c r="A114" s="101"/>
      <c r="B114" s="99"/>
      <c r="C114" s="372"/>
      <c r="D114" s="372"/>
      <c r="E114" s="379"/>
      <c r="F114" s="379"/>
      <c r="G114" s="379"/>
      <c r="H114" s="379"/>
      <c r="I114" s="379"/>
      <c r="J114" s="379"/>
      <c r="K114" s="90"/>
      <c r="L114" s="380"/>
      <c r="M114" s="100"/>
    </row>
    <row r="115" spans="1:13" s="388" customFormat="1">
      <c r="A115" s="101"/>
      <c r="B115" s="99"/>
      <c r="C115" s="372"/>
      <c r="D115" s="372"/>
      <c r="E115" s="379"/>
      <c r="F115" s="379"/>
      <c r="G115" s="379"/>
      <c r="H115" s="379"/>
      <c r="I115" s="379"/>
      <c r="J115" s="379"/>
      <c r="K115" s="90"/>
      <c r="L115" s="380"/>
      <c r="M115" s="100"/>
    </row>
    <row r="116" spans="1:13" s="388" customFormat="1">
      <c r="A116" s="101"/>
      <c r="B116" s="99"/>
      <c r="C116" s="372"/>
      <c r="D116" s="372"/>
      <c r="E116" s="379"/>
      <c r="F116" s="379"/>
      <c r="G116" s="379"/>
      <c r="H116" s="379"/>
      <c r="I116" s="379"/>
      <c r="J116" s="379"/>
      <c r="K116" s="90"/>
      <c r="L116" s="380"/>
      <c r="M116" s="100"/>
    </row>
    <row r="117" spans="1:13" s="388" customFormat="1">
      <c r="A117" s="101"/>
      <c r="B117" s="99"/>
      <c r="C117" s="372"/>
      <c r="D117" s="372"/>
      <c r="E117" s="379"/>
      <c r="F117" s="379"/>
      <c r="G117" s="379"/>
      <c r="H117" s="379"/>
      <c r="I117" s="379"/>
      <c r="J117" s="379"/>
      <c r="K117" s="90"/>
      <c r="L117" s="380"/>
      <c r="M117" s="100"/>
    </row>
    <row r="118" spans="1:13" s="388" customFormat="1">
      <c r="A118" s="101"/>
      <c r="B118" s="99"/>
      <c r="C118" s="372"/>
      <c r="D118" s="372"/>
      <c r="E118" s="379"/>
      <c r="F118" s="379"/>
      <c r="G118" s="379"/>
      <c r="H118" s="379"/>
      <c r="I118" s="379"/>
      <c r="J118" s="379"/>
      <c r="K118" s="90"/>
      <c r="L118" s="380"/>
      <c r="M118" s="100"/>
    </row>
    <row r="119" spans="1:13" s="388" customFormat="1">
      <c r="A119" s="101"/>
      <c r="B119" s="99"/>
      <c r="C119" s="372"/>
      <c r="D119" s="372"/>
      <c r="E119" s="379"/>
      <c r="F119" s="379"/>
      <c r="G119" s="379"/>
      <c r="H119" s="379"/>
      <c r="I119" s="379"/>
      <c r="J119" s="379"/>
      <c r="K119" s="90"/>
      <c r="L119" s="380"/>
      <c r="M119" s="100"/>
    </row>
    <row r="120" spans="1:13" s="388" customFormat="1">
      <c r="A120" s="101"/>
      <c r="B120" s="99"/>
      <c r="C120" s="372"/>
      <c r="D120" s="372"/>
      <c r="E120" s="379"/>
      <c r="F120" s="379"/>
      <c r="G120" s="379"/>
      <c r="H120" s="379"/>
      <c r="I120" s="379"/>
      <c r="J120" s="379"/>
      <c r="K120" s="90"/>
      <c r="L120" s="380"/>
      <c r="M120" s="100"/>
    </row>
    <row r="121" spans="1:13" s="388" customFormat="1">
      <c r="A121" s="101"/>
      <c r="B121" s="99"/>
      <c r="C121" s="372"/>
      <c r="D121" s="372"/>
      <c r="E121" s="379"/>
      <c r="F121" s="379"/>
      <c r="G121" s="379"/>
      <c r="H121" s="379"/>
      <c r="I121" s="379"/>
      <c r="J121" s="379"/>
      <c r="K121" s="90"/>
      <c r="L121" s="380"/>
      <c r="M121" s="100"/>
    </row>
    <row r="122" spans="1:13">
      <c r="C122" s="372"/>
      <c r="D122" s="372"/>
      <c r="E122" s="379"/>
      <c r="F122" s="379"/>
      <c r="G122" s="379"/>
      <c r="H122" s="379"/>
      <c r="I122" s="379"/>
      <c r="J122" s="379"/>
    </row>
    <row r="123" spans="1:13">
      <c r="C123" s="372"/>
      <c r="D123" s="372"/>
      <c r="E123" s="379"/>
      <c r="F123" s="379"/>
      <c r="G123" s="379"/>
      <c r="H123" s="379"/>
      <c r="I123" s="379"/>
      <c r="J123" s="379"/>
    </row>
    <row r="124" spans="1:13">
      <c r="C124" s="372"/>
      <c r="D124" s="372"/>
      <c r="E124" s="379"/>
      <c r="F124" s="379"/>
      <c r="G124" s="379"/>
      <c r="H124" s="379"/>
      <c r="I124" s="379"/>
      <c r="J124" s="379"/>
    </row>
    <row r="125" spans="1:13">
      <c r="C125" s="372"/>
      <c r="D125" s="372"/>
      <c r="E125" s="379"/>
      <c r="F125" s="379"/>
      <c r="G125" s="379"/>
      <c r="H125" s="379"/>
      <c r="I125" s="379"/>
      <c r="J125" s="379"/>
    </row>
    <row r="126" spans="1:13">
      <c r="C126" s="372"/>
      <c r="D126" s="372"/>
      <c r="E126" s="379"/>
      <c r="F126" s="379"/>
      <c r="G126" s="379"/>
      <c r="H126" s="379"/>
      <c r="I126" s="379"/>
      <c r="J126" s="379"/>
    </row>
    <row r="127" spans="1:13">
      <c r="C127" s="372"/>
      <c r="D127" s="372"/>
      <c r="E127" s="379"/>
      <c r="F127" s="379"/>
      <c r="G127" s="379"/>
      <c r="H127" s="379"/>
      <c r="I127" s="379"/>
      <c r="J127" s="379"/>
    </row>
    <row r="128" spans="1:13">
      <c r="C128" s="372"/>
      <c r="D128" s="372"/>
      <c r="E128" s="379"/>
      <c r="F128" s="379"/>
      <c r="G128" s="379"/>
      <c r="H128" s="379"/>
      <c r="I128" s="379"/>
      <c r="J128" s="379"/>
    </row>
    <row r="129" spans="3:10">
      <c r="C129" s="372"/>
      <c r="D129" s="372"/>
      <c r="E129" s="379"/>
      <c r="F129" s="379"/>
      <c r="G129" s="379"/>
      <c r="H129" s="379"/>
      <c r="I129" s="379"/>
      <c r="J129" s="379"/>
    </row>
    <row r="130" spans="3:10">
      <c r="C130" s="372"/>
      <c r="D130" s="372"/>
      <c r="E130" s="379"/>
      <c r="F130" s="379"/>
      <c r="G130" s="379"/>
      <c r="H130" s="379"/>
      <c r="I130" s="379"/>
      <c r="J130" s="379"/>
    </row>
    <row r="131" spans="3:10">
      <c r="C131" s="372"/>
      <c r="D131" s="372"/>
      <c r="E131" s="379"/>
      <c r="F131" s="379"/>
      <c r="G131" s="379"/>
      <c r="H131" s="379"/>
      <c r="I131" s="379"/>
      <c r="J131" s="379"/>
    </row>
    <row r="132" spans="3:10">
      <c r="C132" s="372"/>
      <c r="D132" s="372"/>
      <c r="E132" s="379"/>
      <c r="F132" s="379"/>
      <c r="G132" s="379"/>
      <c r="H132" s="379"/>
      <c r="I132" s="379"/>
      <c r="J132" s="379"/>
    </row>
    <row r="133" spans="3:10">
      <c r="C133" s="372"/>
      <c r="D133" s="372"/>
      <c r="E133" s="379"/>
      <c r="F133" s="379"/>
      <c r="G133" s="379"/>
      <c r="H133" s="379"/>
      <c r="I133" s="379"/>
      <c r="J133" s="379"/>
    </row>
    <row r="134" spans="3:10">
      <c r="C134" s="372"/>
      <c r="D134" s="372"/>
      <c r="E134" s="379"/>
      <c r="F134" s="379"/>
      <c r="G134" s="379"/>
      <c r="H134" s="379"/>
      <c r="I134" s="379"/>
      <c r="J134" s="379"/>
    </row>
    <row r="135" spans="3:10">
      <c r="C135" s="372"/>
      <c r="D135" s="372"/>
      <c r="E135" s="379"/>
      <c r="F135" s="379"/>
      <c r="G135" s="379"/>
      <c r="H135" s="379"/>
      <c r="I135" s="379"/>
      <c r="J135" s="379"/>
    </row>
    <row r="136" spans="3:10">
      <c r="C136" s="372"/>
      <c r="D136" s="372"/>
      <c r="E136" s="379"/>
      <c r="F136" s="379"/>
      <c r="G136" s="379"/>
      <c r="H136" s="379"/>
      <c r="I136" s="379"/>
      <c r="J136" s="379"/>
    </row>
    <row r="137" spans="3:10">
      <c r="C137" s="372"/>
      <c r="D137" s="372"/>
      <c r="E137" s="379"/>
      <c r="F137" s="379"/>
      <c r="G137" s="379"/>
      <c r="H137" s="379"/>
      <c r="I137" s="379"/>
      <c r="J137" s="379"/>
    </row>
    <row r="138" spans="3:10">
      <c r="C138" s="372"/>
      <c r="D138" s="372"/>
      <c r="E138" s="379"/>
      <c r="F138" s="379"/>
      <c r="G138" s="379"/>
      <c r="H138" s="379"/>
      <c r="I138" s="379"/>
      <c r="J138" s="379"/>
    </row>
    <row r="139" spans="3:10">
      <c r="C139" s="372"/>
      <c r="D139" s="372"/>
      <c r="E139" s="379"/>
      <c r="F139" s="379"/>
      <c r="G139" s="379"/>
      <c r="H139" s="379"/>
      <c r="I139" s="379"/>
      <c r="J139" s="379"/>
    </row>
    <row r="140" spans="3:10">
      <c r="C140" s="372"/>
      <c r="D140" s="372"/>
      <c r="E140" s="379"/>
      <c r="F140" s="379"/>
      <c r="G140" s="379"/>
      <c r="H140" s="379"/>
      <c r="I140" s="379"/>
      <c r="J140" s="379"/>
    </row>
    <row r="141" spans="3:10">
      <c r="C141" s="372"/>
      <c r="D141" s="372"/>
      <c r="E141" s="379"/>
      <c r="F141" s="379"/>
      <c r="G141" s="379"/>
      <c r="H141" s="379"/>
      <c r="I141" s="379"/>
      <c r="J141" s="379"/>
    </row>
    <row r="142" spans="3:10">
      <c r="C142" s="372"/>
      <c r="D142" s="372"/>
      <c r="E142" s="379"/>
      <c r="F142" s="379"/>
      <c r="G142" s="379"/>
      <c r="H142" s="379"/>
      <c r="I142" s="379"/>
      <c r="J142" s="379"/>
    </row>
    <row r="143" spans="3:10">
      <c r="C143" s="372"/>
      <c r="D143" s="372"/>
      <c r="E143" s="379"/>
      <c r="F143" s="379"/>
      <c r="G143" s="379"/>
      <c r="H143" s="379"/>
      <c r="I143" s="379"/>
      <c r="J143" s="379"/>
    </row>
    <row r="144" spans="3:10">
      <c r="C144" s="372"/>
      <c r="D144" s="372"/>
      <c r="E144" s="379"/>
      <c r="F144" s="379"/>
      <c r="G144" s="379"/>
      <c r="H144" s="379"/>
      <c r="I144" s="379"/>
      <c r="J144" s="379"/>
    </row>
    <row r="145" spans="3:10">
      <c r="C145" s="372"/>
      <c r="D145" s="372"/>
      <c r="E145" s="379"/>
      <c r="F145" s="379"/>
      <c r="G145" s="379"/>
      <c r="H145" s="379"/>
      <c r="I145" s="379"/>
      <c r="J145" s="379"/>
    </row>
    <row r="146" spans="3:10">
      <c r="C146" s="372"/>
      <c r="D146" s="372"/>
      <c r="E146" s="379"/>
      <c r="F146" s="379"/>
      <c r="G146" s="379"/>
      <c r="H146" s="379"/>
      <c r="I146" s="379"/>
      <c r="J146" s="379"/>
    </row>
    <row r="147" spans="3:10">
      <c r="C147" s="372"/>
      <c r="D147" s="372"/>
      <c r="E147" s="379"/>
      <c r="F147" s="379"/>
      <c r="G147" s="379"/>
      <c r="H147" s="379"/>
      <c r="I147" s="379"/>
      <c r="J147" s="379"/>
    </row>
    <row r="148" spans="3:10">
      <c r="C148" s="372"/>
      <c r="D148" s="372"/>
      <c r="E148" s="379"/>
      <c r="F148" s="379"/>
      <c r="G148" s="379"/>
      <c r="H148" s="379"/>
      <c r="I148" s="379"/>
      <c r="J148" s="379"/>
    </row>
    <row r="149" spans="3:10">
      <c r="C149" s="372"/>
      <c r="D149" s="372"/>
      <c r="E149" s="379"/>
      <c r="F149" s="379"/>
      <c r="G149" s="379"/>
      <c r="H149" s="379"/>
      <c r="I149" s="379"/>
      <c r="J149" s="379"/>
    </row>
    <row r="150" spans="3:10">
      <c r="C150" s="372"/>
      <c r="D150" s="372"/>
      <c r="E150" s="379"/>
      <c r="F150" s="379"/>
      <c r="G150" s="379"/>
      <c r="H150" s="379"/>
      <c r="I150" s="379"/>
      <c r="J150" s="379"/>
    </row>
    <row r="151" spans="3:10">
      <c r="C151" s="372"/>
      <c r="D151" s="372"/>
      <c r="E151" s="379"/>
      <c r="F151" s="379"/>
      <c r="G151" s="379"/>
      <c r="H151" s="379"/>
      <c r="I151" s="379"/>
      <c r="J151" s="379"/>
    </row>
    <row r="152" spans="3:10">
      <c r="C152" s="372"/>
      <c r="D152" s="372"/>
      <c r="E152" s="379"/>
      <c r="F152" s="379"/>
      <c r="G152" s="379"/>
      <c r="H152" s="379"/>
      <c r="I152" s="379"/>
      <c r="J152" s="379"/>
    </row>
    <row r="153" spans="3:10">
      <c r="C153" s="372"/>
      <c r="D153" s="372"/>
      <c r="E153" s="379"/>
      <c r="F153" s="379"/>
      <c r="G153" s="379"/>
      <c r="H153" s="379"/>
      <c r="I153" s="379"/>
      <c r="J153" s="379"/>
    </row>
    <row r="154" spans="3:10">
      <c r="C154" s="372"/>
      <c r="D154" s="372"/>
      <c r="E154" s="379"/>
      <c r="F154" s="379"/>
      <c r="G154" s="379"/>
      <c r="H154" s="379"/>
      <c r="I154" s="379"/>
      <c r="J154" s="379"/>
    </row>
    <row r="155" spans="3:10">
      <c r="C155" s="372"/>
      <c r="D155" s="372"/>
      <c r="E155" s="379"/>
      <c r="F155" s="379"/>
      <c r="G155" s="379"/>
      <c r="H155" s="379"/>
      <c r="I155" s="379"/>
      <c r="J155" s="379"/>
    </row>
    <row r="156" spans="3:10">
      <c r="C156" s="372"/>
      <c r="D156" s="372"/>
      <c r="E156" s="379"/>
      <c r="F156" s="379"/>
      <c r="G156" s="379"/>
      <c r="H156" s="379"/>
      <c r="I156" s="379"/>
      <c r="J156" s="379"/>
    </row>
    <row r="157" spans="3:10">
      <c r="C157" s="372"/>
      <c r="D157" s="372"/>
      <c r="E157" s="379"/>
      <c r="F157" s="379"/>
      <c r="G157" s="379"/>
      <c r="H157" s="379"/>
      <c r="I157" s="379"/>
      <c r="J157" s="379"/>
    </row>
    <row r="158" spans="3:10">
      <c r="C158" s="372"/>
      <c r="D158" s="372"/>
      <c r="E158" s="379"/>
      <c r="F158" s="379"/>
      <c r="G158" s="379"/>
      <c r="H158" s="379"/>
      <c r="I158" s="379"/>
      <c r="J158" s="379"/>
    </row>
    <row r="159" spans="3:10">
      <c r="C159" s="372"/>
      <c r="D159" s="372"/>
      <c r="E159" s="379"/>
      <c r="F159" s="379"/>
      <c r="G159" s="379"/>
      <c r="H159" s="379"/>
      <c r="I159" s="379"/>
      <c r="J159" s="379"/>
    </row>
    <row r="160" spans="3:10">
      <c r="C160" s="372"/>
      <c r="D160" s="372"/>
      <c r="E160" s="379"/>
      <c r="F160" s="379"/>
      <c r="G160" s="379"/>
      <c r="H160" s="379"/>
      <c r="I160" s="379"/>
      <c r="J160" s="379"/>
    </row>
    <row r="161" spans="3:10">
      <c r="C161" s="372"/>
      <c r="D161" s="372"/>
      <c r="E161" s="379"/>
      <c r="F161" s="379"/>
      <c r="G161" s="379"/>
      <c r="H161" s="379"/>
      <c r="I161" s="379"/>
      <c r="J161" s="379"/>
    </row>
    <row r="162" spans="3:10">
      <c r="C162" s="372"/>
      <c r="D162" s="372"/>
      <c r="E162" s="379"/>
      <c r="F162" s="379"/>
      <c r="G162" s="379"/>
      <c r="H162" s="379"/>
      <c r="I162" s="379"/>
      <c r="J162" s="379"/>
    </row>
    <row r="163" spans="3:10">
      <c r="C163" s="372"/>
      <c r="D163" s="372"/>
      <c r="E163" s="379"/>
      <c r="F163" s="379"/>
      <c r="G163" s="379"/>
      <c r="H163" s="379"/>
      <c r="I163" s="379"/>
      <c r="J163" s="379"/>
    </row>
    <row r="164" spans="3:10">
      <c r="C164" s="372"/>
      <c r="D164" s="372"/>
      <c r="E164" s="379"/>
      <c r="F164" s="379"/>
      <c r="G164" s="379"/>
      <c r="H164" s="379"/>
      <c r="I164" s="379"/>
      <c r="J164" s="379"/>
    </row>
    <row r="165" spans="3:10">
      <c r="C165" s="372"/>
      <c r="D165" s="372"/>
      <c r="E165" s="379"/>
      <c r="F165" s="379"/>
      <c r="G165" s="379"/>
      <c r="H165" s="379"/>
      <c r="I165" s="379"/>
      <c r="J165" s="379"/>
    </row>
    <row r="166" spans="3:10">
      <c r="C166" s="372"/>
      <c r="D166" s="372"/>
      <c r="E166" s="379"/>
      <c r="F166" s="379"/>
      <c r="G166" s="379"/>
      <c r="H166" s="379"/>
      <c r="I166" s="379"/>
      <c r="J166" s="379"/>
    </row>
    <row r="167" spans="3:10">
      <c r="C167" s="372"/>
      <c r="D167" s="372"/>
      <c r="E167" s="379"/>
      <c r="F167" s="379"/>
      <c r="G167" s="379"/>
      <c r="H167" s="379"/>
      <c r="I167" s="379"/>
      <c r="J167" s="379"/>
    </row>
    <row r="168" spans="3:10">
      <c r="C168" s="372"/>
      <c r="D168" s="372"/>
      <c r="E168" s="379"/>
      <c r="F168" s="379"/>
      <c r="G168" s="379"/>
      <c r="H168" s="379"/>
      <c r="I168" s="379"/>
      <c r="J168" s="379"/>
    </row>
    <row r="169" spans="3:10">
      <c r="C169" s="372"/>
      <c r="D169" s="372"/>
      <c r="E169" s="379"/>
      <c r="F169" s="379"/>
      <c r="G169" s="379"/>
      <c r="H169" s="379"/>
      <c r="I169" s="379"/>
      <c r="J169" s="379"/>
    </row>
    <row r="170" spans="3:10">
      <c r="C170" s="372"/>
      <c r="D170" s="372"/>
      <c r="E170" s="379"/>
      <c r="F170" s="379"/>
      <c r="G170" s="379"/>
      <c r="H170" s="379"/>
      <c r="I170" s="379"/>
      <c r="J170" s="379"/>
    </row>
    <row r="171" spans="3:10">
      <c r="C171" s="372"/>
      <c r="D171" s="372"/>
      <c r="E171" s="379"/>
      <c r="F171" s="379"/>
      <c r="G171" s="379"/>
      <c r="H171" s="379"/>
      <c r="I171" s="379"/>
      <c r="J171" s="379"/>
    </row>
    <row r="172" spans="3:10">
      <c r="C172" s="372"/>
      <c r="D172" s="372"/>
      <c r="E172" s="379"/>
      <c r="F172" s="379"/>
      <c r="G172" s="379"/>
      <c r="H172" s="379"/>
      <c r="I172" s="379"/>
      <c r="J172" s="379"/>
    </row>
    <row r="173" spans="3:10">
      <c r="C173" s="372"/>
      <c r="D173" s="372"/>
      <c r="E173" s="379"/>
      <c r="F173" s="379"/>
      <c r="G173" s="379"/>
      <c r="H173" s="379"/>
      <c r="I173" s="379"/>
      <c r="J173" s="379"/>
    </row>
    <row r="174" spans="3:10">
      <c r="C174" s="372"/>
      <c r="D174" s="372"/>
      <c r="E174" s="379"/>
      <c r="F174" s="379"/>
      <c r="G174" s="379"/>
      <c r="H174" s="379"/>
      <c r="I174" s="379"/>
      <c r="J174" s="379"/>
    </row>
    <row r="175" spans="3:10">
      <c r="C175" s="372"/>
      <c r="D175" s="372"/>
      <c r="E175" s="379"/>
      <c r="F175" s="379"/>
      <c r="G175" s="379"/>
      <c r="H175" s="379"/>
      <c r="I175" s="379"/>
      <c r="J175" s="379"/>
    </row>
    <row r="176" spans="3:10">
      <c r="C176" s="372"/>
      <c r="D176" s="372"/>
      <c r="E176" s="379"/>
      <c r="F176" s="379"/>
      <c r="G176" s="379"/>
      <c r="H176" s="379"/>
      <c r="I176" s="379"/>
      <c r="J176" s="379"/>
    </row>
    <row r="177" spans="3:10">
      <c r="C177" s="372"/>
      <c r="D177" s="372"/>
      <c r="E177" s="379"/>
      <c r="F177" s="379"/>
      <c r="G177" s="379"/>
      <c r="H177" s="379"/>
      <c r="I177" s="379"/>
      <c r="J177" s="379"/>
    </row>
    <row r="178" spans="3:10">
      <c r="C178" s="372"/>
      <c r="D178" s="372"/>
      <c r="E178" s="379"/>
      <c r="F178" s="379"/>
      <c r="G178" s="379"/>
      <c r="H178" s="379"/>
      <c r="I178" s="379"/>
      <c r="J178" s="379"/>
    </row>
    <row r="179" spans="3:10">
      <c r="C179" s="372"/>
      <c r="D179" s="372"/>
      <c r="E179" s="379"/>
      <c r="F179" s="379"/>
      <c r="G179" s="379"/>
      <c r="H179" s="379"/>
      <c r="I179" s="379"/>
      <c r="J179" s="379"/>
    </row>
    <row r="180" spans="3:10">
      <c r="C180" s="372"/>
      <c r="D180" s="372"/>
      <c r="E180" s="379"/>
      <c r="F180" s="379"/>
      <c r="G180" s="379"/>
      <c r="H180" s="379"/>
      <c r="I180" s="379"/>
      <c r="J180" s="379"/>
    </row>
    <row r="181" spans="3:10">
      <c r="C181" s="372"/>
      <c r="D181" s="372"/>
      <c r="E181" s="379"/>
      <c r="F181" s="379"/>
      <c r="G181" s="379"/>
      <c r="H181" s="379"/>
      <c r="I181" s="379"/>
      <c r="J181" s="379"/>
    </row>
    <row r="182" spans="3:10">
      <c r="C182" s="372"/>
      <c r="D182" s="372"/>
      <c r="E182" s="379"/>
      <c r="F182" s="379"/>
      <c r="G182" s="379"/>
      <c r="H182" s="379"/>
      <c r="I182" s="379"/>
      <c r="J182" s="379"/>
    </row>
    <row r="183" spans="3:10">
      <c r="C183" s="372"/>
      <c r="D183" s="372"/>
      <c r="E183" s="379"/>
      <c r="F183" s="379"/>
      <c r="G183" s="379"/>
      <c r="H183" s="379"/>
      <c r="I183" s="379"/>
      <c r="J183" s="379"/>
    </row>
    <row r="184" spans="3:10">
      <c r="C184" s="372"/>
      <c r="D184" s="372"/>
      <c r="E184" s="379"/>
      <c r="F184" s="379"/>
      <c r="G184" s="379"/>
      <c r="H184" s="379"/>
      <c r="I184" s="379"/>
      <c r="J184" s="379"/>
    </row>
    <row r="185" spans="3:10">
      <c r="C185" s="372"/>
      <c r="D185" s="372"/>
      <c r="E185" s="379"/>
      <c r="F185" s="379"/>
      <c r="G185" s="379"/>
      <c r="H185" s="379"/>
      <c r="I185" s="379"/>
      <c r="J185" s="379"/>
    </row>
    <row r="186" spans="3:10">
      <c r="C186" s="372"/>
      <c r="D186" s="372"/>
      <c r="E186" s="379"/>
      <c r="F186" s="379"/>
      <c r="G186" s="379"/>
      <c r="H186" s="379"/>
      <c r="I186" s="379"/>
      <c r="J186" s="379"/>
    </row>
    <row r="187" spans="3:10">
      <c r="C187" s="372"/>
      <c r="D187" s="372"/>
      <c r="E187" s="379"/>
      <c r="F187" s="379"/>
      <c r="G187" s="379"/>
      <c r="H187" s="379"/>
      <c r="I187" s="379"/>
      <c r="J187" s="379"/>
    </row>
    <row r="188" spans="3:10">
      <c r="C188" s="372"/>
      <c r="D188" s="372"/>
      <c r="E188" s="379"/>
      <c r="F188" s="379"/>
      <c r="G188" s="379"/>
      <c r="H188" s="379"/>
      <c r="I188" s="379"/>
      <c r="J188" s="379"/>
    </row>
    <row r="189" spans="3:10">
      <c r="C189" s="372"/>
      <c r="D189" s="372"/>
      <c r="E189" s="379"/>
      <c r="F189" s="379"/>
      <c r="G189" s="379"/>
      <c r="H189" s="379"/>
      <c r="I189" s="379"/>
      <c r="J189" s="379"/>
    </row>
    <row r="190" spans="3:10">
      <c r="C190" s="372"/>
      <c r="D190" s="372"/>
      <c r="E190" s="379"/>
      <c r="F190" s="379"/>
      <c r="G190" s="379"/>
      <c r="H190" s="379"/>
      <c r="I190" s="379"/>
      <c r="J190" s="379"/>
    </row>
    <row r="191" spans="3:10">
      <c r="C191" s="372"/>
      <c r="D191" s="372"/>
      <c r="E191" s="379"/>
      <c r="F191" s="379"/>
      <c r="G191" s="379"/>
      <c r="H191" s="379"/>
      <c r="I191" s="379"/>
      <c r="J191" s="379"/>
    </row>
    <row r="192" spans="3:10">
      <c r="C192" s="372"/>
      <c r="D192" s="372"/>
      <c r="E192" s="379"/>
      <c r="F192" s="379"/>
      <c r="G192" s="379"/>
      <c r="H192" s="379"/>
      <c r="I192" s="379"/>
      <c r="J192" s="379"/>
    </row>
    <row r="193" spans="3:10">
      <c r="C193" s="372"/>
      <c r="D193" s="372"/>
      <c r="E193" s="379"/>
      <c r="F193" s="379"/>
      <c r="G193" s="379"/>
      <c r="H193" s="379"/>
      <c r="I193" s="379"/>
      <c r="J193" s="379"/>
    </row>
    <row r="194" spans="3:10">
      <c r="C194" s="372"/>
      <c r="D194" s="372"/>
      <c r="E194" s="379"/>
      <c r="F194" s="379"/>
      <c r="G194" s="379"/>
      <c r="H194" s="379"/>
      <c r="I194" s="379"/>
      <c r="J194" s="379"/>
    </row>
    <row r="195" spans="3:10">
      <c r="C195" s="372"/>
      <c r="D195" s="372"/>
      <c r="E195" s="379"/>
      <c r="F195" s="379"/>
      <c r="G195" s="379"/>
      <c r="H195" s="379"/>
      <c r="I195" s="379"/>
      <c r="J195" s="379"/>
    </row>
    <row r="196" spans="3:10">
      <c r="C196" s="372"/>
      <c r="D196" s="372"/>
      <c r="E196" s="379"/>
      <c r="F196" s="379"/>
      <c r="G196" s="379"/>
      <c r="H196" s="379"/>
      <c r="I196" s="379"/>
      <c r="J196" s="379"/>
    </row>
    <row r="197" spans="3:10">
      <c r="C197" s="372"/>
      <c r="D197" s="372"/>
      <c r="E197" s="379"/>
      <c r="F197" s="379"/>
      <c r="G197" s="379"/>
      <c r="H197" s="379"/>
      <c r="I197" s="379"/>
      <c r="J197" s="379"/>
    </row>
    <row r="198" spans="3:10">
      <c r="C198" s="372"/>
      <c r="D198" s="372"/>
      <c r="E198" s="379"/>
      <c r="F198" s="379"/>
      <c r="G198" s="379"/>
      <c r="H198" s="379"/>
      <c r="I198" s="379"/>
      <c r="J198" s="379"/>
    </row>
    <row r="199" spans="3:10">
      <c r="C199" s="372"/>
      <c r="D199" s="372"/>
      <c r="E199" s="379"/>
      <c r="F199" s="379"/>
      <c r="G199" s="379"/>
      <c r="H199" s="379"/>
      <c r="I199" s="379"/>
      <c r="J199" s="379"/>
    </row>
    <row r="200" spans="3:10">
      <c r="C200" s="372"/>
      <c r="D200" s="372"/>
      <c r="E200" s="379"/>
      <c r="F200" s="379"/>
      <c r="G200" s="379"/>
      <c r="H200" s="379"/>
      <c r="I200" s="379"/>
      <c r="J200" s="379"/>
    </row>
    <row r="201" spans="3:10">
      <c r="C201" s="372"/>
      <c r="D201" s="372"/>
      <c r="E201" s="379"/>
      <c r="F201" s="379"/>
      <c r="G201" s="379"/>
      <c r="H201" s="379"/>
      <c r="I201" s="379"/>
      <c r="J201" s="379"/>
    </row>
    <row r="202" spans="3:10">
      <c r="C202" s="372"/>
      <c r="D202" s="372"/>
      <c r="E202" s="379"/>
      <c r="F202" s="379"/>
      <c r="G202" s="379"/>
      <c r="H202" s="379"/>
      <c r="I202" s="379"/>
      <c r="J202" s="379"/>
    </row>
    <row r="203" spans="3:10">
      <c r="C203" s="372"/>
      <c r="D203" s="372"/>
      <c r="E203" s="379"/>
      <c r="F203" s="379"/>
      <c r="G203" s="379"/>
      <c r="H203" s="379"/>
      <c r="I203" s="379"/>
      <c r="J203" s="379"/>
    </row>
    <row r="204" spans="3:10">
      <c r="C204" s="372"/>
      <c r="D204" s="372"/>
      <c r="E204" s="379"/>
      <c r="F204" s="379"/>
      <c r="G204" s="379"/>
      <c r="H204" s="379"/>
      <c r="I204" s="379"/>
      <c r="J204" s="379"/>
    </row>
    <row r="205" spans="3:10">
      <c r="C205" s="372"/>
      <c r="D205" s="372"/>
      <c r="E205" s="379"/>
      <c r="F205" s="379"/>
      <c r="G205" s="379"/>
      <c r="H205" s="379"/>
      <c r="I205" s="379"/>
      <c r="J205" s="379"/>
    </row>
    <row r="206" spans="3:10">
      <c r="C206" s="372"/>
      <c r="D206" s="372"/>
      <c r="E206" s="379"/>
      <c r="F206" s="379"/>
      <c r="G206" s="379"/>
      <c r="H206" s="379"/>
      <c r="I206" s="379"/>
      <c r="J206" s="379"/>
    </row>
    <row r="207" spans="3:10">
      <c r="C207" s="372"/>
      <c r="D207" s="372"/>
      <c r="E207" s="379"/>
      <c r="F207" s="379"/>
      <c r="G207" s="379"/>
      <c r="H207" s="379"/>
      <c r="I207" s="379"/>
      <c r="J207" s="379"/>
    </row>
    <row r="208" spans="3:10">
      <c r="C208" s="372"/>
      <c r="D208" s="372"/>
      <c r="E208" s="379"/>
      <c r="F208" s="379"/>
      <c r="G208" s="379"/>
      <c r="H208" s="379"/>
      <c r="I208" s="379"/>
      <c r="J208" s="379"/>
    </row>
    <row r="209" spans="3:10">
      <c r="C209" s="372"/>
      <c r="D209" s="372"/>
      <c r="E209" s="379"/>
      <c r="F209" s="379"/>
      <c r="G209" s="379"/>
      <c r="H209" s="379"/>
      <c r="I209" s="379"/>
      <c r="J209" s="379"/>
    </row>
    <row r="210" spans="3:10">
      <c r="C210" s="372"/>
      <c r="D210" s="372"/>
      <c r="E210" s="379"/>
      <c r="F210" s="379"/>
      <c r="G210" s="379"/>
      <c r="H210" s="379"/>
      <c r="I210" s="379"/>
      <c r="J210" s="379"/>
    </row>
    <row r="211" spans="3:10">
      <c r="C211" s="372"/>
      <c r="D211" s="372"/>
      <c r="E211" s="379"/>
      <c r="F211" s="379"/>
      <c r="G211" s="379"/>
      <c r="H211" s="379"/>
      <c r="I211" s="379"/>
      <c r="J211" s="379"/>
    </row>
    <row r="212" spans="3:10">
      <c r="C212" s="372"/>
      <c r="D212" s="372"/>
      <c r="E212" s="379"/>
      <c r="F212" s="379"/>
      <c r="G212" s="379"/>
      <c r="H212" s="379"/>
      <c r="I212" s="379"/>
      <c r="J212" s="379"/>
    </row>
    <row r="213" spans="3:10">
      <c r="C213" s="372"/>
      <c r="D213" s="372"/>
      <c r="E213" s="379"/>
      <c r="F213" s="379"/>
      <c r="G213" s="379"/>
      <c r="H213" s="379"/>
      <c r="I213" s="379"/>
      <c r="J213" s="379"/>
    </row>
    <row r="214" spans="3:10">
      <c r="C214" s="372"/>
      <c r="D214" s="372"/>
      <c r="E214" s="379"/>
      <c r="F214" s="379"/>
      <c r="G214" s="379"/>
      <c r="H214" s="379"/>
      <c r="I214" s="379"/>
      <c r="J214" s="379"/>
    </row>
    <row r="215" spans="3:10">
      <c r="C215" s="372"/>
      <c r="D215" s="372"/>
      <c r="E215" s="379"/>
      <c r="F215" s="379"/>
      <c r="G215" s="379"/>
      <c r="H215" s="379"/>
      <c r="I215" s="379"/>
      <c r="J215" s="379"/>
    </row>
    <row r="216" spans="3:10">
      <c r="C216" s="372"/>
      <c r="D216" s="372"/>
      <c r="E216" s="379"/>
      <c r="F216" s="379"/>
      <c r="G216" s="379"/>
      <c r="H216" s="379"/>
      <c r="I216" s="379"/>
      <c r="J216" s="379"/>
    </row>
    <row r="217" spans="3:10">
      <c r="C217" s="372"/>
      <c r="D217" s="372"/>
      <c r="E217" s="379"/>
      <c r="F217" s="379"/>
      <c r="G217" s="379"/>
      <c r="H217" s="379"/>
      <c r="I217" s="379"/>
      <c r="J217" s="379"/>
    </row>
    <row r="218" spans="3:10">
      <c r="C218" s="372"/>
      <c r="D218" s="372"/>
      <c r="E218" s="379"/>
      <c r="F218" s="379"/>
      <c r="G218" s="379"/>
      <c r="H218" s="379"/>
      <c r="I218" s="379"/>
      <c r="J218" s="379"/>
    </row>
    <row r="219" spans="3:10">
      <c r="C219" s="372"/>
      <c r="D219" s="372"/>
      <c r="E219" s="379"/>
      <c r="F219" s="379"/>
      <c r="G219" s="379"/>
      <c r="H219" s="379"/>
      <c r="I219" s="379"/>
      <c r="J219" s="379"/>
    </row>
    <row r="220" spans="3:10">
      <c r="C220" s="372"/>
      <c r="D220" s="372"/>
      <c r="E220" s="379"/>
      <c r="F220" s="379"/>
      <c r="G220" s="379"/>
      <c r="H220" s="379"/>
      <c r="I220" s="379"/>
      <c r="J220" s="379"/>
    </row>
    <row r="221" spans="3:10">
      <c r="C221" s="372"/>
      <c r="D221" s="372"/>
      <c r="E221" s="379"/>
      <c r="F221" s="379"/>
      <c r="G221" s="379"/>
      <c r="H221" s="379"/>
      <c r="I221" s="379"/>
      <c r="J221" s="379"/>
    </row>
    <row r="222" spans="3:10">
      <c r="C222" s="372"/>
      <c r="D222" s="372"/>
      <c r="E222" s="379"/>
      <c r="F222" s="379"/>
      <c r="G222" s="379"/>
      <c r="H222" s="379"/>
      <c r="I222" s="379"/>
      <c r="J222" s="379"/>
    </row>
    <row r="223" spans="3:10">
      <c r="C223" s="372"/>
      <c r="D223" s="372"/>
      <c r="E223" s="379"/>
      <c r="F223" s="379"/>
      <c r="G223" s="379"/>
      <c r="H223" s="379"/>
      <c r="I223" s="379"/>
      <c r="J223" s="379"/>
    </row>
    <row r="224" spans="3:10">
      <c r="C224" s="372"/>
      <c r="D224" s="372"/>
      <c r="E224" s="379"/>
      <c r="F224" s="379"/>
      <c r="G224" s="379"/>
      <c r="H224" s="379"/>
      <c r="I224" s="379"/>
      <c r="J224" s="379"/>
    </row>
    <row r="225" spans="3:10">
      <c r="C225" s="372"/>
      <c r="D225" s="372"/>
      <c r="E225" s="379"/>
      <c r="F225" s="379"/>
      <c r="G225" s="379"/>
      <c r="H225" s="379"/>
      <c r="I225" s="379"/>
      <c r="J225" s="379"/>
    </row>
    <row r="226" spans="3:10">
      <c r="C226" s="372"/>
      <c r="D226" s="372"/>
      <c r="E226" s="379"/>
      <c r="F226" s="379"/>
      <c r="G226" s="379"/>
      <c r="H226" s="379"/>
      <c r="I226" s="379"/>
      <c r="J226" s="379"/>
    </row>
    <row r="227" spans="3:10">
      <c r="C227" s="372"/>
      <c r="D227" s="372"/>
      <c r="E227" s="379"/>
      <c r="F227" s="379"/>
      <c r="G227" s="379"/>
      <c r="H227" s="379"/>
      <c r="I227" s="379"/>
      <c r="J227" s="379"/>
    </row>
    <row r="228" spans="3:10">
      <c r="C228" s="372"/>
      <c r="D228" s="372"/>
      <c r="E228" s="379"/>
      <c r="F228" s="379"/>
      <c r="G228" s="379"/>
      <c r="H228" s="379"/>
      <c r="I228" s="379"/>
      <c r="J228" s="379"/>
    </row>
    <row r="229" spans="3:10">
      <c r="C229" s="372"/>
      <c r="D229" s="372"/>
      <c r="E229" s="379"/>
      <c r="F229" s="379"/>
      <c r="G229" s="379"/>
      <c r="H229" s="379"/>
      <c r="I229" s="379"/>
      <c r="J229" s="379"/>
    </row>
    <row r="230" spans="3:10">
      <c r="C230" s="372"/>
      <c r="D230" s="372"/>
      <c r="E230" s="379"/>
      <c r="F230" s="379"/>
      <c r="G230" s="379"/>
      <c r="H230" s="379"/>
      <c r="I230" s="379"/>
      <c r="J230" s="379"/>
    </row>
    <row r="231" spans="3:10">
      <c r="C231" s="372"/>
      <c r="D231" s="372"/>
      <c r="E231" s="379"/>
      <c r="F231" s="379"/>
      <c r="G231" s="379"/>
      <c r="H231" s="379"/>
      <c r="I231" s="379"/>
      <c r="J231" s="379"/>
    </row>
    <row r="232" spans="3:10">
      <c r="C232" s="372"/>
      <c r="D232" s="372"/>
      <c r="E232" s="379"/>
      <c r="F232" s="379"/>
      <c r="G232" s="379"/>
      <c r="H232" s="379"/>
      <c r="I232" s="379"/>
      <c r="J232" s="379"/>
    </row>
    <row r="233" spans="3:10">
      <c r="C233" s="372"/>
      <c r="D233" s="372"/>
      <c r="E233" s="379"/>
      <c r="F233" s="379"/>
      <c r="G233" s="379"/>
      <c r="H233" s="379"/>
      <c r="I233" s="379"/>
      <c r="J233" s="379"/>
    </row>
    <row r="234" spans="3:10">
      <c r="C234" s="372"/>
      <c r="D234" s="372"/>
      <c r="E234" s="379"/>
      <c r="F234" s="379"/>
      <c r="G234" s="379"/>
      <c r="H234" s="379"/>
      <c r="I234" s="379"/>
      <c r="J234" s="379"/>
    </row>
    <row r="235" spans="3:10">
      <c r="C235" s="372"/>
      <c r="D235" s="372"/>
      <c r="E235" s="379"/>
      <c r="F235" s="379"/>
      <c r="G235" s="379"/>
      <c r="H235" s="379"/>
      <c r="I235" s="379"/>
      <c r="J235" s="379"/>
    </row>
    <row r="236" spans="3:10">
      <c r="C236" s="372"/>
      <c r="D236" s="372"/>
      <c r="E236" s="379"/>
      <c r="F236" s="379"/>
      <c r="G236" s="379"/>
      <c r="H236" s="379"/>
      <c r="I236" s="379"/>
      <c r="J236" s="379"/>
    </row>
    <row r="237" spans="3:10">
      <c r="C237" s="372"/>
      <c r="D237" s="372"/>
      <c r="E237" s="379"/>
      <c r="F237" s="379"/>
      <c r="G237" s="379"/>
      <c r="H237" s="379"/>
      <c r="I237" s="379"/>
      <c r="J237" s="379"/>
    </row>
    <row r="238" spans="3:10">
      <c r="C238" s="372"/>
      <c r="D238" s="372"/>
      <c r="E238" s="379"/>
      <c r="F238" s="379"/>
      <c r="G238" s="379"/>
      <c r="H238" s="379"/>
      <c r="I238" s="379"/>
      <c r="J238" s="379"/>
    </row>
    <row r="239" spans="3:10">
      <c r="C239" s="372"/>
      <c r="D239" s="372"/>
      <c r="E239" s="379"/>
      <c r="F239" s="379"/>
      <c r="G239" s="379"/>
      <c r="H239" s="379"/>
      <c r="I239" s="379"/>
      <c r="J239" s="379"/>
    </row>
    <row r="240" spans="3:10">
      <c r="C240" s="372"/>
      <c r="D240" s="372"/>
      <c r="E240" s="379"/>
      <c r="F240" s="379"/>
      <c r="G240" s="379"/>
      <c r="H240" s="379"/>
      <c r="I240" s="379"/>
      <c r="J240" s="379"/>
    </row>
    <row r="241" spans="3:10">
      <c r="C241" s="372"/>
      <c r="D241" s="372"/>
      <c r="E241" s="379"/>
      <c r="F241" s="379"/>
      <c r="G241" s="379"/>
      <c r="H241" s="379"/>
      <c r="I241" s="379"/>
      <c r="J241" s="379"/>
    </row>
    <row r="242" spans="3:10">
      <c r="C242" s="372"/>
      <c r="D242" s="372"/>
      <c r="E242" s="379"/>
      <c r="F242" s="379"/>
      <c r="G242" s="379"/>
      <c r="H242" s="379"/>
      <c r="I242" s="379"/>
      <c r="J242" s="379"/>
    </row>
    <row r="243" spans="3:10">
      <c r="C243" s="372"/>
      <c r="D243" s="372"/>
      <c r="E243" s="379"/>
      <c r="F243" s="379"/>
      <c r="G243" s="379"/>
      <c r="H243" s="379"/>
      <c r="I243" s="379"/>
      <c r="J243" s="379"/>
    </row>
    <row r="244" spans="3:10">
      <c r="C244" s="372"/>
      <c r="D244" s="372"/>
      <c r="E244" s="379"/>
      <c r="F244" s="379"/>
      <c r="G244" s="379"/>
      <c r="H244" s="379"/>
      <c r="I244" s="379"/>
      <c r="J244" s="379"/>
    </row>
    <row r="245" spans="3:10">
      <c r="C245" s="372"/>
      <c r="D245" s="372"/>
      <c r="E245" s="379"/>
      <c r="F245" s="379"/>
      <c r="G245" s="379"/>
      <c r="H245" s="379"/>
      <c r="I245" s="379"/>
      <c r="J245" s="379"/>
    </row>
    <row r="246" spans="3:10">
      <c r="C246" s="372"/>
      <c r="D246" s="372"/>
      <c r="E246" s="379"/>
      <c r="F246" s="379"/>
      <c r="G246" s="379"/>
      <c r="H246" s="379"/>
      <c r="I246" s="379"/>
      <c r="J246" s="379"/>
    </row>
    <row r="247" spans="3:10">
      <c r="C247" s="372"/>
      <c r="D247" s="372"/>
      <c r="E247" s="379"/>
      <c r="F247" s="379"/>
      <c r="G247" s="379"/>
      <c r="H247" s="379"/>
      <c r="I247" s="379"/>
      <c r="J247" s="379"/>
    </row>
    <row r="248" spans="3:10">
      <c r="C248" s="372"/>
      <c r="D248" s="372"/>
      <c r="E248" s="379"/>
      <c r="F248" s="379"/>
      <c r="G248" s="379"/>
      <c r="H248" s="379"/>
      <c r="I248" s="379"/>
      <c r="J248" s="379"/>
    </row>
    <row r="249" spans="3:10">
      <c r="C249" s="372"/>
      <c r="D249" s="372"/>
      <c r="E249" s="379"/>
      <c r="F249" s="379"/>
      <c r="G249" s="379"/>
      <c r="H249" s="379"/>
      <c r="I249" s="379"/>
      <c r="J249" s="379"/>
    </row>
    <row r="250" spans="3:10">
      <c r="C250" s="372"/>
      <c r="D250" s="372"/>
      <c r="E250" s="379"/>
      <c r="F250" s="379"/>
      <c r="G250" s="379"/>
      <c r="H250" s="379"/>
      <c r="I250" s="379"/>
      <c r="J250" s="379"/>
    </row>
    <row r="251" spans="3:10">
      <c r="C251" s="372"/>
      <c r="D251" s="372"/>
      <c r="E251" s="379"/>
      <c r="F251" s="379"/>
      <c r="G251" s="379"/>
      <c r="H251" s="379"/>
      <c r="I251" s="379"/>
      <c r="J251" s="379"/>
    </row>
    <row r="252" spans="3:10">
      <c r="C252" s="372"/>
      <c r="D252" s="372"/>
      <c r="E252" s="379"/>
      <c r="F252" s="379"/>
      <c r="G252" s="379"/>
      <c r="H252" s="379"/>
      <c r="I252" s="379"/>
      <c r="J252" s="379"/>
    </row>
    <row r="253" spans="3:10">
      <c r="C253" s="372"/>
      <c r="D253" s="372"/>
      <c r="E253" s="379"/>
      <c r="F253" s="379"/>
      <c r="G253" s="379"/>
      <c r="H253" s="379"/>
      <c r="I253" s="379"/>
      <c r="J253" s="379"/>
    </row>
    <row r="254" spans="3:10">
      <c r="C254" s="372"/>
      <c r="D254" s="372"/>
      <c r="E254" s="379"/>
      <c r="F254" s="379"/>
      <c r="G254" s="379"/>
      <c r="H254" s="379"/>
      <c r="I254" s="379"/>
      <c r="J254" s="379"/>
    </row>
    <row r="255" spans="3:10">
      <c r="C255" s="372"/>
      <c r="D255" s="372"/>
      <c r="E255" s="379"/>
      <c r="F255" s="379"/>
      <c r="G255" s="379"/>
      <c r="H255" s="379"/>
      <c r="I255" s="379"/>
      <c r="J255" s="379"/>
    </row>
    <row r="256" spans="3:10">
      <c r="C256" s="372"/>
      <c r="D256" s="372"/>
      <c r="E256" s="379"/>
      <c r="F256" s="379"/>
      <c r="G256" s="379"/>
      <c r="H256" s="379"/>
      <c r="I256" s="379"/>
      <c r="J256" s="379"/>
    </row>
    <row r="257" spans="3:10">
      <c r="C257" s="372"/>
      <c r="D257" s="372"/>
      <c r="E257" s="379"/>
      <c r="F257" s="379"/>
      <c r="G257" s="379"/>
      <c r="H257" s="379"/>
      <c r="I257" s="379"/>
      <c r="J257" s="379"/>
    </row>
    <row r="258" spans="3:10">
      <c r="C258" s="372"/>
      <c r="D258" s="372"/>
      <c r="E258" s="379"/>
      <c r="F258" s="379"/>
      <c r="G258" s="379"/>
      <c r="H258" s="379"/>
      <c r="I258" s="379"/>
      <c r="J258" s="379"/>
    </row>
    <row r="259" spans="3:10">
      <c r="C259" s="372"/>
      <c r="D259" s="372"/>
      <c r="E259" s="379"/>
      <c r="F259" s="379"/>
      <c r="G259" s="379"/>
      <c r="H259" s="379"/>
      <c r="I259" s="379"/>
      <c r="J259" s="379"/>
    </row>
    <row r="260" spans="3:10">
      <c r="C260" s="372"/>
      <c r="D260" s="372"/>
      <c r="E260" s="379"/>
      <c r="F260" s="379"/>
      <c r="G260" s="379"/>
      <c r="H260" s="379"/>
      <c r="I260" s="379"/>
      <c r="J260" s="379"/>
    </row>
    <row r="261" spans="3:10">
      <c r="C261" s="372"/>
      <c r="D261" s="372"/>
      <c r="E261" s="379"/>
      <c r="F261" s="379"/>
      <c r="G261" s="379"/>
      <c r="H261" s="379"/>
      <c r="I261" s="379"/>
      <c r="J261" s="379"/>
    </row>
    <row r="262" spans="3:10">
      <c r="C262" s="372"/>
      <c r="D262" s="372"/>
      <c r="E262" s="379"/>
      <c r="F262" s="379"/>
      <c r="G262" s="379"/>
      <c r="H262" s="379"/>
      <c r="I262" s="379"/>
      <c r="J262" s="379"/>
    </row>
    <row r="263" spans="3:10">
      <c r="C263" s="372"/>
      <c r="D263" s="372"/>
      <c r="E263" s="379"/>
      <c r="F263" s="379"/>
      <c r="G263" s="379"/>
      <c r="H263" s="379"/>
      <c r="I263" s="379"/>
      <c r="J263" s="379"/>
    </row>
    <row r="264" spans="3:10">
      <c r="C264" s="372"/>
      <c r="D264" s="372"/>
      <c r="E264" s="379"/>
      <c r="F264" s="379"/>
      <c r="G264" s="379"/>
      <c r="H264" s="379"/>
      <c r="I264" s="379"/>
      <c r="J264" s="379"/>
    </row>
    <row r="265" spans="3:10">
      <c r="C265" s="372"/>
      <c r="D265" s="372"/>
      <c r="E265" s="379"/>
      <c r="F265" s="379"/>
      <c r="G265" s="379"/>
      <c r="H265" s="379"/>
      <c r="I265" s="379"/>
      <c r="J265" s="379"/>
    </row>
    <row r="266" spans="3:10">
      <c r="C266" s="372"/>
      <c r="D266" s="372"/>
      <c r="E266" s="379"/>
      <c r="F266" s="379"/>
      <c r="G266" s="379"/>
      <c r="H266" s="379"/>
      <c r="I266" s="379"/>
      <c r="J266" s="379"/>
    </row>
    <row r="267" spans="3:10">
      <c r="C267" s="372"/>
      <c r="D267" s="372"/>
      <c r="E267" s="379"/>
      <c r="F267" s="379"/>
      <c r="G267" s="379"/>
      <c r="H267" s="379"/>
      <c r="I267" s="379"/>
      <c r="J267" s="379"/>
    </row>
    <row r="268" spans="3:10">
      <c r="C268" s="372"/>
      <c r="D268" s="372"/>
      <c r="E268" s="379"/>
      <c r="F268" s="379"/>
      <c r="G268" s="379"/>
      <c r="H268" s="379"/>
      <c r="I268" s="379"/>
      <c r="J268" s="379"/>
    </row>
    <row r="269" spans="3:10">
      <c r="C269" s="372"/>
      <c r="D269" s="372"/>
      <c r="E269" s="379"/>
      <c r="F269" s="379"/>
      <c r="G269" s="379"/>
      <c r="H269" s="379"/>
      <c r="I269" s="379"/>
      <c r="J269" s="379"/>
    </row>
    <row r="270" spans="3:10">
      <c r="C270" s="372"/>
      <c r="D270" s="372"/>
      <c r="E270" s="379"/>
      <c r="F270" s="379"/>
      <c r="G270" s="379"/>
      <c r="H270" s="379"/>
      <c r="I270" s="379"/>
      <c r="J270" s="379"/>
    </row>
    <row r="271" spans="3:10">
      <c r="C271" s="372"/>
      <c r="D271" s="372"/>
      <c r="E271" s="379"/>
      <c r="F271" s="379"/>
      <c r="G271" s="379"/>
      <c r="H271" s="379"/>
      <c r="I271" s="379"/>
      <c r="J271" s="379"/>
    </row>
    <row r="272" spans="3:10">
      <c r="C272" s="372"/>
      <c r="D272" s="372"/>
      <c r="E272" s="379"/>
      <c r="F272" s="379"/>
      <c r="G272" s="379"/>
      <c r="H272" s="379"/>
      <c r="I272" s="379"/>
      <c r="J272" s="379"/>
    </row>
    <row r="273" spans="3:10">
      <c r="C273" s="372"/>
      <c r="D273" s="372"/>
      <c r="E273" s="379"/>
      <c r="F273" s="379"/>
      <c r="G273" s="379"/>
      <c r="H273" s="379"/>
      <c r="I273" s="379"/>
      <c r="J273" s="379"/>
    </row>
    <row r="274" spans="3:10">
      <c r="C274" s="372"/>
      <c r="D274" s="372"/>
      <c r="E274" s="379"/>
      <c r="F274" s="379"/>
      <c r="G274" s="379"/>
      <c r="H274" s="379"/>
      <c r="I274" s="379"/>
      <c r="J274" s="379"/>
    </row>
    <row r="275" spans="3:10">
      <c r="C275" s="372"/>
      <c r="D275" s="372"/>
      <c r="E275" s="379"/>
      <c r="F275" s="379"/>
      <c r="G275" s="379"/>
      <c r="H275" s="379"/>
      <c r="I275" s="379"/>
      <c r="J275" s="379"/>
    </row>
    <row r="276" spans="3:10">
      <c r="C276" s="372"/>
      <c r="D276" s="372"/>
      <c r="E276" s="379"/>
      <c r="F276" s="379"/>
      <c r="G276" s="379"/>
      <c r="H276" s="379"/>
      <c r="I276" s="379"/>
      <c r="J276" s="379"/>
    </row>
    <row r="277" spans="3:10">
      <c r="C277" s="372"/>
      <c r="D277" s="372"/>
      <c r="E277" s="379"/>
      <c r="F277" s="379"/>
      <c r="G277" s="379"/>
      <c r="H277" s="379"/>
      <c r="I277" s="379"/>
      <c r="J277" s="379"/>
    </row>
    <row r="278" spans="3:10">
      <c r="C278" s="372"/>
      <c r="D278" s="372"/>
      <c r="E278" s="379"/>
      <c r="F278" s="379"/>
      <c r="G278" s="379"/>
      <c r="H278" s="379"/>
      <c r="I278" s="379"/>
      <c r="J278" s="379"/>
    </row>
    <row r="279" spans="3:10">
      <c r="C279" s="372"/>
      <c r="D279" s="372"/>
      <c r="E279" s="379"/>
      <c r="F279" s="379"/>
      <c r="G279" s="379"/>
      <c r="H279" s="379"/>
      <c r="I279" s="379"/>
      <c r="J279" s="379"/>
    </row>
    <row r="280" spans="3:10">
      <c r="C280" s="372"/>
      <c r="D280" s="372"/>
      <c r="E280" s="379"/>
      <c r="F280" s="379"/>
      <c r="G280" s="379"/>
      <c r="H280" s="379"/>
      <c r="I280" s="379"/>
      <c r="J280" s="379"/>
    </row>
    <row r="281" spans="3:10">
      <c r="C281" s="372"/>
      <c r="D281" s="372"/>
      <c r="E281" s="379"/>
      <c r="F281" s="379"/>
      <c r="G281" s="379"/>
      <c r="H281" s="379"/>
      <c r="I281" s="379"/>
      <c r="J281" s="379"/>
    </row>
    <row r="282" spans="3:10">
      <c r="C282" s="372"/>
      <c r="D282" s="372"/>
      <c r="E282" s="379"/>
      <c r="F282" s="379"/>
      <c r="G282" s="379"/>
      <c r="H282" s="379"/>
      <c r="I282" s="379"/>
      <c r="J282" s="379"/>
    </row>
    <row r="283" spans="3:10">
      <c r="C283" s="372"/>
      <c r="D283" s="372"/>
      <c r="E283" s="379"/>
      <c r="F283" s="379"/>
      <c r="G283" s="379"/>
      <c r="H283" s="379"/>
      <c r="I283" s="379"/>
      <c r="J283" s="379"/>
    </row>
    <row r="284" spans="3:10">
      <c r="C284" s="372"/>
      <c r="D284" s="372"/>
      <c r="E284" s="379"/>
      <c r="F284" s="379"/>
      <c r="G284" s="379"/>
      <c r="H284" s="379"/>
      <c r="I284" s="379"/>
      <c r="J284" s="379"/>
    </row>
    <row r="285" spans="3:10">
      <c r="C285" s="372"/>
      <c r="D285" s="372"/>
      <c r="E285" s="379"/>
      <c r="F285" s="379"/>
      <c r="G285" s="379"/>
      <c r="H285" s="379"/>
      <c r="I285" s="379"/>
      <c r="J285" s="379"/>
    </row>
    <row r="286" spans="3:10">
      <c r="C286" s="372"/>
      <c r="D286" s="372"/>
      <c r="E286" s="379"/>
      <c r="F286" s="379"/>
      <c r="G286" s="379"/>
      <c r="H286" s="379"/>
      <c r="I286" s="379"/>
      <c r="J286" s="379"/>
    </row>
    <row r="287" spans="3:10">
      <c r="C287" s="372"/>
      <c r="D287" s="372"/>
      <c r="E287" s="379"/>
      <c r="F287" s="379"/>
      <c r="G287" s="379"/>
      <c r="H287" s="379"/>
      <c r="I287" s="379"/>
      <c r="J287" s="379"/>
    </row>
    <row r="288" spans="3:10">
      <c r="C288" s="372"/>
      <c r="D288" s="372"/>
      <c r="E288" s="379"/>
      <c r="F288" s="379"/>
      <c r="G288" s="379"/>
      <c r="H288" s="379"/>
      <c r="I288" s="379"/>
      <c r="J288" s="379"/>
    </row>
    <row r="289" spans="3:10">
      <c r="C289" s="372"/>
      <c r="D289" s="372"/>
      <c r="E289" s="379"/>
      <c r="F289" s="379"/>
      <c r="G289" s="379"/>
      <c r="H289" s="379"/>
      <c r="I289" s="379"/>
      <c r="J289" s="379"/>
    </row>
    <row r="290" spans="3:10">
      <c r="C290" s="372"/>
      <c r="D290" s="372"/>
      <c r="E290" s="379"/>
      <c r="F290" s="379"/>
      <c r="G290" s="379"/>
      <c r="H290" s="379"/>
      <c r="I290" s="379"/>
      <c r="J290" s="379"/>
    </row>
    <row r="291" spans="3:10">
      <c r="C291" s="372"/>
      <c r="D291" s="372"/>
      <c r="E291" s="379"/>
      <c r="F291" s="379"/>
      <c r="G291" s="379"/>
      <c r="H291" s="379"/>
      <c r="I291" s="379"/>
      <c r="J291" s="379"/>
    </row>
    <row r="292" spans="3:10">
      <c r="C292" s="372"/>
      <c r="D292" s="372"/>
      <c r="E292" s="379"/>
      <c r="F292" s="379"/>
      <c r="G292" s="379"/>
      <c r="H292" s="379"/>
      <c r="I292" s="379"/>
      <c r="J292" s="379"/>
    </row>
    <row r="293" spans="3:10">
      <c r="C293" s="372"/>
      <c r="D293" s="372"/>
      <c r="E293" s="379"/>
      <c r="F293" s="379"/>
      <c r="G293" s="379"/>
      <c r="H293" s="379"/>
      <c r="I293" s="379"/>
      <c r="J293" s="379"/>
    </row>
    <row r="294" spans="3:10">
      <c r="C294" s="372"/>
      <c r="D294" s="372"/>
      <c r="E294" s="379"/>
      <c r="F294" s="379"/>
      <c r="G294" s="379"/>
      <c r="H294" s="379"/>
      <c r="I294" s="379"/>
      <c r="J294" s="379"/>
    </row>
    <row r="295" spans="3:10">
      <c r="C295" s="372"/>
      <c r="D295" s="372"/>
      <c r="E295" s="379"/>
      <c r="F295" s="379"/>
      <c r="G295" s="379"/>
      <c r="H295" s="379"/>
      <c r="I295" s="379"/>
      <c r="J295" s="379"/>
    </row>
    <row r="296" spans="3:10">
      <c r="C296" s="372"/>
      <c r="D296" s="372"/>
      <c r="E296" s="379"/>
      <c r="F296" s="379"/>
      <c r="G296" s="379"/>
      <c r="H296" s="379"/>
      <c r="I296" s="379"/>
      <c r="J296" s="379"/>
    </row>
    <row r="297" spans="3:10">
      <c r="C297" s="372"/>
      <c r="D297" s="372"/>
      <c r="E297" s="379"/>
      <c r="F297" s="379"/>
      <c r="G297" s="379"/>
      <c r="H297" s="379"/>
      <c r="I297" s="379"/>
      <c r="J297" s="379"/>
    </row>
    <row r="298" spans="3:10">
      <c r="C298" s="372"/>
      <c r="D298" s="372"/>
      <c r="E298" s="379"/>
      <c r="F298" s="379"/>
      <c r="G298" s="379"/>
      <c r="H298" s="379"/>
      <c r="I298" s="379"/>
      <c r="J298" s="379"/>
    </row>
    <row r="299" spans="3:10">
      <c r="C299" s="372"/>
      <c r="D299" s="372"/>
      <c r="E299" s="379"/>
      <c r="F299" s="379"/>
      <c r="G299" s="379"/>
      <c r="H299" s="379"/>
      <c r="I299" s="379"/>
      <c r="J299" s="379"/>
    </row>
    <row r="300" spans="3:10">
      <c r="C300" s="372"/>
      <c r="D300" s="372"/>
      <c r="E300" s="379"/>
      <c r="F300" s="379"/>
      <c r="G300" s="379"/>
      <c r="H300" s="379"/>
      <c r="I300" s="379"/>
      <c r="J300" s="379"/>
    </row>
    <row r="301" spans="3:10">
      <c r="C301" s="372"/>
      <c r="D301" s="372"/>
      <c r="E301" s="379"/>
      <c r="F301" s="379"/>
      <c r="G301" s="379"/>
      <c r="H301" s="379"/>
      <c r="I301" s="379"/>
      <c r="J301" s="379"/>
    </row>
    <row r="302" spans="3:10">
      <c r="C302" s="372"/>
      <c r="D302" s="372"/>
      <c r="E302" s="379"/>
      <c r="F302" s="379"/>
      <c r="G302" s="379"/>
      <c r="H302" s="379"/>
      <c r="I302" s="379"/>
      <c r="J302" s="379"/>
    </row>
    <row r="303" spans="3:10">
      <c r="C303" s="372"/>
      <c r="D303" s="372"/>
      <c r="E303" s="379"/>
      <c r="F303" s="379"/>
      <c r="G303" s="379"/>
      <c r="H303" s="379"/>
      <c r="I303" s="379"/>
      <c r="J303" s="379"/>
    </row>
    <row r="304" spans="3:10">
      <c r="C304" s="372"/>
      <c r="D304" s="372"/>
      <c r="E304" s="379"/>
      <c r="F304" s="379"/>
      <c r="G304" s="379"/>
      <c r="H304" s="379"/>
      <c r="I304" s="379"/>
      <c r="J304" s="379"/>
    </row>
    <row r="305" spans="3:10">
      <c r="C305" s="372"/>
      <c r="D305" s="372"/>
      <c r="E305" s="379"/>
      <c r="F305" s="379"/>
      <c r="G305" s="379"/>
      <c r="H305" s="379"/>
      <c r="I305" s="379"/>
      <c r="J305" s="379"/>
    </row>
    <row r="306" spans="3:10">
      <c r="C306" s="372"/>
      <c r="D306" s="372"/>
      <c r="E306" s="379"/>
      <c r="F306" s="379"/>
      <c r="G306" s="379"/>
      <c r="H306" s="379"/>
      <c r="I306" s="379"/>
      <c r="J306" s="379"/>
    </row>
    <row r="307" spans="3:10">
      <c r="C307" s="372"/>
      <c r="D307" s="372"/>
      <c r="E307" s="379"/>
      <c r="F307" s="379"/>
      <c r="G307" s="379"/>
      <c r="H307" s="379"/>
      <c r="I307" s="379"/>
      <c r="J307" s="379"/>
    </row>
    <row r="308" spans="3:10">
      <c r="C308" s="372"/>
      <c r="D308" s="372"/>
      <c r="E308" s="379"/>
      <c r="F308" s="379"/>
      <c r="G308" s="379"/>
      <c r="H308" s="379"/>
      <c r="I308" s="379"/>
      <c r="J308" s="379"/>
    </row>
    <row r="309" spans="3:10">
      <c r="C309" s="372"/>
      <c r="D309" s="372"/>
      <c r="E309" s="379"/>
      <c r="F309" s="379"/>
      <c r="G309" s="379"/>
      <c r="H309" s="379"/>
      <c r="I309" s="379"/>
      <c r="J309" s="379"/>
    </row>
    <row r="310" spans="3:10">
      <c r="C310" s="372"/>
      <c r="D310" s="372"/>
      <c r="E310" s="379"/>
      <c r="F310" s="379"/>
      <c r="G310" s="379"/>
      <c r="H310" s="379"/>
      <c r="I310" s="379"/>
      <c r="J310" s="379"/>
    </row>
    <row r="311" spans="3:10">
      <c r="C311" s="372"/>
      <c r="D311" s="372"/>
      <c r="E311" s="379"/>
      <c r="F311" s="379"/>
      <c r="G311" s="379"/>
      <c r="H311" s="379"/>
      <c r="I311" s="379"/>
      <c r="J311" s="379"/>
    </row>
    <row r="312" spans="3:10">
      <c r="C312" s="372"/>
      <c r="D312" s="372"/>
      <c r="E312" s="379"/>
      <c r="F312" s="379"/>
      <c r="G312" s="379"/>
      <c r="H312" s="379"/>
      <c r="I312" s="379"/>
      <c r="J312" s="379"/>
    </row>
    <row r="313" spans="3:10">
      <c r="C313" s="372"/>
      <c r="D313" s="372"/>
      <c r="E313" s="379"/>
      <c r="F313" s="379"/>
      <c r="G313" s="379"/>
      <c r="H313" s="379"/>
      <c r="I313" s="379"/>
      <c r="J313" s="379"/>
    </row>
    <row r="314" spans="3:10">
      <c r="C314" s="372"/>
      <c r="D314" s="372"/>
      <c r="E314" s="379"/>
      <c r="F314" s="379"/>
      <c r="G314" s="379"/>
      <c r="H314" s="379"/>
      <c r="I314" s="379"/>
      <c r="J314" s="379"/>
    </row>
    <row r="315" spans="3:10">
      <c r="C315" s="372"/>
      <c r="D315" s="372"/>
      <c r="E315" s="379"/>
      <c r="F315" s="379"/>
      <c r="G315" s="379"/>
      <c r="H315" s="379"/>
      <c r="I315" s="379"/>
      <c r="J315" s="379"/>
    </row>
    <row r="316" spans="3:10">
      <c r="C316" s="372"/>
      <c r="D316" s="372"/>
      <c r="E316" s="379"/>
      <c r="F316" s="379"/>
      <c r="G316" s="379"/>
      <c r="H316" s="379"/>
      <c r="I316" s="379"/>
      <c r="J316" s="379"/>
    </row>
    <row r="317" spans="3:10">
      <c r="C317" s="372"/>
      <c r="D317" s="372"/>
      <c r="E317" s="379"/>
      <c r="F317" s="379"/>
      <c r="G317" s="379"/>
      <c r="H317" s="379"/>
      <c r="I317" s="379"/>
      <c r="J317" s="379"/>
    </row>
    <row r="318" spans="3:10">
      <c r="C318" s="372"/>
      <c r="D318" s="372"/>
      <c r="E318" s="379"/>
      <c r="F318" s="379"/>
      <c r="G318" s="379"/>
      <c r="H318" s="379"/>
      <c r="I318" s="379"/>
      <c r="J318" s="379"/>
    </row>
    <row r="319" spans="3:10">
      <c r="C319" s="372"/>
      <c r="D319" s="372"/>
      <c r="E319" s="379"/>
      <c r="F319" s="379"/>
      <c r="G319" s="379"/>
      <c r="H319" s="379"/>
      <c r="I319" s="379"/>
      <c r="J319" s="379"/>
    </row>
    <row r="320" spans="3:10">
      <c r="C320" s="372"/>
      <c r="D320" s="372"/>
      <c r="E320" s="379"/>
      <c r="F320" s="379"/>
      <c r="G320" s="379"/>
      <c r="H320" s="379"/>
      <c r="I320" s="379"/>
      <c r="J320" s="379"/>
    </row>
    <row r="321" spans="3:10">
      <c r="C321" s="372"/>
      <c r="D321" s="372"/>
      <c r="E321" s="379"/>
      <c r="F321" s="379"/>
      <c r="G321" s="379"/>
      <c r="H321" s="379"/>
      <c r="I321" s="379"/>
      <c r="J321" s="379"/>
    </row>
    <row r="322" spans="3:10">
      <c r="C322" s="372"/>
      <c r="D322" s="372"/>
      <c r="E322" s="379"/>
      <c r="F322" s="379"/>
      <c r="G322" s="379"/>
      <c r="H322" s="379"/>
      <c r="I322" s="379"/>
      <c r="J322" s="379"/>
    </row>
    <row r="323" spans="3:10">
      <c r="C323" s="372"/>
      <c r="D323" s="372"/>
      <c r="E323" s="379"/>
      <c r="F323" s="379"/>
      <c r="G323" s="379"/>
      <c r="H323" s="379"/>
      <c r="I323" s="379"/>
      <c r="J323" s="379"/>
    </row>
    <row r="324" spans="3:10">
      <c r="C324" s="372"/>
      <c r="D324" s="372"/>
      <c r="E324" s="379"/>
      <c r="F324" s="379"/>
      <c r="G324" s="379"/>
      <c r="H324" s="379"/>
      <c r="I324" s="379"/>
      <c r="J324" s="379"/>
    </row>
    <row r="325" spans="3:10">
      <c r="C325" s="372"/>
      <c r="D325" s="372"/>
      <c r="E325" s="379"/>
      <c r="F325" s="379"/>
      <c r="G325" s="379"/>
      <c r="H325" s="379"/>
      <c r="I325" s="379"/>
      <c r="J325" s="379"/>
    </row>
    <row r="326" spans="3:10">
      <c r="C326" s="372"/>
      <c r="D326" s="372"/>
      <c r="E326" s="379"/>
      <c r="F326" s="379"/>
      <c r="G326" s="379"/>
      <c r="H326" s="379"/>
      <c r="I326" s="379"/>
      <c r="J326" s="379"/>
    </row>
    <row r="327" spans="3:10">
      <c r="C327" s="372"/>
      <c r="D327" s="372"/>
      <c r="E327" s="379"/>
      <c r="F327" s="379"/>
      <c r="G327" s="379"/>
      <c r="H327" s="379"/>
      <c r="I327" s="379"/>
      <c r="J327" s="379"/>
    </row>
    <row r="328" spans="3:10">
      <c r="C328" s="372"/>
      <c r="D328" s="372"/>
      <c r="E328" s="379"/>
      <c r="F328" s="379"/>
      <c r="G328" s="379"/>
      <c r="H328" s="379"/>
      <c r="I328" s="379"/>
      <c r="J328" s="379"/>
    </row>
    <row r="329" spans="3:10">
      <c r="C329" s="372"/>
      <c r="D329" s="372"/>
      <c r="E329" s="379"/>
      <c r="F329" s="379"/>
      <c r="G329" s="379"/>
      <c r="H329" s="379"/>
      <c r="I329" s="379"/>
      <c r="J329" s="379"/>
    </row>
    <row r="330" spans="3:10">
      <c r="C330" s="372"/>
      <c r="D330" s="372"/>
      <c r="E330" s="379"/>
      <c r="F330" s="379"/>
      <c r="G330" s="379"/>
      <c r="H330" s="379"/>
      <c r="I330" s="379"/>
      <c r="J330" s="379"/>
    </row>
    <row r="331" spans="3:10">
      <c r="C331" s="372"/>
      <c r="D331" s="372"/>
      <c r="E331" s="379"/>
      <c r="F331" s="379"/>
      <c r="G331" s="379"/>
      <c r="H331" s="379"/>
      <c r="I331" s="379"/>
      <c r="J331" s="379"/>
    </row>
    <row r="332" spans="3:10">
      <c r="C332" s="372"/>
      <c r="D332" s="372"/>
      <c r="E332" s="379"/>
      <c r="F332" s="379"/>
      <c r="G332" s="379"/>
      <c r="H332" s="379"/>
      <c r="I332" s="379"/>
      <c r="J332" s="379"/>
    </row>
    <row r="333" spans="3:10">
      <c r="C333" s="372"/>
      <c r="D333" s="372"/>
      <c r="E333" s="379"/>
      <c r="F333" s="379"/>
      <c r="G333" s="379"/>
      <c r="H333" s="379"/>
      <c r="I333" s="379"/>
      <c r="J333" s="379"/>
    </row>
    <row r="334" spans="3:10">
      <c r="C334" s="372"/>
      <c r="D334" s="372"/>
      <c r="E334" s="379"/>
      <c r="F334" s="379"/>
      <c r="G334" s="379"/>
      <c r="H334" s="379"/>
      <c r="I334" s="379"/>
      <c r="J334" s="379"/>
    </row>
    <row r="335" spans="3:10">
      <c r="C335" s="372"/>
      <c r="D335" s="372"/>
      <c r="E335" s="379"/>
      <c r="F335" s="379"/>
      <c r="G335" s="379"/>
      <c r="H335" s="379"/>
      <c r="I335" s="379"/>
      <c r="J335" s="379"/>
    </row>
    <row r="336" spans="3:10">
      <c r="C336" s="372"/>
      <c r="D336" s="372"/>
      <c r="E336" s="379"/>
      <c r="F336" s="379"/>
      <c r="G336" s="379"/>
      <c r="H336" s="379"/>
      <c r="I336" s="379"/>
      <c r="J336" s="379"/>
    </row>
    <row r="337" spans="3:10">
      <c r="C337" s="372"/>
      <c r="D337" s="372"/>
      <c r="E337" s="379"/>
      <c r="F337" s="379"/>
      <c r="G337" s="379"/>
      <c r="H337" s="379"/>
      <c r="I337" s="379"/>
      <c r="J337" s="379"/>
    </row>
    <row r="338" spans="3:10">
      <c r="C338" s="372"/>
      <c r="D338" s="372"/>
      <c r="E338" s="379"/>
      <c r="F338" s="379"/>
      <c r="G338" s="379"/>
      <c r="H338" s="379"/>
      <c r="I338" s="379"/>
      <c r="J338" s="379"/>
    </row>
    <row r="339" spans="3:10">
      <c r="C339" s="372"/>
      <c r="D339" s="372"/>
      <c r="E339" s="379"/>
      <c r="F339" s="379"/>
      <c r="G339" s="379"/>
      <c r="H339" s="379"/>
      <c r="I339" s="379"/>
      <c r="J339" s="379"/>
    </row>
    <row r="340" spans="3:10">
      <c r="C340" s="372"/>
      <c r="D340" s="372"/>
      <c r="E340" s="379"/>
      <c r="F340" s="379"/>
      <c r="G340" s="379"/>
      <c r="H340" s="379"/>
      <c r="I340" s="379"/>
      <c r="J340" s="379"/>
    </row>
    <row r="341" spans="3:10">
      <c r="C341" s="372"/>
      <c r="D341" s="372"/>
      <c r="E341" s="379"/>
      <c r="F341" s="379"/>
      <c r="G341" s="379"/>
      <c r="H341" s="379"/>
      <c r="I341" s="379"/>
      <c r="J341" s="379"/>
    </row>
    <row r="342" spans="3:10">
      <c r="C342" s="372"/>
      <c r="D342" s="372"/>
      <c r="E342" s="379"/>
      <c r="F342" s="379"/>
      <c r="G342" s="379"/>
      <c r="H342" s="379"/>
      <c r="I342" s="379"/>
      <c r="J342" s="379"/>
    </row>
    <row r="343" spans="3:10">
      <c r="C343" s="372"/>
      <c r="D343" s="372"/>
      <c r="E343" s="379"/>
      <c r="F343" s="379"/>
      <c r="G343" s="379"/>
      <c r="H343" s="379"/>
      <c r="I343" s="379"/>
      <c r="J343" s="379"/>
    </row>
    <row r="344" spans="3:10">
      <c r="C344" s="372"/>
      <c r="D344" s="372"/>
      <c r="E344" s="379"/>
      <c r="F344" s="379"/>
      <c r="G344" s="379"/>
      <c r="H344" s="379"/>
      <c r="I344" s="379"/>
      <c r="J344" s="379"/>
    </row>
    <row r="345" spans="3:10">
      <c r="C345" s="372"/>
      <c r="D345" s="372"/>
      <c r="E345" s="379"/>
      <c r="F345" s="379"/>
      <c r="G345" s="379"/>
      <c r="H345" s="379"/>
      <c r="I345" s="379"/>
      <c r="J345" s="379"/>
    </row>
    <row r="346" spans="3:10">
      <c r="C346" s="372"/>
      <c r="D346" s="372"/>
      <c r="E346" s="379"/>
      <c r="F346" s="379"/>
      <c r="G346" s="379"/>
      <c r="H346" s="379"/>
      <c r="I346" s="379"/>
      <c r="J346" s="379"/>
    </row>
    <row r="347" spans="3:10">
      <c r="C347" s="372"/>
      <c r="D347" s="372"/>
      <c r="E347" s="379"/>
      <c r="F347" s="379"/>
      <c r="G347" s="379"/>
      <c r="H347" s="379"/>
      <c r="I347" s="379"/>
      <c r="J347" s="379"/>
    </row>
    <row r="348" spans="3:10">
      <c r="C348" s="372"/>
      <c r="D348" s="372"/>
      <c r="E348" s="379"/>
      <c r="F348" s="379"/>
      <c r="G348" s="379"/>
      <c r="H348" s="379"/>
      <c r="I348" s="379"/>
      <c r="J348" s="379"/>
    </row>
    <row r="349" spans="3:10">
      <c r="C349" s="372"/>
      <c r="D349" s="372"/>
      <c r="E349" s="379"/>
      <c r="F349" s="379"/>
      <c r="G349" s="379"/>
      <c r="H349" s="379"/>
      <c r="I349" s="379"/>
      <c r="J349" s="379"/>
    </row>
    <row r="350" spans="3:10">
      <c r="C350" s="372"/>
      <c r="D350" s="372"/>
      <c r="E350" s="379"/>
      <c r="F350" s="379"/>
      <c r="G350" s="379"/>
      <c r="H350" s="379"/>
      <c r="I350" s="379"/>
      <c r="J350" s="379"/>
    </row>
    <row r="351" spans="3:10">
      <c r="C351" s="372"/>
      <c r="D351" s="372"/>
      <c r="E351" s="379"/>
      <c r="F351" s="379"/>
      <c r="G351" s="379"/>
      <c r="H351" s="379"/>
      <c r="I351" s="379"/>
      <c r="J351" s="379"/>
    </row>
    <row r="352" spans="3:10">
      <c r="C352" s="372"/>
      <c r="D352" s="372"/>
      <c r="E352" s="379"/>
      <c r="F352" s="379"/>
      <c r="G352" s="379"/>
      <c r="H352" s="379"/>
      <c r="I352" s="379"/>
      <c r="J352" s="379"/>
    </row>
    <row r="353" spans="3:10">
      <c r="C353" s="372"/>
      <c r="D353" s="372"/>
      <c r="E353" s="379"/>
      <c r="F353" s="379"/>
      <c r="G353" s="379"/>
      <c r="H353" s="379"/>
      <c r="I353" s="379"/>
      <c r="J353" s="379"/>
    </row>
    <row r="354" spans="3:10">
      <c r="C354" s="372"/>
      <c r="D354" s="372"/>
      <c r="E354" s="379"/>
      <c r="F354" s="379"/>
      <c r="G354" s="379"/>
      <c r="H354" s="379"/>
      <c r="I354" s="379"/>
      <c r="J354" s="379"/>
    </row>
    <row r="355" spans="3:10">
      <c r="C355" s="372"/>
      <c r="D355" s="372"/>
      <c r="E355" s="379"/>
      <c r="F355" s="379"/>
      <c r="G355" s="379"/>
      <c r="H355" s="379"/>
      <c r="I355" s="379"/>
      <c r="J355" s="379"/>
    </row>
    <row r="356" spans="3:10">
      <c r="C356" s="372"/>
      <c r="D356" s="372"/>
      <c r="E356" s="379"/>
      <c r="F356" s="379"/>
      <c r="G356" s="379"/>
      <c r="H356" s="379"/>
      <c r="I356" s="379"/>
      <c r="J356" s="379"/>
    </row>
    <row r="357" spans="3:10">
      <c r="C357" s="372"/>
      <c r="D357" s="372"/>
      <c r="E357" s="379"/>
      <c r="F357" s="379"/>
      <c r="G357" s="379"/>
      <c r="H357" s="379"/>
      <c r="I357" s="379"/>
      <c r="J357" s="379"/>
    </row>
    <row r="358" spans="3:10">
      <c r="C358" s="372"/>
      <c r="D358" s="372"/>
      <c r="E358" s="379"/>
      <c r="F358" s="379"/>
      <c r="G358" s="379"/>
      <c r="H358" s="379"/>
      <c r="I358" s="379"/>
      <c r="J358" s="379"/>
    </row>
    <row r="359" spans="3:10">
      <c r="C359" s="372"/>
      <c r="D359" s="372"/>
      <c r="E359" s="379"/>
      <c r="F359" s="379"/>
      <c r="G359" s="379"/>
      <c r="H359" s="379"/>
      <c r="I359" s="379"/>
      <c r="J359" s="379"/>
    </row>
    <row r="360" spans="3:10">
      <c r="C360" s="372"/>
      <c r="D360" s="372"/>
      <c r="E360" s="379"/>
      <c r="F360" s="379"/>
      <c r="G360" s="379"/>
      <c r="H360" s="379"/>
      <c r="I360" s="379"/>
      <c r="J360" s="379"/>
    </row>
    <row r="361" spans="3:10">
      <c r="C361" s="372"/>
      <c r="D361" s="372"/>
      <c r="E361" s="379"/>
      <c r="F361" s="379"/>
      <c r="G361" s="379"/>
      <c r="H361" s="379"/>
      <c r="I361" s="379"/>
      <c r="J361" s="379"/>
    </row>
    <row r="362" spans="3:10">
      <c r="C362" s="372"/>
      <c r="D362" s="372"/>
      <c r="E362" s="379"/>
      <c r="F362" s="379"/>
      <c r="G362" s="379"/>
      <c r="H362" s="379"/>
      <c r="I362" s="379"/>
      <c r="J362" s="379"/>
    </row>
    <row r="363" spans="3:10">
      <c r="C363" s="372"/>
      <c r="D363" s="372"/>
      <c r="E363" s="379"/>
      <c r="F363" s="379"/>
      <c r="G363" s="379"/>
      <c r="H363" s="379"/>
      <c r="I363" s="379"/>
      <c r="J363" s="379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activeCell="H10" sqref="H10"/>
    </sheetView>
  </sheetViews>
  <sheetFormatPr defaultColWidth="9.140625" defaultRowHeight="20.25"/>
  <cols>
    <col min="1" max="1" width="6.42578125" style="445" customWidth="1"/>
    <col min="2" max="2" width="49" style="70" customWidth="1"/>
    <col min="3" max="3" width="22.42578125" style="446" bestFit="1" customWidth="1"/>
    <col min="4" max="4" width="21" style="447" bestFit="1" customWidth="1"/>
    <col min="5" max="5" width="21" style="448" bestFit="1" customWidth="1"/>
    <col min="6" max="6" width="22.28515625" style="448" customWidth="1"/>
    <col min="7" max="7" width="18" style="449" bestFit="1" customWidth="1"/>
    <col min="8" max="8" width="11.28515625" style="448" customWidth="1"/>
    <col min="9" max="9" width="22.42578125" style="448" bestFit="1" customWidth="1"/>
    <col min="10" max="10" width="14.7109375" style="75" customWidth="1"/>
    <col min="11" max="11" width="21.140625" style="75" bestFit="1" customWidth="1"/>
    <col min="12" max="16384" width="9.140625" style="71"/>
  </cols>
  <sheetData>
    <row r="1" spans="1:11" s="397" customFormat="1" ht="27" customHeight="1">
      <c r="A1" s="653" t="s">
        <v>313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</row>
    <row r="2" spans="1:11" s="397" customFormat="1" ht="27" customHeight="1">
      <c r="A2" s="653" t="s">
        <v>13</v>
      </c>
      <c r="B2" s="653"/>
      <c r="C2" s="653"/>
      <c r="D2" s="653"/>
      <c r="E2" s="653"/>
      <c r="F2" s="653"/>
      <c r="G2" s="653"/>
      <c r="H2" s="653"/>
      <c r="I2" s="653"/>
      <c r="J2" s="653"/>
      <c r="K2" s="653"/>
    </row>
    <row r="3" spans="1:11" s="397" customFormat="1" ht="27" customHeight="1">
      <c r="A3" s="653" t="s">
        <v>573</v>
      </c>
      <c r="B3" s="653"/>
      <c r="C3" s="653"/>
      <c r="D3" s="653"/>
      <c r="E3" s="653"/>
      <c r="F3" s="653"/>
      <c r="G3" s="653"/>
      <c r="H3" s="653"/>
      <c r="I3" s="653"/>
      <c r="J3" s="653"/>
      <c r="K3" s="653"/>
    </row>
    <row r="4" spans="1:11" ht="22.5" customHeight="1">
      <c r="A4" s="398"/>
      <c r="B4" s="398"/>
      <c r="C4" s="399"/>
      <c r="D4" s="399"/>
      <c r="E4" s="399"/>
      <c r="F4" s="399"/>
      <c r="G4" s="400"/>
      <c r="H4" s="399"/>
      <c r="I4" s="399"/>
      <c r="J4" s="401"/>
      <c r="K4" s="398"/>
    </row>
    <row r="5" spans="1:11" s="60" customFormat="1" ht="33.75" customHeight="1">
      <c r="A5" s="630" t="s">
        <v>20</v>
      </c>
      <c r="B5" s="630" t="s">
        <v>3</v>
      </c>
      <c r="C5" s="654" t="s">
        <v>22</v>
      </c>
      <c r="D5" s="655" t="s">
        <v>83</v>
      </c>
      <c r="E5" s="656"/>
      <c r="F5" s="657" t="s">
        <v>11</v>
      </c>
      <c r="G5" s="654" t="s">
        <v>10</v>
      </c>
      <c r="H5" s="659" t="s">
        <v>164</v>
      </c>
      <c r="I5" s="661" t="s">
        <v>4</v>
      </c>
      <c r="J5" s="630" t="s">
        <v>165</v>
      </c>
      <c r="K5" s="630" t="s">
        <v>71</v>
      </c>
    </row>
    <row r="6" spans="1:11" s="62" customFormat="1" ht="31.5" customHeight="1">
      <c r="A6" s="630"/>
      <c r="B6" s="630"/>
      <c r="C6" s="654"/>
      <c r="D6" s="402" t="s">
        <v>1</v>
      </c>
      <c r="E6" s="403" t="s">
        <v>6</v>
      </c>
      <c r="F6" s="658"/>
      <c r="G6" s="654"/>
      <c r="H6" s="660"/>
      <c r="I6" s="662"/>
      <c r="J6" s="630"/>
      <c r="K6" s="630"/>
    </row>
    <row r="7" spans="1:11" s="62" customFormat="1" ht="35.1" customHeight="1" thickBot="1">
      <c r="A7" s="404"/>
      <c r="B7" s="404" t="s">
        <v>307</v>
      </c>
      <c r="C7" s="405">
        <v>11352727.569999998</v>
      </c>
      <c r="D7" s="405">
        <v>343389357.13999999</v>
      </c>
      <c r="E7" s="405">
        <v>45856215.140000001</v>
      </c>
      <c r="F7" s="405">
        <v>400598299.85000002</v>
      </c>
      <c r="G7" s="405">
        <v>228944372.47999999</v>
      </c>
      <c r="H7" s="405">
        <v>57.150610116349945</v>
      </c>
      <c r="I7" s="405">
        <v>171653927.37000003</v>
      </c>
      <c r="J7" s="404"/>
      <c r="K7" s="404"/>
    </row>
    <row r="8" spans="1:11" s="62" customFormat="1" ht="35.1" customHeight="1" thickTop="1">
      <c r="A8" s="406"/>
      <c r="B8" s="406" t="s">
        <v>314</v>
      </c>
      <c r="C8" s="456">
        <v>10426395.039999999</v>
      </c>
      <c r="D8" s="456">
        <v>135455314.65000001</v>
      </c>
      <c r="E8" s="456">
        <v>24021000</v>
      </c>
      <c r="F8" s="456">
        <v>169902709.69</v>
      </c>
      <c r="G8" s="456">
        <v>123845440.84999999</v>
      </c>
      <c r="H8" s="456">
        <v>72.891975105026361</v>
      </c>
      <c r="I8" s="456">
        <v>46057268.839999996</v>
      </c>
      <c r="J8" s="407"/>
      <c r="K8" s="408"/>
    </row>
    <row r="9" spans="1:11" s="68" customFormat="1" ht="60.75" customHeight="1">
      <c r="A9" s="409">
        <v>1</v>
      </c>
      <c r="B9" s="410" t="s">
        <v>320</v>
      </c>
      <c r="C9" s="411"/>
      <c r="D9" s="412">
        <v>9950000</v>
      </c>
      <c r="E9" s="412"/>
      <c r="F9" s="412">
        <v>9950000</v>
      </c>
      <c r="G9" s="412"/>
      <c r="H9" s="412">
        <v>0</v>
      </c>
      <c r="I9" s="412">
        <v>9950000</v>
      </c>
      <c r="J9" s="413" t="s">
        <v>321</v>
      </c>
      <c r="K9" s="409" t="s">
        <v>131</v>
      </c>
    </row>
    <row r="10" spans="1:11" s="68" customFormat="1" ht="40.5">
      <c r="A10" s="409">
        <v>2</v>
      </c>
      <c r="B10" s="410" t="s">
        <v>345</v>
      </c>
      <c r="C10" s="411"/>
      <c r="D10" s="412">
        <v>497999.4</v>
      </c>
      <c r="E10" s="412"/>
      <c r="F10" s="412">
        <v>497999.4</v>
      </c>
      <c r="G10" s="412"/>
      <c r="H10" s="412">
        <v>0</v>
      </c>
      <c r="I10" s="412">
        <v>497999.4</v>
      </c>
      <c r="J10" s="409" t="s">
        <v>346</v>
      </c>
      <c r="K10" s="409" t="s">
        <v>131</v>
      </c>
    </row>
    <row r="11" spans="1:11" s="68" customFormat="1" ht="40.5">
      <c r="A11" s="409">
        <v>3</v>
      </c>
      <c r="B11" s="410" t="s">
        <v>424</v>
      </c>
      <c r="C11" s="411"/>
      <c r="D11" s="412">
        <v>497999.4</v>
      </c>
      <c r="E11" s="412"/>
      <c r="F11" s="412">
        <v>497999.4</v>
      </c>
      <c r="G11" s="412"/>
      <c r="H11" s="412">
        <v>0</v>
      </c>
      <c r="I11" s="412">
        <v>497999.4</v>
      </c>
      <c r="J11" s="409" t="s">
        <v>346</v>
      </c>
      <c r="K11" s="409" t="s">
        <v>131</v>
      </c>
    </row>
    <row r="12" spans="1:11" s="68" customFormat="1" ht="40.5">
      <c r="A12" s="409">
        <v>4</v>
      </c>
      <c r="B12" s="410" t="s">
        <v>574</v>
      </c>
      <c r="C12" s="411">
        <v>228000</v>
      </c>
      <c r="D12" s="412"/>
      <c r="E12" s="412">
        <v>4490000</v>
      </c>
      <c r="F12" s="412">
        <v>4718000</v>
      </c>
      <c r="G12" s="412"/>
      <c r="H12" s="412">
        <v>0</v>
      </c>
      <c r="I12" s="412">
        <v>4718000</v>
      </c>
      <c r="J12" s="413" t="s">
        <v>575</v>
      </c>
      <c r="K12" s="409" t="s">
        <v>192</v>
      </c>
    </row>
    <row r="13" spans="1:11" s="68" customFormat="1" ht="40.5">
      <c r="A13" s="409">
        <v>5</v>
      </c>
      <c r="B13" s="410" t="s">
        <v>342</v>
      </c>
      <c r="C13" s="411">
        <v>1279000</v>
      </c>
      <c r="D13" s="412"/>
      <c r="E13" s="412"/>
      <c r="F13" s="412">
        <v>1279000</v>
      </c>
      <c r="G13" s="412"/>
      <c r="H13" s="412">
        <v>0</v>
      </c>
      <c r="I13" s="412">
        <v>1279000</v>
      </c>
      <c r="J13" s="413"/>
      <c r="K13" s="409" t="s">
        <v>192</v>
      </c>
    </row>
    <row r="14" spans="1:11" s="68" customFormat="1" ht="40.5">
      <c r="A14" s="409">
        <v>6</v>
      </c>
      <c r="B14" s="410" t="s">
        <v>423</v>
      </c>
      <c r="C14" s="411">
        <v>166000</v>
      </c>
      <c r="D14" s="412"/>
      <c r="E14" s="412">
        <v>2377000</v>
      </c>
      <c r="F14" s="412">
        <v>2543000</v>
      </c>
      <c r="G14" s="412"/>
      <c r="H14" s="412">
        <v>0</v>
      </c>
      <c r="I14" s="412">
        <v>2543000</v>
      </c>
      <c r="J14" s="413" t="s">
        <v>576</v>
      </c>
      <c r="K14" s="409" t="s">
        <v>192</v>
      </c>
    </row>
    <row r="15" spans="1:11" s="68" customFormat="1" ht="40.5">
      <c r="A15" s="409">
        <v>7</v>
      </c>
      <c r="B15" s="410" t="s">
        <v>322</v>
      </c>
      <c r="C15" s="411">
        <v>8341830</v>
      </c>
      <c r="D15" s="412"/>
      <c r="E15" s="412"/>
      <c r="F15" s="412">
        <v>8341830</v>
      </c>
      <c r="G15" s="412"/>
      <c r="H15" s="412">
        <v>0</v>
      </c>
      <c r="I15" s="412">
        <v>8341830</v>
      </c>
      <c r="J15" s="413"/>
      <c r="K15" s="409" t="s">
        <v>192</v>
      </c>
    </row>
    <row r="16" spans="1:11" s="68" customFormat="1" ht="40.5">
      <c r="A16" s="409">
        <v>8</v>
      </c>
      <c r="B16" s="410" t="s">
        <v>357</v>
      </c>
      <c r="C16" s="411">
        <v>2000</v>
      </c>
      <c r="D16" s="412"/>
      <c r="E16" s="412">
        <v>372000</v>
      </c>
      <c r="F16" s="412">
        <v>374000</v>
      </c>
      <c r="G16" s="412"/>
      <c r="H16" s="412">
        <v>0</v>
      </c>
      <c r="I16" s="412">
        <v>374000</v>
      </c>
      <c r="J16" s="413" t="s">
        <v>412</v>
      </c>
      <c r="K16" s="409" t="s">
        <v>192</v>
      </c>
    </row>
    <row r="17" spans="1:11" s="68" customFormat="1" ht="27" customHeight="1">
      <c r="A17" s="409">
        <v>9</v>
      </c>
      <c r="B17" s="415" t="s">
        <v>344</v>
      </c>
      <c r="C17" s="411">
        <v>13960</v>
      </c>
      <c r="D17" s="412"/>
      <c r="E17" s="412">
        <v>500000</v>
      </c>
      <c r="F17" s="412">
        <v>513960</v>
      </c>
      <c r="G17" s="412"/>
      <c r="H17" s="412">
        <v>0</v>
      </c>
      <c r="I17" s="412">
        <v>513960</v>
      </c>
      <c r="J17" s="413" t="s">
        <v>568</v>
      </c>
      <c r="K17" s="409" t="s">
        <v>192</v>
      </c>
    </row>
    <row r="18" spans="1:11" s="68" customFormat="1" ht="40.5" customHeight="1">
      <c r="A18" s="409">
        <v>10</v>
      </c>
      <c r="B18" s="410" t="s">
        <v>336</v>
      </c>
      <c r="C18" s="411">
        <v>362144</v>
      </c>
      <c r="D18" s="412"/>
      <c r="E18" s="412">
        <v>1926000</v>
      </c>
      <c r="F18" s="412">
        <v>2288144</v>
      </c>
      <c r="G18" s="412"/>
      <c r="H18" s="412">
        <v>0</v>
      </c>
      <c r="I18" s="412">
        <v>2288144</v>
      </c>
      <c r="J18" s="413" t="s">
        <v>577</v>
      </c>
      <c r="K18" s="409" t="s">
        <v>192</v>
      </c>
    </row>
    <row r="19" spans="1:11" s="68" customFormat="1" ht="60.75" customHeight="1">
      <c r="A19" s="409">
        <v>11</v>
      </c>
      <c r="B19" s="410" t="s">
        <v>325</v>
      </c>
      <c r="C19" s="411"/>
      <c r="D19" s="412">
        <v>6400000</v>
      </c>
      <c r="E19" s="412"/>
      <c r="F19" s="412">
        <v>6400000</v>
      </c>
      <c r="G19" s="412">
        <v>640000</v>
      </c>
      <c r="H19" s="412">
        <v>10</v>
      </c>
      <c r="I19" s="412">
        <v>5760000</v>
      </c>
      <c r="J19" s="413" t="s">
        <v>326</v>
      </c>
      <c r="K19" s="409" t="s">
        <v>131</v>
      </c>
    </row>
    <row r="20" spans="1:11" s="68" customFormat="1" ht="60.75">
      <c r="A20" s="409">
        <v>12</v>
      </c>
      <c r="B20" s="410" t="s">
        <v>318</v>
      </c>
      <c r="C20" s="411"/>
      <c r="D20" s="412">
        <v>11750000</v>
      </c>
      <c r="E20" s="412"/>
      <c r="F20" s="412">
        <v>11750000</v>
      </c>
      <c r="G20" s="412">
        <v>4700000</v>
      </c>
      <c r="H20" s="412">
        <v>40</v>
      </c>
      <c r="I20" s="412">
        <v>7050000</v>
      </c>
      <c r="J20" s="413" t="s">
        <v>319</v>
      </c>
      <c r="K20" s="409" t="s">
        <v>148</v>
      </c>
    </row>
    <row r="21" spans="1:11" s="68" customFormat="1" ht="27" customHeight="1">
      <c r="A21" s="409">
        <v>13</v>
      </c>
      <c r="B21" s="410" t="s">
        <v>334</v>
      </c>
      <c r="C21" s="416"/>
      <c r="D21" s="412">
        <v>2594750</v>
      </c>
      <c r="E21" s="412"/>
      <c r="F21" s="412">
        <v>2594750</v>
      </c>
      <c r="G21" s="412">
        <v>1297375</v>
      </c>
      <c r="H21" s="412">
        <v>50</v>
      </c>
      <c r="I21" s="412">
        <v>1297375</v>
      </c>
      <c r="J21" s="413" t="s">
        <v>335</v>
      </c>
      <c r="K21" s="409" t="s">
        <v>148</v>
      </c>
    </row>
    <row r="22" spans="1:11" s="68" customFormat="1" ht="40.5">
      <c r="A22" s="409">
        <v>14</v>
      </c>
      <c r="B22" s="410" t="s">
        <v>351</v>
      </c>
      <c r="C22" s="411"/>
      <c r="D22" s="412">
        <v>1140000</v>
      </c>
      <c r="E22" s="412"/>
      <c r="F22" s="412">
        <v>1140000</v>
      </c>
      <c r="G22" s="412">
        <v>712500</v>
      </c>
      <c r="H22" s="412">
        <v>62.5</v>
      </c>
      <c r="I22" s="412">
        <v>427500</v>
      </c>
      <c r="J22" s="409" t="s">
        <v>352</v>
      </c>
      <c r="K22" s="409" t="s">
        <v>131</v>
      </c>
    </row>
    <row r="23" spans="1:11" s="68" customFormat="1" ht="27" customHeight="1">
      <c r="A23" s="409">
        <v>15</v>
      </c>
      <c r="B23" s="410" t="s">
        <v>362</v>
      </c>
      <c r="C23" s="411"/>
      <c r="D23" s="412">
        <v>824000</v>
      </c>
      <c r="E23" s="412"/>
      <c r="F23" s="412">
        <v>824000</v>
      </c>
      <c r="G23" s="412">
        <v>618000</v>
      </c>
      <c r="H23" s="412">
        <v>75</v>
      </c>
      <c r="I23" s="412">
        <v>206000</v>
      </c>
      <c r="J23" s="413" t="s">
        <v>361</v>
      </c>
      <c r="K23" s="409" t="s">
        <v>227</v>
      </c>
    </row>
    <row r="24" spans="1:11" s="68" customFormat="1" ht="27" customHeight="1">
      <c r="A24" s="409">
        <v>16</v>
      </c>
      <c r="B24" s="410" t="s">
        <v>360</v>
      </c>
      <c r="C24" s="411"/>
      <c r="D24" s="412">
        <v>1116000</v>
      </c>
      <c r="E24" s="412"/>
      <c r="F24" s="412">
        <v>1116000</v>
      </c>
      <c r="G24" s="412">
        <v>837000</v>
      </c>
      <c r="H24" s="412">
        <v>75</v>
      </c>
      <c r="I24" s="412">
        <v>279000</v>
      </c>
      <c r="J24" s="413" t="s">
        <v>361</v>
      </c>
      <c r="K24" s="409" t="s">
        <v>227</v>
      </c>
    </row>
    <row r="25" spans="1:11" s="68" customFormat="1" ht="27" customHeight="1">
      <c r="A25" s="409">
        <v>17</v>
      </c>
      <c r="B25" s="410" t="s">
        <v>366</v>
      </c>
      <c r="C25" s="411">
        <v>33461.040000000001</v>
      </c>
      <c r="D25" s="412"/>
      <c r="E25" s="412"/>
      <c r="F25" s="412">
        <v>33461.040000000001</v>
      </c>
      <c r="G25" s="412"/>
      <c r="H25" s="412">
        <v>0</v>
      </c>
      <c r="I25" s="412">
        <v>33461.040000000001</v>
      </c>
      <c r="J25" s="413" t="s">
        <v>422</v>
      </c>
      <c r="K25" s="409" t="s">
        <v>227</v>
      </c>
    </row>
    <row r="26" spans="1:11" s="68" customFormat="1" ht="40.5">
      <c r="A26" s="409">
        <v>18</v>
      </c>
      <c r="B26" s="410" t="s">
        <v>365</v>
      </c>
      <c r="C26" s="411"/>
      <c r="D26" s="412">
        <v>75000</v>
      </c>
      <c r="E26" s="412"/>
      <c r="F26" s="412">
        <v>75000</v>
      </c>
      <c r="G26" s="412">
        <v>75000</v>
      </c>
      <c r="H26" s="412">
        <v>100</v>
      </c>
      <c r="I26" s="412">
        <v>0</v>
      </c>
      <c r="J26" s="413" t="s">
        <v>339</v>
      </c>
      <c r="K26" s="409" t="s">
        <v>227</v>
      </c>
    </row>
    <row r="27" spans="1:11" s="68" customFormat="1" ht="27" customHeight="1">
      <c r="A27" s="409">
        <v>19</v>
      </c>
      <c r="B27" s="410" t="s">
        <v>349</v>
      </c>
      <c r="C27" s="411"/>
      <c r="D27" s="412">
        <v>440015</v>
      </c>
      <c r="E27" s="412"/>
      <c r="F27" s="412">
        <v>440015</v>
      </c>
      <c r="G27" s="412">
        <v>440015</v>
      </c>
      <c r="H27" s="412">
        <v>100</v>
      </c>
      <c r="I27" s="412">
        <v>0</v>
      </c>
      <c r="J27" s="413" t="s">
        <v>350</v>
      </c>
      <c r="K27" s="409" t="s">
        <v>227</v>
      </c>
    </row>
    <row r="28" spans="1:11" s="68" customFormat="1" ht="27" customHeight="1">
      <c r="A28" s="409">
        <v>20</v>
      </c>
      <c r="B28" s="410" t="s">
        <v>373</v>
      </c>
      <c r="C28" s="411"/>
      <c r="D28" s="412">
        <v>79062.3</v>
      </c>
      <c r="E28" s="412"/>
      <c r="F28" s="412">
        <v>79062.3</v>
      </c>
      <c r="G28" s="412">
        <v>79062.3</v>
      </c>
      <c r="H28" s="412">
        <v>100</v>
      </c>
      <c r="I28" s="412">
        <v>0</v>
      </c>
      <c r="J28" s="413" t="s">
        <v>350</v>
      </c>
      <c r="K28" s="409" t="s">
        <v>227</v>
      </c>
    </row>
    <row r="29" spans="1:11" s="68" customFormat="1" ht="27" customHeight="1">
      <c r="A29" s="409">
        <v>21</v>
      </c>
      <c r="B29" s="414" t="s">
        <v>374</v>
      </c>
      <c r="C29" s="411"/>
      <c r="D29" s="412">
        <v>66500.5</v>
      </c>
      <c r="E29" s="412"/>
      <c r="F29" s="412">
        <v>66500.5</v>
      </c>
      <c r="G29" s="412">
        <v>66500.5</v>
      </c>
      <c r="H29" s="412">
        <v>100</v>
      </c>
      <c r="I29" s="412">
        <v>0</v>
      </c>
      <c r="J29" s="413" t="s">
        <v>350</v>
      </c>
      <c r="K29" s="409" t="s">
        <v>227</v>
      </c>
    </row>
    <row r="30" spans="1:11" s="68" customFormat="1" ht="40.5">
      <c r="A30" s="409">
        <v>22</v>
      </c>
      <c r="B30" s="410" t="s">
        <v>375</v>
      </c>
      <c r="C30" s="411"/>
      <c r="D30" s="412">
        <v>26213.31</v>
      </c>
      <c r="E30" s="412"/>
      <c r="F30" s="412">
        <v>26213.31</v>
      </c>
      <c r="G30" s="412">
        <v>26213.31</v>
      </c>
      <c r="H30" s="412">
        <v>100</v>
      </c>
      <c r="I30" s="412">
        <v>0</v>
      </c>
      <c r="J30" s="413" t="s">
        <v>376</v>
      </c>
      <c r="K30" s="409" t="s">
        <v>227</v>
      </c>
    </row>
    <row r="31" spans="1:11" s="68" customFormat="1" ht="27" customHeight="1">
      <c r="A31" s="409">
        <v>23</v>
      </c>
      <c r="B31" s="410" t="s">
        <v>166</v>
      </c>
      <c r="C31" s="411"/>
      <c r="D31" s="412">
        <v>1680756</v>
      </c>
      <c r="E31" s="412"/>
      <c r="F31" s="412">
        <v>1680756</v>
      </c>
      <c r="G31" s="412">
        <v>1680756</v>
      </c>
      <c r="H31" s="412">
        <v>100</v>
      </c>
      <c r="I31" s="412">
        <v>0</v>
      </c>
      <c r="J31" s="413" t="s">
        <v>341</v>
      </c>
      <c r="K31" s="409" t="s">
        <v>227</v>
      </c>
    </row>
    <row r="32" spans="1:11" s="68" customFormat="1" ht="27" customHeight="1">
      <c r="A32" s="409">
        <v>24</v>
      </c>
      <c r="B32" s="410" t="s">
        <v>377</v>
      </c>
      <c r="C32" s="411"/>
      <c r="D32" s="412">
        <v>11021</v>
      </c>
      <c r="E32" s="412"/>
      <c r="F32" s="412">
        <v>11021</v>
      </c>
      <c r="G32" s="412">
        <v>11021</v>
      </c>
      <c r="H32" s="412">
        <v>100</v>
      </c>
      <c r="I32" s="412">
        <v>0</v>
      </c>
      <c r="J32" s="413" t="s">
        <v>378</v>
      </c>
      <c r="K32" s="409" t="s">
        <v>227</v>
      </c>
    </row>
    <row r="33" spans="1:11" s="68" customFormat="1" ht="27" customHeight="1">
      <c r="A33" s="409">
        <v>25</v>
      </c>
      <c r="B33" s="410" t="s">
        <v>377</v>
      </c>
      <c r="C33" s="411"/>
      <c r="D33" s="412">
        <v>116437.4</v>
      </c>
      <c r="E33" s="412"/>
      <c r="F33" s="412">
        <v>116437.4</v>
      </c>
      <c r="G33" s="412">
        <v>116437.4</v>
      </c>
      <c r="H33" s="412">
        <v>100</v>
      </c>
      <c r="I33" s="412">
        <v>0</v>
      </c>
      <c r="J33" s="413" t="s">
        <v>206</v>
      </c>
      <c r="K33" s="409" t="s">
        <v>227</v>
      </c>
    </row>
    <row r="34" spans="1:11" s="68" customFormat="1" ht="27" customHeight="1">
      <c r="A34" s="409">
        <v>26</v>
      </c>
      <c r="B34" s="415" t="s">
        <v>317</v>
      </c>
      <c r="C34" s="411"/>
      <c r="D34" s="412"/>
      <c r="E34" s="412">
        <v>14356000</v>
      </c>
      <c r="F34" s="412">
        <v>14356000</v>
      </c>
      <c r="G34" s="412">
        <v>14356000</v>
      </c>
      <c r="H34" s="412">
        <v>100</v>
      </c>
      <c r="I34" s="412">
        <v>0</v>
      </c>
      <c r="J34" s="413" t="s">
        <v>206</v>
      </c>
      <c r="K34" s="409" t="s">
        <v>227</v>
      </c>
    </row>
    <row r="35" spans="1:11" s="68" customFormat="1" ht="40.5">
      <c r="A35" s="409">
        <v>27</v>
      </c>
      <c r="B35" s="410" t="s">
        <v>379</v>
      </c>
      <c r="C35" s="411"/>
      <c r="D35" s="412">
        <v>60000</v>
      </c>
      <c r="E35" s="412"/>
      <c r="F35" s="412">
        <v>60000</v>
      </c>
      <c r="G35" s="412">
        <v>60000</v>
      </c>
      <c r="H35" s="412">
        <v>100</v>
      </c>
      <c r="I35" s="412">
        <v>0</v>
      </c>
      <c r="J35" s="413" t="s">
        <v>380</v>
      </c>
      <c r="K35" s="409" t="s">
        <v>194</v>
      </c>
    </row>
    <row r="36" spans="1:11" s="68" customFormat="1" ht="27" customHeight="1">
      <c r="A36" s="409">
        <v>28</v>
      </c>
      <c r="B36" s="410" t="s">
        <v>366</v>
      </c>
      <c r="C36" s="411"/>
      <c r="D36" s="412">
        <v>21960</v>
      </c>
      <c r="E36" s="412"/>
      <c r="F36" s="412">
        <v>21960</v>
      </c>
      <c r="G36" s="412">
        <v>21960</v>
      </c>
      <c r="H36" s="412">
        <v>100</v>
      </c>
      <c r="I36" s="412">
        <v>0</v>
      </c>
      <c r="J36" s="413" t="s">
        <v>381</v>
      </c>
      <c r="K36" s="409" t="s">
        <v>194</v>
      </c>
    </row>
    <row r="37" spans="1:11" s="68" customFormat="1" ht="81">
      <c r="A37" s="409">
        <v>29</v>
      </c>
      <c r="B37" s="410" t="s">
        <v>382</v>
      </c>
      <c r="C37" s="411"/>
      <c r="D37" s="412">
        <v>147660</v>
      </c>
      <c r="E37" s="412"/>
      <c r="F37" s="412">
        <v>147660</v>
      </c>
      <c r="G37" s="412">
        <v>147660</v>
      </c>
      <c r="H37" s="412">
        <v>100</v>
      </c>
      <c r="I37" s="412">
        <v>0</v>
      </c>
      <c r="J37" s="409" t="s">
        <v>380</v>
      </c>
      <c r="K37" s="409" t="s">
        <v>131</v>
      </c>
    </row>
    <row r="38" spans="1:11" s="68" customFormat="1" ht="40.5">
      <c r="A38" s="409">
        <v>30</v>
      </c>
      <c r="B38" s="410" t="s">
        <v>355</v>
      </c>
      <c r="C38" s="411"/>
      <c r="D38" s="412">
        <v>380000</v>
      </c>
      <c r="E38" s="412"/>
      <c r="F38" s="412">
        <v>380000</v>
      </c>
      <c r="G38" s="412">
        <v>380000</v>
      </c>
      <c r="H38" s="412">
        <v>100</v>
      </c>
      <c r="I38" s="412">
        <v>0</v>
      </c>
      <c r="J38" s="409" t="s">
        <v>356</v>
      </c>
      <c r="K38" s="409" t="s">
        <v>131</v>
      </c>
    </row>
    <row r="39" spans="1:11" s="68" customFormat="1" ht="27" customHeight="1">
      <c r="A39" s="409">
        <v>31</v>
      </c>
      <c r="B39" s="410" t="s">
        <v>353</v>
      </c>
      <c r="C39" s="411"/>
      <c r="D39" s="412">
        <v>401000</v>
      </c>
      <c r="E39" s="412"/>
      <c r="F39" s="412">
        <v>401000</v>
      </c>
      <c r="G39" s="412">
        <v>401000</v>
      </c>
      <c r="H39" s="412">
        <v>100</v>
      </c>
      <c r="I39" s="412">
        <v>0</v>
      </c>
      <c r="J39" s="409" t="s">
        <v>354</v>
      </c>
      <c r="K39" s="409" t="s">
        <v>131</v>
      </c>
    </row>
    <row r="40" spans="1:11" s="68" customFormat="1" ht="40.5">
      <c r="A40" s="409">
        <v>32</v>
      </c>
      <c r="B40" s="410" t="s">
        <v>383</v>
      </c>
      <c r="C40" s="411"/>
      <c r="D40" s="412">
        <v>100000</v>
      </c>
      <c r="E40" s="412"/>
      <c r="F40" s="412">
        <v>100000</v>
      </c>
      <c r="G40" s="412">
        <v>100000</v>
      </c>
      <c r="H40" s="412">
        <v>100</v>
      </c>
      <c r="I40" s="412">
        <v>0</v>
      </c>
      <c r="J40" s="413" t="s">
        <v>384</v>
      </c>
      <c r="K40" s="409" t="s">
        <v>129</v>
      </c>
    </row>
    <row r="41" spans="1:11" s="68" customFormat="1" ht="27" customHeight="1">
      <c r="A41" s="409">
        <v>33</v>
      </c>
      <c r="B41" s="410" t="s">
        <v>363</v>
      </c>
      <c r="C41" s="411"/>
      <c r="D41" s="412">
        <v>205000</v>
      </c>
      <c r="E41" s="412"/>
      <c r="F41" s="412">
        <v>205000</v>
      </c>
      <c r="G41" s="412">
        <v>205000</v>
      </c>
      <c r="H41" s="412">
        <v>100</v>
      </c>
      <c r="I41" s="412">
        <v>0</v>
      </c>
      <c r="J41" s="413" t="s">
        <v>364</v>
      </c>
      <c r="K41" s="409" t="s">
        <v>129</v>
      </c>
    </row>
    <row r="42" spans="1:11" s="68" customFormat="1" ht="40.5">
      <c r="A42" s="409">
        <v>34</v>
      </c>
      <c r="B42" s="410" t="s">
        <v>385</v>
      </c>
      <c r="C42" s="411"/>
      <c r="D42" s="412">
        <v>303700</v>
      </c>
      <c r="E42" s="412"/>
      <c r="F42" s="412">
        <v>303700</v>
      </c>
      <c r="G42" s="412">
        <v>303700</v>
      </c>
      <c r="H42" s="412">
        <v>100</v>
      </c>
      <c r="I42" s="412">
        <v>0</v>
      </c>
      <c r="J42" s="413" t="s">
        <v>352</v>
      </c>
      <c r="K42" s="409" t="s">
        <v>129</v>
      </c>
    </row>
    <row r="43" spans="1:11" s="68" customFormat="1" ht="27" customHeight="1">
      <c r="A43" s="409">
        <v>35</v>
      </c>
      <c r="B43" s="410" t="s">
        <v>369</v>
      </c>
      <c r="C43" s="411"/>
      <c r="D43" s="412">
        <v>13334.34</v>
      </c>
      <c r="E43" s="412"/>
      <c r="F43" s="412">
        <v>13334.34</v>
      </c>
      <c r="G43" s="412">
        <v>13334.34</v>
      </c>
      <c r="H43" s="412">
        <v>100</v>
      </c>
      <c r="I43" s="412">
        <v>0</v>
      </c>
      <c r="J43" s="413" t="s">
        <v>370</v>
      </c>
      <c r="K43" s="409" t="s">
        <v>129</v>
      </c>
    </row>
    <row r="44" spans="1:11" s="68" customFormat="1" ht="60.75">
      <c r="A44" s="409">
        <v>36</v>
      </c>
      <c r="B44" s="410" t="s">
        <v>367</v>
      </c>
      <c r="C44" s="411"/>
      <c r="D44" s="412">
        <v>29500</v>
      </c>
      <c r="E44" s="412"/>
      <c r="F44" s="412">
        <v>29500</v>
      </c>
      <c r="G44" s="412">
        <v>29500</v>
      </c>
      <c r="H44" s="412">
        <v>100</v>
      </c>
      <c r="I44" s="412">
        <v>0</v>
      </c>
      <c r="J44" s="413" t="s">
        <v>368</v>
      </c>
      <c r="K44" s="409" t="s">
        <v>129</v>
      </c>
    </row>
    <row r="45" spans="1:11" s="68" customFormat="1" ht="60.75">
      <c r="A45" s="409">
        <v>37</v>
      </c>
      <c r="B45" s="410" t="s">
        <v>358</v>
      </c>
      <c r="C45" s="411"/>
      <c r="D45" s="412">
        <v>357406</v>
      </c>
      <c r="E45" s="412"/>
      <c r="F45" s="412">
        <v>357406</v>
      </c>
      <c r="G45" s="412">
        <v>357406</v>
      </c>
      <c r="H45" s="412">
        <v>100</v>
      </c>
      <c r="I45" s="412">
        <v>0</v>
      </c>
      <c r="J45" s="413" t="s">
        <v>333</v>
      </c>
      <c r="K45" s="409" t="s">
        <v>129</v>
      </c>
    </row>
    <row r="46" spans="1:11" s="68" customFormat="1" ht="40.5">
      <c r="A46" s="409">
        <v>38</v>
      </c>
      <c r="B46" s="410" t="s">
        <v>327</v>
      </c>
      <c r="C46" s="416"/>
      <c r="D46" s="412">
        <v>13930000</v>
      </c>
      <c r="E46" s="412"/>
      <c r="F46" s="412">
        <v>13930000</v>
      </c>
      <c r="G46" s="412">
        <v>13930000</v>
      </c>
      <c r="H46" s="412">
        <v>100</v>
      </c>
      <c r="I46" s="412">
        <v>0</v>
      </c>
      <c r="J46" s="413" t="s">
        <v>324</v>
      </c>
      <c r="K46" s="409" t="s">
        <v>148</v>
      </c>
    </row>
    <row r="47" spans="1:11" s="68" customFormat="1" ht="27" customHeight="1">
      <c r="A47" s="409">
        <v>39</v>
      </c>
      <c r="B47" s="410" t="s">
        <v>347</v>
      </c>
      <c r="C47" s="416"/>
      <c r="D47" s="412">
        <v>460000</v>
      </c>
      <c r="E47" s="412"/>
      <c r="F47" s="412">
        <v>460000</v>
      </c>
      <c r="G47" s="412">
        <v>460000</v>
      </c>
      <c r="H47" s="412">
        <v>100</v>
      </c>
      <c r="I47" s="412">
        <v>0</v>
      </c>
      <c r="J47" s="413" t="s">
        <v>348</v>
      </c>
      <c r="K47" s="409" t="s">
        <v>148</v>
      </c>
    </row>
    <row r="48" spans="1:11" s="68" customFormat="1" ht="40.5">
      <c r="A48" s="409">
        <v>40</v>
      </c>
      <c r="B48" s="410" t="s">
        <v>315</v>
      </c>
      <c r="C48" s="411"/>
      <c r="D48" s="412">
        <v>27979000</v>
      </c>
      <c r="E48" s="412"/>
      <c r="F48" s="412">
        <v>27979000</v>
      </c>
      <c r="G48" s="412">
        <v>27979000</v>
      </c>
      <c r="H48" s="412">
        <v>100</v>
      </c>
      <c r="I48" s="412">
        <v>0</v>
      </c>
      <c r="J48" s="413" t="s">
        <v>316</v>
      </c>
      <c r="K48" s="409" t="s">
        <v>148</v>
      </c>
    </row>
    <row r="49" spans="1:11" s="68" customFormat="1" ht="40.5">
      <c r="A49" s="409">
        <v>41</v>
      </c>
      <c r="B49" s="410" t="s">
        <v>338</v>
      </c>
      <c r="C49" s="411"/>
      <c r="D49" s="412">
        <v>4930000</v>
      </c>
      <c r="E49" s="412"/>
      <c r="F49" s="412">
        <v>4930000</v>
      </c>
      <c r="G49" s="412">
        <v>4930000</v>
      </c>
      <c r="H49" s="412">
        <v>100</v>
      </c>
      <c r="I49" s="412">
        <v>0</v>
      </c>
      <c r="J49" s="413" t="s">
        <v>339</v>
      </c>
      <c r="K49" s="409" t="s">
        <v>148</v>
      </c>
    </row>
    <row r="50" spans="1:11" s="68" customFormat="1" ht="40.5" customHeight="1">
      <c r="A50" s="409">
        <v>42</v>
      </c>
      <c r="B50" s="414" t="s">
        <v>371</v>
      </c>
      <c r="C50" s="411"/>
      <c r="D50" s="412">
        <v>6825000</v>
      </c>
      <c r="E50" s="412"/>
      <c r="F50" s="412">
        <v>6825000</v>
      </c>
      <c r="G50" s="412">
        <v>6825000</v>
      </c>
      <c r="H50" s="412">
        <v>100</v>
      </c>
      <c r="I50" s="412">
        <v>0</v>
      </c>
      <c r="J50" s="413" t="s">
        <v>372</v>
      </c>
      <c r="K50" s="409" t="s">
        <v>148</v>
      </c>
    </row>
    <row r="51" spans="1:11" s="68" customFormat="1" ht="27" customHeight="1">
      <c r="A51" s="409">
        <v>43</v>
      </c>
      <c r="B51" s="410" t="s">
        <v>328</v>
      </c>
      <c r="C51" s="411"/>
      <c r="D51" s="412">
        <v>4620000</v>
      </c>
      <c r="E51" s="412"/>
      <c r="F51" s="412">
        <v>4620000</v>
      </c>
      <c r="G51" s="412">
        <v>4620000</v>
      </c>
      <c r="H51" s="412">
        <v>100</v>
      </c>
      <c r="I51" s="412">
        <v>0</v>
      </c>
      <c r="J51" s="413" t="s">
        <v>329</v>
      </c>
      <c r="K51" s="409" t="s">
        <v>148</v>
      </c>
    </row>
    <row r="52" spans="1:11" s="68" customFormat="1" ht="27" customHeight="1">
      <c r="A52" s="409">
        <v>44</v>
      </c>
      <c r="B52" s="410" t="s">
        <v>343</v>
      </c>
      <c r="C52" s="411"/>
      <c r="D52" s="412">
        <v>2730000</v>
      </c>
      <c r="E52" s="412"/>
      <c r="F52" s="412">
        <v>2730000</v>
      </c>
      <c r="G52" s="412">
        <v>2730000</v>
      </c>
      <c r="H52" s="412">
        <v>100</v>
      </c>
      <c r="I52" s="412">
        <v>0</v>
      </c>
      <c r="J52" s="413" t="s">
        <v>339</v>
      </c>
      <c r="K52" s="409" t="s">
        <v>148</v>
      </c>
    </row>
    <row r="53" spans="1:11" s="68" customFormat="1" ht="40.5">
      <c r="A53" s="409">
        <v>45</v>
      </c>
      <c r="B53" s="410" t="s">
        <v>332</v>
      </c>
      <c r="C53" s="411"/>
      <c r="D53" s="412">
        <v>3596000</v>
      </c>
      <c r="E53" s="412"/>
      <c r="F53" s="412">
        <v>3596000</v>
      </c>
      <c r="G53" s="412">
        <v>3596000</v>
      </c>
      <c r="H53" s="412">
        <v>100</v>
      </c>
      <c r="I53" s="412">
        <v>0</v>
      </c>
      <c r="J53" s="413" t="s">
        <v>333</v>
      </c>
      <c r="K53" s="409" t="s">
        <v>148</v>
      </c>
    </row>
    <row r="54" spans="1:11" s="68" customFormat="1" ht="40.5" customHeight="1">
      <c r="A54" s="409">
        <v>46</v>
      </c>
      <c r="B54" s="410" t="s">
        <v>340</v>
      </c>
      <c r="C54" s="416"/>
      <c r="D54" s="412">
        <v>1787100</v>
      </c>
      <c r="E54" s="412"/>
      <c r="F54" s="412">
        <v>1787100</v>
      </c>
      <c r="G54" s="412">
        <v>1787100</v>
      </c>
      <c r="H54" s="412">
        <v>100</v>
      </c>
      <c r="I54" s="412">
        <v>0</v>
      </c>
      <c r="J54" s="413" t="s">
        <v>331</v>
      </c>
      <c r="K54" s="409" t="s">
        <v>148</v>
      </c>
    </row>
    <row r="55" spans="1:11" s="68" customFormat="1" ht="40.5" customHeight="1">
      <c r="A55" s="409">
        <v>47</v>
      </c>
      <c r="B55" s="410" t="s">
        <v>330</v>
      </c>
      <c r="C55" s="416"/>
      <c r="D55" s="412">
        <v>19464900</v>
      </c>
      <c r="E55" s="412"/>
      <c r="F55" s="412">
        <v>19464900</v>
      </c>
      <c r="G55" s="412">
        <v>19464900</v>
      </c>
      <c r="H55" s="412">
        <v>100</v>
      </c>
      <c r="I55" s="412">
        <v>0</v>
      </c>
      <c r="J55" s="413" t="s">
        <v>331</v>
      </c>
      <c r="K55" s="409" t="s">
        <v>148</v>
      </c>
    </row>
    <row r="56" spans="1:11" s="68" customFormat="1" ht="27" customHeight="1">
      <c r="A56" s="409">
        <v>48</v>
      </c>
      <c r="B56" s="410" t="s">
        <v>323</v>
      </c>
      <c r="C56" s="416"/>
      <c r="D56" s="412">
        <v>7458000</v>
      </c>
      <c r="E56" s="412"/>
      <c r="F56" s="412">
        <v>7458000</v>
      </c>
      <c r="G56" s="412">
        <v>7458000</v>
      </c>
      <c r="H56" s="412">
        <v>100</v>
      </c>
      <c r="I56" s="412">
        <v>0</v>
      </c>
      <c r="J56" s="413" t="s">
        <v>324</v>
      </c>
      <c r="K56" s="409" t="s">
        <v>148</v>
      </c>
    </row>
    <row r="57" spans="1:11" s="68" customFormat="1" ht="40.5" customHeight="1">
      <c r="A57" s="409">
        <v>49</v>
      </c>
      <c r="B57" s="410" t="s">
        <v>337</v>
      </c>
      <c r="C57" s="416"/>
      <c r="D57" s="412">
        <v>2090000</v>
      </c>
      <c r="E57" s="412"/>
      <c r="F57" s="412">
        <v>2090000</v>
      </c>
      <c r="G57" s="412">
        <v>2090000</v>
      </c>
      <c r="H57" s="412">
        <v>100</v>
      </c>
      <c r="I57" s="412">
        <v>0</v>
      </c>
      <c r="J57" s="413" t="s">
        <v>324</v>
      </c>
      <c r="K57" s="409" t="s">
        <v>148</v>
      </c>
    </row>
    <row r="58" spans="1:11" s="68" customFormat="1" ht="40.5" customHeight="1">
      <c r="A58" s="409">
        <v>50</v>
      </c>
      <c r="B58" s="410" t="s">
        <v>425</v>
      </c>
      <c r="C58" s="416"/>
      <c r="D58" s="412">
        <v>300000</v>
      </c>
      <c r="E58" s="412"/>
      <c r="F58" s="412">
        <v>300000</v>
      </c>
      <c r="G58" s="412">
        <v>300000</v>
      </c>
      <c r="H58" s="412">
        <v>100</v>
      </c>
      <c r="I58" s="412">
        <v>0</v>
      </c>
      <c r="J58" s="413" t="s">
        <v>359</v>
      </c>
      <c r="K58" s="409" t="s">
        <v>195</v>
      </c>
    </row>
    <row r="59" spans="1:11" s="68" customFormat="1" ht="27.95" customHeight="1">
      <c r="A59" s="417"/>
      <c r="B59" s="418"/>
      <c r="C59" s="419"/>
      <c r="D59" s="420"/>
      <c r="E59" s="420"/>
      <c r="F59" s="421"/>
      <c r="G59" s="420"/>
      <c r="H59" s="421"/>
      <c r="I59" s="421"/>
      <c r="J59" s="422"/>
      <c r="K59" s="417"/>
    </row>
    <row r="60" spans="1:11" s="60" customFormat="1" ht="35.1" customHeight="1">
      <c r="A60" s="408"/>
      <c r="B60" s="392" t="s">
        <v>426</v>
      </c>
      <c r="C60" s="423">
        <v>720432.53</v>
      </c>
      <c r="D60" s="423">
        <v>52331792.490000002</v>
      </c>
      <c r="E60" s="423">
        <v>10759226.140000001</v>
      </c>
      <c r="F60" s="423">
        <v>63811451.160000004</v>
      </c>
      <c r="G60" s="423">
        <v>38864831.630000003</v>
      </c>
      <c r="H60" s="423">
        <v>60.905732315271798</v>
      </c>
      <c r="I60" s="423">
        <v>24946619.530000001</v>
      </c>
      <c r="J60" s="424"/>
      <c r="K60" s="408"/>
    </row>
    <row r="61" spans="1:11" s="68" customFormat="1" ht="40.5">
      <c r="A61" s="409">
        <v>1</v>
      </c>
      <c r="B61" s="427" t="s">
        <v>434</v>
      </c>
      <c r="C61" s="426"/>
      <c r="D61" s="426">
        <v>2890000</v>
      </c>
      <c r="E61" s="426"/>
      <c r="F61" s="412">
        <v>2890000</v>
      </c>
      <c r="G61" s="426"/>
      <c r="H61" s="412">
        <v>0</v>
      </c>
      <c r="I61" s="412">
        <v>2890000</v>
      </c>
      <c r="J61" s="409" t="s">
        <v>387</v>
      </c>
      <c r="K61" s="409" t="s">
        <v>435</v>
      </c>
    </row>
    <row r="62" spans="1:11" s="68" customFormat="1" ht="40.5">
      <c r="A62" s="409">
        <v>2</v>
      </c>
      <c r="B62" s="427" t="s">
        <v>465</v>
      </c>
      <c r="C62" s="426"/>
      <c r="D62" s="426"/>
      <c r="E62" s="426">
        <v>440000</v>
      </c>
      <c r="F62" s="412">
        <v>440000</v>
      </c>
      <c r="G62" s="426"/>
      <c r="H62" s="412">
        <v>0</v>
      </c>
      <c r="I62" s="412">
        <v>440000</v>
      </c>
      <c r="J62" s="409" t="s">
        <v>167</v>
      </c>
      <c r="K62" s="409" t="s">
        <v>466</v>
      </c>
    </row>
    <row r="63" spans="1:11" s="68" customFormat="1" ht="40.5">
      <c r="A63" s="409">
        <v>3</v>
      </c>
      <c r="B63" s="427" t="s">
        <v>476</v>
      </c>
      <c r="C63" s="426">
        <v>600000</v>
      </c>
      <c r="D63" s="426">
        <v>19400000</v>
      </c>
      <c r="E63" s="426"/>
      <c r="F63" s="412">
        <v>20000000</v>
      </c>
      <c r="G63" s="426"/>
      <c r="H63" s="412">
        <v>0</v>
      </c>
      <c r="I63" s="412">
        <v>20000000</v>
      </c>
      <c r="J63" s="409" t="s">
        <v>569</v>
      </c>
      <c r="K63" s="409" t="s">
        <v>279</v>
      </c>
    </row>
    <row r="64" spans="1:11" s="68" customFormat="1" ht="27" customHeight="1">
      <c r="A64" s="409">
        <v>4</v>
      </c>
      <c r="B64" s="427" t="s">
        <v>493</v>
      </c>
      <c r="C64" s="426"/>
      <c r="D64" s="426"/>
      <c r="E64" s="426">
        <v>115077</v>
      </c>
      <c r="F64" s="412">
        <v>115077</v>
      </c>
      <c r="G64" s="426"/>
      <c r="H64" s="412">
        <v>0</v>
      </c>
      <c r="I64" s="412">
        <v>115077</v>
      </c>
      <c r="J64" s="409" t="s">
        <v>206</v>
      </c>
      <c r="K64" s="409" t="s">
        <v>244</v>
      </c>
    </row>
    <row r="65" spans="1:11" s="68" customFormat="1" ht="40.5">
      <c r="A65" s="409">
        <v>5</v>
      </c>
      <c r="B65" s="427" t="s">
        <v>507</v>
      </c>
      <c r="C65" s="426"/>
      <c r="D65" s="426"/>
      <c r="E65" s="426">
        <v>342400</v>
      </c>
      <c r="F65" s="426">
        <v>342400</v>
      </c>
      <c r="G65" s="426"/>
      <c r="H65" s="426">
        <v>0</v>
      </c>
      <c r="I65" s="412">
        <v>342400</v>
      </c>
      <c r="J65" s="409" t="s">
        <v>206</v>
      </c>
      <c r="K65" s="409" t="s">
        <v>508</v>
      </c>
    </row>
    <row r="66" spans="1:11" s="68" customFormat="1" ht="27" customHeight="1">
      <c r="A66" s="409">
        <v>6</v>
      </c>
      <c r="B66" s="427" t="s">
        <v>377</v>
      </c>
      <c r="C66" s="426"/>
      <c r="D66" s="426">
        <v>28710</v>
      </c>
      <c r="E66" s="426"/>
      <c r="F66" s="426">
        <v>28710</v>
      </c>
      <c r="G66" s="426"/>
      <c r="H66" s="426">
        <v>0</v>
      </c>
      <c r="I66" s="412">
        <v>28710</v>
      </c>
      <c r="J66" s="409" t="s">
        <v>206</v>
      </c>
      <c r="K66" s="409" t="s">
        <v>510</v>
      </c>
    </row>
    <row r="67" spans="1:11" s="68" customFormat="1" ht="27" customHeight="1">
      <c r="A67" s="409">
        <v>7</v>
      </c>
      <c r="B67" s="427" t="s">
        <v>522</v>
      </c>
      <c r="C67" s="426"/>
      <c r="D67" s="426"/>
      <c r="E67" s="426">
        <v>493000</v>
      </c>
      <c r="F67" s="426">
        <v>493000</v>
      </c>
      <c r="G67" s="426"/>
      <c r="H67" s="426">
        <v>0</v>
      </c>
      <c r="I67" s="412">
        <v>493000</v>
      </c>
      <c r="J67" s="409" t="s">
        <v>206</v>
      </c>
      <c r="K67" s="409" t="s">
        <v>520</v>
      </c>
    </row>
    <row r="68" spans="1:11" s="68" customFormat="1" ht="40.5">
      <c r="A68" s="409">
        <v>8</v>
      </c>
      <c r="B68" s="427" t="s">
        <v>578</v>
      </c>
      <c r="C68" s="426"/>
      <c r="D68" s="426"/>
      <c r="E68" s="426">
        <v>206000</v>
      </c>
      <c r="F68" s="426">
        <v>206000</v>
      </c>
      <c r="G68" s="426"/>
      <c r="H68" s="426">
        <v>0</v>
      </c>
      <c r="I68" s="412">
        <v>206000</v>
      </c>
      <c r="J68" s="409" t="s">
        <v>206</v>
      </c>
      <c r="K68" s="409" t="s">
        <v>528</v>
      </c>
    </row>
    <row r="69" spans="1:11" s="68" customFormat="1" ht="40.5">
      <c r="A69" s="409">
        <v>9</v>
      </c>
      <c r="B69" s="427" t="s">
        <v>579</v>
      </c>
      <c r="C69" s="426"/>
      <c r="D69" s="426"/>
      <c r="E69" s="426">
        <v>311000</v>
      </c>
      <c r="F69" s="426">
        <v>311000</v>
      </c>
      <c r="G69" s="426"/>
      <c r="H69" s="426">
        <v>0</v>
      </c>
      <c r="I69" s="412">
        <v>311000</v>
      </c>
      <c r="J69" s="409" t="s">
        <v>206</v>
      </c>
      <c r="K69" s="409" t="s">
        <v>528</v>
      </c>
    </row>
    <row r="70" spans="1:11" s="68" customFormat="1" ht="27" customHeight="1">
      <c r="A70" s="409">
        <v>10</v>
      </c>
      <c r="B70" s="427" t="s">
        <v>557</v>
      </c>
      <c r="C70" s="426">
        <v>13960</v>
      </c>
      <c r="D70" s="426"/>
      <c r="E70" s="426"/>
      <c r="F70" s="426">
        <v>13960</v>
      </c>
      <c r="G70" s="426"/>
      <c r="H70" s="426">
        <v>0</v>
      </c>
      <c r="I70" s="412">
        <v>13960</v>
      </c>
      <c r="J70" s="409" t="s">
        <v>504</v>
      </c>
      <c r="K70" s="409" t="s">
        <v>505</v>
      </c>
    </row>
    <row r="71" spans="1:11" s="68" customFormat="1" ht="27" customHeight="1">
      <c r="A71" s="409">
        <v>11</v>
      </c>
      <c r="B71" s="427" t="s">
        <v>456</v>
      </c>
      <c r="C71" s="426">
        <v>55335</v>
      </c>
      <c r="D71" s="426"/>
      <c r="E71" s="426">
        <v>486665</v>
      </c>
      <c r="F71" s="412">
        <v>542000</v>
      </c>
      <c r="G71" s="426">
        <v>486665</v>
      </c>
      <c r="H71" s="412">
        <v>89.790590405904055</v>
      </c>
      <c r="I71" s="412">
        <v>55335</v>
      </c>
      <c r="J71" s="409" t="s">
        <v>393</v>
      </c>
      <c r="K71" s="409" t="s">
        <v>455</v>
      </c>
    </row>
    <row r="72" spans="1:11" s="68" customFormat="1" ht="40.5">
      <c r="A72" s="409">
        <v>12</v>
      </c>
      <c r="B72" s="427" t="s">
        <v>432</v>
      </c>
      <c r="C72" s="426">
        <v>12995.79</v>
      </c>
      <c r="D72" s="426"/>
      <c r="E72" s="426">
        <v>267024.21000000002</v>
      </c>
      <c r="F72" s="412">
        <v>280020</v>
      </c>
      <c r="G72" s="426">
        <v>267024.21000000002</v>
      </c>
      <c r="H72" s="412">
        <v>95.358977930147859</v>
      </c>
      <c r="I72" s="412">
        <v>12995.789999999979</v>
      </c>
      <c r="J72" s="409" t="s">
        <v>386</v>
      </c>
      <c r="K72" s="409" t="s">
        <v>433</v>
      </c>
    </row>
    <row r="73" spans="1:11" s="68" customFormat="1" ht="81">
      <c r="A73" s="409">
        <v>13</v>
      </c>
      <c r="B73" s="427" t="s">
        <v>449</v>
      </c>
      <c r="C73" s="426">
        <v>34266.67</v>
      </c>
      <c r="D73" s="426">
        <v>2465733.33</v>
      </c>
      <c r="E73" s="426"/>
      <c r="F73" s="412">
        <v>2500000</v>
      </c>
      <c r="G73" s="426">
        <v>2465733.33</v>
      </c>
      <c r="H73" s="412">
        <v>98.629333200000005</v>
      </c>
      <c r="I73" s="412">
        <v>34266.669999999925</v>
      </c>
      <c r="J73" s="409" t="s">
        <v>391</v>
      </c>
      <c r="K73" s="409" t="s">
        <v>450</v>
      </c>
    </row>
    <row r="74" spans="1:11" s="68" customFormat="1" ht="27" customHeight="1">
      <c r="A74" s="409">
        <v>14</v>
      </c>
      <c r="B74" s="425" t="s">
        <v>525</v>
      </c>
      <c r="C74" s="426">
        <v>3875.07</v>
      </c>
      <c r="D74" s="426"/>
      <c r="E74" s="426">
        <v>494124.93</v>
      </c>
      <c r="F74" s="426">
        <v>498000</v>
      </c>
      <c r="G74" s="426">
        <v>494124.93</v>
      </c>
      <c r="H74" s="426">
        <v>99.221873493975906</v>
      </c>
      <c r="I74" s="412">
        <v>3875.070000000007</v>
      </c>
      <c r="J74" s="409" t="s">
        <v>396</v>
      </c>
      <c r="K74" s="409" t="s">
        <v>526</v>
      </c>
    </row>
    <row r="75" spans="1:11" s="68" customFormat="1" ht="27" customHeight="1">
      <c r="A75" s="409">
        <v>15</v>
      </c>
      <c r="B75" s="425" t="s">
        <v>427</v>
      </c>
      <c r="C75" s="426"/>
      <c r="D75" s="426">
        <v>3580000</v>
      </c>
      <c r="E75" s="426"/>
      <c r="F75" s="412">
        <v>3580000</v>
      </c>
      <c r="G75" s="426">
        <v>3580000</v>
      </c>
      <c r="H75" s="412">
        <v>100</v>
      </c>
      <c r="I75" s="412">
        <v>0</v>
      </c>
      <c r="J75" s="409" t="s">
        <v>372</v>
      </c>
      <c r="K75" s="409" t="s">
        <v>428</v>
      </c>
    </row>
    <row r="76" spans="1:11" s="68" customFormat="1" ht="27" customHeight="1">
      <c r="A76" s="409">
        <v>16</v>
      </c>
      <c r="B76" s="427" t="s">
        <v>429</v>
      </c>
      <c r="C76" s="426"/>
      <c r="D76" s="426">
        <v>2380000</v>
      </c>
      <c r="E76" s="426"/>
      <c r="F76" s="412">
        <v>2380000</v>
      </c>
      <c r="G76" s="426">
        <v>2380000</v>
      </c>
      <c r="H76" s="412">
        <v>100</v>
      </c>
      <c r="I76" s="412">
        <v>0</v>
      </c>
      <c r="J76" s="409" t="s">
        <v>372</v>
      </c>
      <c r="K76" s="409" t="s">
        <v>428</v>
      </c>
    </row>
    <row r="77" spans="1:11" s="68" customFormat="1" ht="27" customHeight="1">
      <c r="A77" s="409">
        <v>17</v>
      </c>
      <c r="B77" s="427" t="s">
        <v>430</v>
      </c>
      <c r="C77" s="426"/>
      <c r="D77" s="412">
        <v>375700</v>
      </c>
      <c r="E77" s="426"/>
      <c r="F77" s="412">
        <v>375700</v>
      </c>
      <c r="G77" s="426">
        <v>375700</v>
      </c>
      <c r="H77" s="412">
        <v>100</v>
      </c>
      <c r="I77" s="412">
        <v>0</v>
      </c>
      <c r="J77" s="409" t="s">
        <v>431</v>
      </c>
      <c r="K77" s="409" t="s">
        <v>428</v>
      </c>
    </row>
    <row r="78" spans="1:11" s="70" customFormat="1" ht="27" customHeight="1">
      <c r="A78" s="409">
        <v>18</v>
      </c>
      <c r="B78" s="428" t="s">
        <v>430</v>
      </c>
      <c r="C78" s="429"/>
      <c r="D78" s="429">
        <v>375700</v>
      </c>
      <c r="E78" s="429"/>
      <c r="F78" s="430">
        <v>375700</v>
      </c>
      <c r="G78" s="429">
        <v>375700</v>
      </c>
      <c r="H78" s="430">
        <v>100</v>
      </c>
      <c r="I78" s="430">
        <v>0</v>
      </c>
      <c r="J78" s="431" t="s">
        <v>436</v>
      </c>
      <c r="K78" s="431" t="s">
        <v>437</v>
      </c>
    </row>
    <row r="79" spans="1:11" s="68" customFormat="1" ht="60.75">
      <c r="A79" s="409">
        <v>19</v>
      </c>
      <c r="B79" s="428" t="s">
        <v>438</v>
      </c>
      <c r="C79" s="429"/>
      <c r="D79" s="429"/>
      <c r="E79" s="429">
        <v>498000</v>
      </c>
      <c r="F79" s="430">
        <v>498000</v>
      </c>
      <c r="G79" s="429">
        <v>498000</v>
      </c>
      <c r="H79" s="430">
        <v>100</v>
      </c>
      <c r="I79" s="430">
        <v>0</v>
      </c>
      <c r="J79" s="431" t="s">
        <v>388</v>
      </c>
      <c r="K79" s="431" t="s">
        <v>437</v>
      </c>
    </row>
    <row r="80" spans="1:11" s="68" customFormat="1" ht="27" customHeight="1">
      <c r="A80" s="409">
        <v>20</v>
      </c>
      <c r="B80" s="428" t="s">
        <v>430</v>
      </c>
      <c r="C80" s="426"/>
      <c r="D80" s="426">
        <v>375700</v>
      </c>
      <c r="E80" s="426"/>
      <c r="F80" s="412">
        <v>375700</v>
      </c>
      <c r="G80" s="426">
        <v>375700</v>
      </c>
      <c r="H80" s="412">
        <v>100</v>
      </c>
      <c r="I80" s="412">
        <v>0</v>
      </c>
      <c r="J80" s="409" t="s">
        <v>439</v>
      </c>
      <c r="K80" s="409" t="s">
        <v>440</v>
      </c>
    </row>
    <row r="81" spans="1:11" s="68" customFormat="1" ht="40.5">
      <c r="A81" s="409">
        <v>21</v>
      </c>
      <c r="B81" s="427" t="s">
        <v>441</v>
      </c>
      <c r="C81" s="426"/>
      <c r="D81" s="426"/>
      <c r="E81" s="426">
        <v>77800</v>
      </c>
      <c r="F81" s="412">
        <v>77800</v>
      </c>
      <c r="G81" s="426">
        <v>77800</v>
      </c>
      <c r="H81" s="412">
        <v>100</v>
      </c>
      <c r="I81" s="412">
        <v>0</v>
      </c>
      <c r="J81" s="409" t="s">
        <v>206</v>
      </c>
      <c r="K81" s="409" t="s">
        <v>440</v>
      </c>
    </row>
    <row r="82" spans="1:11" s="68" customFormat="1" ht="40.5">
      <c r="A82" s="409">
        <v>22</v>
      </c>
      <c r="B82" s="427" t="s">
        <v>442</v>
      </c>
      <c r="C82" s="426"/>
      <c r="D82" s="426"/>
      <c r="E82" s="426">
        <v>45500</v>
      </c>
      <c r="F82" s="412">
        <v>45500</v>
      </c>
      <c r="G82" s="426">
        <v>45500</v>
      </c>
      <c r="H82" s="412">
        <v>100</v>
      </c>
      <c r="I82" s="412">
        <v>0</v>
      </c>
      <c r="J82" s="409" t="s">
        <v>206</v>
      </c>
      <c r="K82" s="409" t="s">
        <v>440</v>
      </c>
    </row>
    <row r="83" spans="1:11" s="68" customFormat="1" ht="27" customHeight="1">
      <c r="A83" s="409">
        <v>23</v>
      </c>
      <c r="B83" s="427" t="s">
        <v>443</v>
      </c>
      <c r="C83" s="426"/>
      <c r="D83" s="426"/>
      <c r="E83" s="426">
        <v>500000</v>
      </c>
      <c r="F83" s="412">
        <v>500000</v>
      </c>
      <c r="G83" s="426">
        <v>500000</v>
      </c>
      <c r="H83" s="412">
        <v>100</v>
      </c>
      <c r="I83" s="412">
        <v>0</v>
      </c>
      <c r="J83" s="409" t="s">
        <v>389</v>
      </c>
      <c r="K83" s="409" t="s">
        <v>444</v>
      </c>
    </row>
    <row r="84" spans="1:11" s="68" customFormat="1" ht="27" customHeight="1">
      <c r="A84" s="409">
        <v>24</v>
      </c>
      <c r="B84" s="425" t="s">
        <v>445</v>
      </c>
      <c r="C84" s="426"/>
      <c r="D84" s="426"/>
      <c r="E84" s="426">
        <v>497400</v>
      </c>
      <c r="F84" s="412">
        <v>497400</v>
      </c>
      <c r="G84" s="426">
        <v>497400</v>
      </c>
      <c r="H84" s="412">
        <v>100</v>
      </c>
      <c r="I84" s="412">
        <v>0</v>
      </c>
      <c r="J84" s="409" t="s">
        <v>390</v>
      </c>
      <c r="K84" s="409" t="s">
        <v>446</v>
      </c>
    </row>
    <row r="85" spans="1:11" s="68" customFormat="1" ht="40.5">
      <c r="A85" s="409">
        <v>25</v>
      </c>
      <c r="B85" s="427" t="s">
        <v>447</v>
      </c>
      <c r="C85" s="426"/>
      <c r="D85" s="426"/>
      <c r="E85" s="426">
        <v>403100</v>
      </c>
      <c r="F85" s="412">
        <v>403100</v>
      </c>
      <c r="G85" s="426">
        <v>403100</v>
      </c>
      <c r="H85" s="412">
        <v>100</v>
      </c>
      <c r="I85" s="412">
        <v>0</v>
      </c>
      <c r="J85" s="409" t="s">
        <v>206</v>
      </c>
      <c r="K85" s="409" t="s">
        <v>448</v>
      </c>
    </row>
    <row r="86" spans="1:11" s="68" customFormat="1" ht="27" customHeight="1">
      <c r="A86" s="409">
        <v>26</v>
      </c>
      <c r="B86" s="427" t="s">
        <v>377</v>
      </c>
      <c r="C86" s="426"/>
      <c r="D86" s="426">
        <v>9900</v>
      </c>
      <c r="E86" s="426"/>
      <c r="F86" s="412">
        <v>9900</v>
      </c>
      <c r="G86" s="426">
        <v>9900</v>
      </c>
      <c r="H86" s="412">
        <v>100</v>
      </c>
      <c r="I86" s="412">
        <v>0</v>
      </c>
      <c r="J86" s="409" t="s">
        <v>206</v>
      </c>
      <c r="K86" s="409" t="s">
        <v>448</v>
      </c>
    </row>
    <row r="87" spans="1:11" s="68" customFormat="1" ht="60.75">
      <c r="A87" s="409">
        <v>27</v>
      </c>
      <c r="B87" s="427" t="s">
        <v>451</v>
      </c>
      <c r="C87" s="426"/>
      <c r="D87" s="426"/>
      <c r="E87" s="426">
        <v>100000</v>
      </c>
      <c r="F87" s="412">
        <v>100000</v>
      </c>
      <c r="G87" s="426">
        <v>100000</v>
      </c>
      <c r="H87" s="412">
        <v>100</v>
      </c>
      <c r="I87" s="412">
        <v>0</v>
      </c>
      <c r="J87" s="409" t="s">
        <v>452</v>
      </c>
      <c r="K87" s="409" t="s">
        <v>450</v>
      </c>
    </row>
    <row r="88" spans="1:11" s="68" customFormat="1" ht="40.5">
      <c r="A88" s="409">
        <v>28</v>
      </c>
      <c r="B88" s="427" t="s">
        <v>453</v>
      </c>
      <c r="C88" s="426"/>
      <c r="D88" s="426"/>
      <c r="E88" s="426">
        <v>480000</v>
      </c>
      <c r="F88" s="412">
        <v>480000</v>
      </c>
      <c r="G88" s="426">
        <v>480000</v>
      </c>
      <c r="H88" s="412">
        <v>100</v>
      </c>
      <c r="I88" s="412">
        <v>0</v>
      </c>
      <c r="J88" s="409" t="s">
        <v>392</v>
      </c>
      <c r="K88" s="409" t="s">
        <v>251</v>
      </c>
    </row>
    <row r="89" spans="1:11" s="68" customFormat="1" ht="27" customHeight="1">
      <c r="A89" s="409">
        <v>29</v>
      </c>
      <c r="B89" s="427" t="s">
        <v>377</v>
      </c>
      <c r="C89" s="426"/>
      <c r="D89" s="426">
        <v>3000</v>
      </c>
      <c r="E89" s="426"/>
      <c r="F89" s="412">
        <v>3000</v>
      </c>
      <c r="G89" s="426">
        <v>3000</v>
      </c>
      <c r="H89" s="412">
        <v>100</v>
      </c>
      <c r="I89" s="412">
        <v>0</v>
      </c>
      <c r="J89" s="409" t="s">
        <v>341</v>
      </c>
      <c r="K89" s="409" t="s">
        <v>251</v>
      </c>
    </row>
    <row r="90" spans="1:11" s="68" customFormat="1" ht="40.5">
      <c r="A90" s="409">
        <v>30</v>
      </c>
      <c r="B90" s="427" t="s">
        <v>454</v>
      </c>
      <c r="C90" s="426"/>
      <c r="D90" s="426"/>
      <c r="E90" s="426">
        <v>174000</v>
      </c>
      <c r="F90" s="412">
        <v>174000</v>
      </c>
      <c r="G90" s="426">
        <v>174000</v>
      </c>
      <c r="H90" s="412">
        <v>100</v>
      </c>
      <c r="I90" s="412">
        <v>0</v>
      </c>
      <c r="J90" s="409" t="s">
        <v>393</v>
      </c>
      <c r="K90" s="409" t="s">
        <v>455</v>
      </c>
    </row>
    <row r="91" spans="1:11" s="68" customFormat="1" ht="40.5">
      <c r="A91" s="409">
        <v>31</v>
      </c>
      <c r="B91" s="427" t="s">
        <v>457</v>
      </c>
      <c r="C91" s="426"/>
      <c r="D91" s="426"/>
      <c r="E91" s="426">
        <v>251700</v>
      </c>
      <c r="F91" s="412">
        <v>251700</v>
      </c>
      <c r="G91" s="426">
        <v>251700</v>
      </c>
      <c r="H91" s="412">
        <v>100</v>
      </c>
      <c r="I91" s="412">
        <v>0</v>
      </c>
      <c r="J91" s="409" t="s">
        <v>394</v>
      </c>
      <c r="K91" s="409" t="s">
        <v>193</v>
      </c>
    </row>
    <row r="92" spans="1:11" s="68" customFormat="1" ht="27" customHeight="1">
      <c r="A92" s="409">
        <v>32</v>
      </c>
      <c r="B92" s="427" t="s">
        <v>377</v>
      </c>
      <c r="C92" s="426"/>
      <c r="D92" s="426">
        <v>27100</v>
      </c>
      <c r="E92" s="426"/>
      <c r="F92" s="412">
        <v>27100</v>
      </c>
      <c r="G92" s="426">
        <v>27100</v>
      </c>
      <c r="H92" s="412">
        <v>100</v>
      </c>
      <c r="I92" s="412">
        <v>0</v>
      </c>
      <c r="J92" s="409" t="s">
        <v>431</v>
      </c>
      <c r="K92" s="409" t="s">
        <v>458</v>
      </c>
    </row>
    <row r="93" spans="1:11" s="68" customFormat="1" ht="27" customHeight="1">
      <c r="A93" s="409">
        <v>33</v>
      </c>
      <c r="B93" s="425" t="s">
        <v>459</v>
      </c>
      <c r="C93" s="426"/>
      <c r="D93" s="426"/>
      <c r="E93" s="426">
        <v>400700</v>
      </c>
      <c r="F93" s="412">
        <v>400700</v>
      </c>
      <c r="G93" s="426">
        <v>400700</v>
      </c>
      <c r="H93" s="412">
        <v>100</v>
      </c>
      <c r="I93" s="412">
        <v>0</v>
      </c>
      <c r="J93" s="409" t="s">
        <v>333</v>
      </c>
      <c r="K93" s="409" t="s">
        <v>458</v>
      </c>
    </row>
    <row r="94" spans="1:11" s="68" customFormat="1" ht="27" customHeight="1">
      <c r="A94" s="409">
        <v>34</v>
      </c>
      <c r="B94" s="427" t="s">
        <v>460</v>
      </c>
      <c r="C94" s="426"/>
      <c r="D94" s="426"/>
      <c r="E94" s="426">
        <v>123100</v>
      </c>
      <c r="F94" s="412">
        <v>123100</v>
      </c>
      <c r="G94" s="426">
        <v>123100</v>
      </c>
      <c r="H94" s="412">
        <v>100</v>
      </c>
      <c r="I94" s="412">
        <v>0</v>
      </c>
      <c r="J94" s="409" t="s">
        <v>386</v>
      </c>
      <c r="K94" s="409" t="s">
        <v>461</v>
      </c>
    </row>
    <row r="95" spans="1:11" s="68" customFormat="1" ht="40.5">
      <c r="A95" s="409">
        <v>35</v>
      </c>
      <c r="B95" s="427" t="s">
        <v>462</v>
      </c>
      <c r="C95" s="426"/>
      <c r="D95" s="426"/>
      <c r="E95" s="426">
        <v>85000</v>
      </c>
      <c r="F95" s="412">
        <v>85000</v>
      </c>
      <c r="G95" s="426">
        <v>85000</v>
      </c>
      <c r="H95" s="412">
        <v>100</v>
      </c>
      <c r="I95" s="412">
        <v>0</v>
      </c>
      <c r="J95" s="409" t="s">
        <v>364</v>
      </c>
      <c r="K95" s="409" t="s">
        <v>262</v>
      </c>
    </row>
    <row r="96" spans="1:11" s="68" customFormat="1" ht="27" customHeight="1">
      <c r="A96" s="409">
        <v>36</v>
      </c>
      <c r="B96" s="427" t="s">
        <v>377</v>
      </c>
      <c r="C96" s="426"/>
      <c r="D96" s="426">
        <v>115000</v>
      </c>
      <c r="E96" s="426"/>
      <c r="F96" s="412">
        <v>115000</v>
      </c>
      <c r="G96" s="426">
        <v>115000</v>
      </c>
      <c r="H96" s="412">
        <v>100</v>
      </c>
      <c r="I96" s="412">
        <v>0</v>
      </c>
      <c r="J96" s="409" t="s">
        <v>206</v>
      </c>
      <c r="K96" s="409" t="s">
        <v>262</v>
      </c>
    </row>
    <row r="97" spans="1:11" s="68" customFormat="1" ht="27" customHeight="1">
      <c r="A97" s="409">
        <v>37</v>
      </c>
      <c r="B97" s="432" t="s">
        <v>463</v>
      </c>
      <c r="C97" s="429"/>
      <c r="D97" s="429"/>
      <c r="E97" s="429">
        <v>173500</v>
      </c>
      <c r="F97" s="430">
        <v>173500</v>
      </c>
      <c r="G97" s="429">
        <v>173500</v>
      </c>
      <c r="H97" s="430">
        <v>100</v>
      </c>
      <c r="I97" s="430">
        <v>0</v>
      </c>
      <c r="J97" s="431" t="s">
        <v>206</v>
      </c>
      <c r="K97" s="431" t="s">
        <v>464</v>
      </c>
    </row>
    <row r="98" spans="1:11" s="68" customFormat="1" ht="27" customHeight="1">
      <c r="A98" s="409">
        <v>38</v>
      </c>
      <c r="B98" s="425" t="s">
        <v>467</v>
      </c>
      <c r="C98" s="426"/>
      <c r="D98" s="426"/>
      <c r="E98" s="426">
        <v>113700</v>
      </c>
      <c r="F98" s="412">
        <v>113700</v>
      </c>
      <c r="G98" s="426">
        <v>113700</v>
      </c>
      <c r="H98" s="412">
        <v>100</v>
      </c>
      <c r="I98" s="412">
        <v>0</v>
      </c>
      <c r="J98" s="409" t="s">
        <v>395</v>
      </c>
      <c r="K98" s="409" t="s">
        <v>468</v>
      </c>
    </row>
    <row r="99" spans="1:11" s="68" customFormat="1" ht="40.5">
      <c r="A99" s="409">
        <v>39</v>
      </c>
      <c r="B99" s="427" t="s">
        <v>469</v>
      </c>
      <c r="C99" s="426"/>
      <c r="D99" s="426"/>
      <c r="E99" s="426">
        <v>136500</v>
      </c>
      <c r="F99" s="412">
        <v>136500</v>
      </c>
      <c r="G99" s="426">
        <v>136500</v>
      </c>
      <c r="H99" s="412">
        <v>100</v>
      </c>
      <c r="I99" s="412">
        <v>0</v>
      </c>
      <c r="J99" s="409" t="s">
        <v>470</v>
      </c>
      <c r="K99" s="409" t="s">
        <v>468</v>
      </c>
    </row>
    <row r="100" spans="1:11" s="68" customFormat="1" ht="27" customHeight="1">
      <c r="A100" s="409">
        <v>40</v>
      </c>
      <c r="B100" s="427" t="s">
        <v>471</v>
      </c>
      <c r="C100" s="426"/>
      <c r="D100" s="426">
        <v>41712.35</v>
      </c>
      <c r="E100" s="426"/>
      <c r="F100" s="412">
        <v>41712.35</v>
      </c>
      <c r="G100" s="426">
        <v>41712.35</v>
      </c>
      <c r="H100" s="412">
        <v>100</v>
      </c>
      <c r="I100" s="412">
        <v>0</v>
      </c>
      <c r="J100" s="409" t="s">
        <v>350</v>
      </c>
      <c r="K100" s="409" t="s">
        <v>205</v>
      </c>
    </row>
    <row r="101" spans="1:11" s="68" customFormat="1" ht="40.5">
      <c r="A101" s="409">
        <v>41</v>
      </c>
      <c r="B101" s="427" t="s">
        <v>472</v>
      </c>
      <c r="C101" s="426"/>
      <c r="D101" s="426"/>
      <c r="E101" s="426">
        <v>11055</v>
      </c>
      <c r="F101" s="412">
        <v>11055</v>
      </c>
      <c r="G101" s="426">
        <v>11055</v>
      </c>
      <c r="H101" s="412">
        <v>100</v>
      </c>
      <c r="I101" s="412">
        <v>0</v>
      </c>
      <c r="J101" s="409" t="s">
        <v>414</v>
      </c>
      <c r="K101" s="409" t="s">
        <v>205</v>
      </c>
    </row>
    <row r="102" spans="1:11" s="68" customFormat="1" ht="40.5">
      <c r="A102" s="409">
        <v>42</v>
      </c>
      <c r="B102" s="427" t="s">
        <v>473</v>
      </c>
      <c r="C102" s="426"/>
      <c r="D102" s="426"/>
      <c r="E102" s="426">
        <v>9780</v>
      </c>
      <c r="F102" s="412">
        <v>9780</v>
      </c>
      <c r="G102" s="426">
        <v>9780</v>
      </c>
      <c r="H102" s="412">
        <v>100</v>
      </c>
      <c r="I102" s="412">
        <v>0</v>
      </c>
      <c r="J102" s="409" t="s">
        <v>206</v>
      </c>
      <c r="K102" s="409" t="s">
        <v>205</v>
      </c>
    </row>
    <row r="103" spans="1:11" s="68" customFormat="1" ht="40.5">
      <c r="A103" s="409">
        <v>43</v>
      </c>
      <c r="B103" s="427" t="s">
        <v>474</v>
      </c>
      <c r="C103" s="426"/>
      <c r="D103" s="426"/>
      <c r="E103" s="426">
        <v>95000</v>
      </c>
      <c r="F103" s="412">
        <v>95000</v>
      </c>
      <c r="G103" s="426">
        <v>95000</v>
      </c>
      <c r="H103" s="412">
        <v>100</v>
      </c>
      <c r="I103" s="412">
        <v>0</v>
      </c>
      <c r="J103" s="409" t="s">
        <v>413</v>
      </c>
      <c r="K103" s="409" t="s">
        <v>205</v>
      </c>
    </row>
    <row r="104" spans="1:11" s="70" customFormat="1" ht="27" customHeight="1">
      <c r="A104" s="409">
        <v>44</v>
      </c>
      <c r="B104" s="427" t="s">
        <v>580</v>
      </c>
      <c r="C104" s="426"/>
      <c r="D104" s="426"/>
      <c r="E104" s="426">
        <v>497000</v>
      </c>
      <c r="F104" s="412">
        <v>497000</v>
      </c>
      <c r="G104" s="426">
        <v>497000</v>
      </c>
      <c r="H104" s="412">
        <v>100</v>
      </c>
      <c r="I104" s="412">
        <v>0</v>
      </c>
      <c r="J104" s="409" t="s">
        <v>581</v>
      </c>
      <c r="K104" s="409" t="s">
        <v>205</v>
      </c>
    </row>
    <row r="105" spans="1:11" s="70" customFormat="1" ht="40.5">
      <c r="A105" s="409">
        <v>45</v>
      </c>
      <c r="B105" s="427" t="s">
        <v>475</v>
      </c>
      <c r="C105" s="426"/>
      <c r="D105" s="426">
        <v>1935444</v>
      </c>
      <c r="E105" s="426"/>
      <c r="F105" s="412">
        <v>1935444</v>
      </c>
      <c r="G105" s="426">
        <v>1935444</v>
      </c>
      <c r="H105" s="412">
        <v>100</v>
      </c>
      <c r="I105" s="412">
        <v>0</v>
      </c>
      <c r="J105" s="409" t="s">
        <v>396</v>
      </c>
      <c r="K105" s="409" t="s">
        <v>200</v>
      </c>
    </row>
    <row r="106" spans="1:11" s="68" customFormat="1" ht="27" customHeight="1">
      <c r="A106" s="409">
        <v>46</v>
      </c>
      <c r="B106" s="427" t="s">
        <v>477</v>
      </c>
      <c r="C106" s="426"/>
      <c r="D106" s="426">
        <v>4057000</v>
      </c>
      <c r="E106" s="426"/>
      <c r="F106" s="412">
        <v>4057000</v>
      </c>
      <c r="G106" s="426">
        <v>4057000</v>
      </c>
      <c r="H106" s="412">
        <v>100</v>
      </c>
      <c r="I106" s="412">
        <v>0</v>
      </c>
      <c r="J106" s="409" t="s">
        <v>478</v>
      </c>
      <c r="K106" s="409" t="s">
        <v>279</v>
      </c>
    </row>
    <row r="107" spans="1:11" s="68" customFormat="1" ht="27" customHeight="1">
      <c r="A107" s="409">
        <v>47</v>
      </c>
      <c r="B107" s="427" t="s">
        <v>479</v>
      </c>
      <c r="C107" s="426"/>
      <c r="D107" s="426">
        <v>8919000</v>
      </c>
      <c r="E107" s="426"/>
      <c r="F107" s="412">
        <v>8919000</v>
      </c>
      <c r="G107" s="426">
        <v>8919000</v>
      </c>
      <c r="H107" s="412">
        <v>100</v>
      </c>
      <c r="I107" s="412">
        <v>0</v>
      </c>
      <c r="J107" s="409" t="s">
        <v>480</v>
      </c>
      <c r="K107" s="409" t="s">
        <v>279</v>
      </c>
    </row>
    <row r="108" spans="1:11" s="68" customFormat="1" ht="27" customHeight="1">
      <c r="A108" s="409">
        <v>48</v>
      </c>
      <c r="B108" s="427" t="s">
        <v>481</v>
      </c>
      <c r="C108" s="426"/>
      <c r="D108" s="426">
        <v>8000</v>
      </c>
      <c r="E108" s="426"/>
      <c r="F108" s="412">
        <v>8000</v>
      </c>
      <c r="G108" s="426">
        <v>8000</v>
      </c>
      <c r="H108" s="412">
        <v>100</v>
      </c>
      <c r="I108" s="412">
        <v>0</v>
      </c>
      <c r="J108" s="409" t="s">
        <v>206</v>
      </c>
      <c r="K108" s="409" t="s">
        <v>279</v>
      </c>
    </row>
    <row r="109" spans="1:11" s="68" customFormat="1" ht="27" customHeight="1">
      <c r="A109" s="409">
        <v>49</v>
      </c>
      <c r="B109" s="427" t="s">
        <v>482</v>
      </c>
      <c r="C109" s="426"/>
      <c r="D109" s="426">
        <v>18810</v>
      </c>
      <c r="E109" s="426"/>
      <c r="F109" s="412">
        <v>18810</v>
      </c>
      <c r="G109" s="426">
        <v>18810</v>
      </c>
      <c r="H109" s="412">
        <v>100</v>
      </c>
      <c r="I109" s="412">
        <v>0</v>
      </c>
      <c r="J109" s="409" t="s">
        <v>206</v>
      </c>
      <c r="K109" s="409" t="s">
        <v>483</v>
      </c>
    </row>
    <row r="110" spans="1:11" s="68" customFormat="1" ht="27" customHeight="1">
      <c r="A110" s="409">
        <v>50</v>
      </c>
      <c r="B110" s="427" t="s">
        <v>484</v>
      </c>
      <c r="C110" s="426"/>
      <c r="D110" s="426">
        <v>19800</v>
      </c>
      <c r="E110" s="426"/>
      <c r="F110" s="412">
        <v>19800</v>
      </c>
      <c r="G110" s="426">
        <v>19800</v>
      </c>
      <c r="H110" s="412">
        <v>100</v>
      </c>
      <c r="I110" s="412">
        <v>0</v>
      </c>
      <c r="J110" s="409" t="s">
        <v>206</v>
      </c>
      <c r="K110" s="409" t="s">
        <v>483</v>
      </c>
    </row>
    <row r="111" spans="1:11" s="68" customFormat="1" ht="40.5">
      <c r="A111" s="409">
        <v>51</v>
      </c>
      <c r="B111" s="427" t="s">
        <v>485</v>
      </c>
      <c r="C111" s="426"/>
      <c r="D111" s="426"/>
      <c r="E111" s="426">
        <v>55800</v>
      </c>
      <c r="F111" s="412">
        <v>55800</v>
      </c>
      <c r="G111" s="426">
        <v>55800</v>
      </c>
      <c r="H111" s="412">
        <v>100</v>
      </c>
      <c r="I111" s="412">
        <v>0</v>
      </c>
      <c r="J111" s="409" t="s">
        <v>206</v>
      </c>
      <c r="K111" s="409" t="s">
        <v>483</v>
      </c>
    </row>
    <row r="112" spans="1:11" s="68" customFormat="1" ht="27" customHeight="1">
      <c r="A112" s="409">
        <v>52</v>
      </c>
      <c r="B112" s="427" t="s">
        <v>377</v>
      </c>
      <c r="C112" s="426"/>
      <c r="D112" s="426">
        <v>167020</v>
      </c>
      <c r="E112" s="426"/>
      <c r="F112" s="412">
        <v>167020</v>
      </c>
      <c r="G112" s="426">
        <v>167020</v>
      </c>
      <c r="H112" s="412">
        <v>100</v>
      </c>
      <c r="I112" s="412">
        <v>0</v>
      </c>
      <c r="J112" s="409" t="s">
        <v>204</v>
      </c>
      <c r="K112" s="409" t="s">
        <v>486</v>
      </c>
    </row>
    <row r="113" spans="1:11" s="68" customFormat="1" ht="27" customHeight="1">
      <c r="A113" s="409">
        <v>53</v>
      </c>
      <c r="B113" s="425" t="s">
        <v>487</v>
      </c>
      <c r="C113" s="426"/>
      <c r="D113" s="426"/>
      <c r="E113" s="426">
        <v>63900</v>
      </c>
      <c r="F113" s="412">
        <v>63900</v>
      </c>
      <c r="G113" s="426">
        <v>63900</v>
      </c>
      <c r="H113" s="412">
        <v>100</v>
      </c>
      <c r="I113" s="412">
        <v>0</v>
      </c>
      <c r="J113" s="409" t="s">
        <v>397</v>
      </c>
      <c r="K113" s="409" t="s">
        <v>488</v>
      </c>
    </row>
    <row r="114" spans="1:11" s="68" customFormat="1" ht="40.5">
      <c r="A114" s="409">
        <v>54</v>
      </c>
      <c r="B114" s="427" t="s">
        <v>489</v>
      </c>
      <c r="C114" s="426"/>
      <c r="D114" s="426"/>
      <c r="E114" s="426">
        <v>180600</v>
      </c>
      <c r="F114" s="412">
        <v>180600</v>
      </c>
      <c r="G114" s="426">
        <v>180600</v>
      </c>
      <c r="H114" s="412">
        <v>100</v>
      </c>
      <c r="I114" s="412">
        <v>0</v>
      </c>
      <c r="J114" s="409" t="s">
        <v>404</v>
      </c>
      <c r="K114" s="409" t="s">
        <v>488</v>
      </c>
    </row>
    <row r="115" spans="1:11" s="68" customFormat="1" ht="27" customHeight="1">
      <c r="A115" s="409">
        <v>55</v>
      </c>
      <c r="B115" s="427" t="s">
        <v>377</v>
      </c>
      <c r="C115" s="426"/>
      <c r="D115" s="426">
        <v>18000</v>
      </c>
      <c r="E115" s="426"/>
      <c r="F115" s="412">
        <v>18000</v>
      </c>
      <c r="G115" s="426">
        <v>18000</v>
      </c>
      <c r="H115" s="412">
        <v>100</v>
      </c>
      <c r="I115" s="412">
        <v>0</v>
      </c>
      <c r="J115" s="409" t="s">
        <v>206</v>
      </c>
      <c r="K115" s="409" t="s">
        <v>488</v>
      </c>
    </row>
    <row r="116" spans="1:11" s="68" customFormat="1" ht="27" customHeight="1">
      <c r="A116" s="409">
        <v>56</v>
      </c>
      <c r="B116" s="427" t="s">
        <v>490</v>
      </c>
      <c r="C116" s="426"/>
      <c r="D116" s="426">
        <v>3600000</v>
      </c>
      <c r="E116" s="426"/>
      <c r="F116" s="412">
        <v>3600000</v>
      </c>
      <c r="G116" s="426">
        <v>3600000</v>
      </c>
      <c r="H116" s="412">
        <v>100</v>
      </c>
      <c r="I116" s="412">
        <v>0</v>
      </c>
      <c r="J116" s="409" t="s">
        <v>395</v>
      </c>
      <c r="K116" s="409" t="s">
        <v>491</v>
      </c>
    </row>
    <row r="117" spans="1:11" s="68" customFormat="1" ht="40.5">
      <c r="A117" s="409">
        <v>57</v>
      </c>
      <c r="B117" s="427" t="s">
        <v>492</v>
      </c>
      <c r="C117" s="426"/>
      <c r="D117" s="426"/>
      <c r="E117" s="426">
        <v>32200</v>
      </c>
      <c r="F117" s="412">
        <v>32200</v>
      </c>
      <c r="G117" s="426">
        <v>32200</v>
      </c>
      <c r="H117" s="412">
        <v>100</v>
      </c>
      <c r="I117" s="412">
        <v>0</v>
      </c>
      <c r="J117" s="409" t="s">
        <v>206</v>
      </c>
      <c r="K117" s="409" t="s">
        <v>244</v>
      </c>
    </row>
    <row r="118" spans="1:11" s="68" customFormat="1" ht="40.5">
      <c r="A118" s="409">
        <v>58</v>
      </c>
      <c r="B118" s="427" t="s">
        <v>494</v>
      </c>
      <c r="C118" s="426"/>
      <c r="D118" s="426">
        <v>196300</v>
      </c>
      <c r="E118" s="426"/>
      <c r="F118" s="412">
        <v>196300</v>
      </c>
      <c r="G118" s="426">
        <v>196300</v>
      </c>
      <c r="H118" s="412">
        <v>100</v>
      </c>
      <c r="I118" s="412">
        <v>0</v>
      </c>
      <c r="J118" s="409" t="s">
        <v>431</v>
      </c>
      <c r="K118" s="409" t="s">
        <v>495</v>
      </c>
    </row>
    <row r="119" spans="1:11" s="68" customFormat="1" ht="27" customHeight="1">
      <c r="A119" s="409">
        <v>59</v>
      </c>
      <c r="B119" s="427" t="s">
        <v>496</v>
      </c>
      <c r="C119" s="426"/>
      <c r="D119" s="426">
        <v>69000</v>
      </c>
      <c r="E119" s="426"/>
      <c r="F119" s="412">
        <v>69000</v>
      </c>
      <c r="G119" s="426">
        <v>69000</v>
      </c>
      <c r="H119" s="412">
        <v>100</v>
      </c>
      <c r="I119" s="412">
        <v>0</v>
      </c>
      <c r="J119" s="409" t="s">
        <v>431</v>
      </c>
      <c r="K119" s="409" t="s">
        <v>495</v>
      </c>
    </row>
    <row r="120" spans="1:11" s="68" customFormat="1" ht="27" customHeight="1">
      <c r="A120" s="409">
        <v>60</v>
      </c>
      <c r="B120" s="427" t="s">
        <v>430</v>
      </c>
      <c r="C120" s="426"/>
      <c r="D120" s="426">
        <v>375700</v>
      </c>
      <c r="E120" s="426"/>
      <c r="F120" s="412">
        <v>375700</v>
      </c>
      <c r="G120" s="426">
        <v>375700</v>
      </c>
      <c r="H120" s="412">
        <v>100</v>
      </c>
      <c r="I120" s="412">
        <v>0</v>
      </c>
      <c r="J120" s="409" t="s">
        <v>398</v>
      </c>
      <c r="K120" s="409" t="s">
        <v>495</v>
      </c>
    </row>
    <row r="121" spans="1:11" s="68" customFormat="1" ht="27" customHeight="1">
      <c r="A121" s="409">
        <v>61</v>
      </c>
      <c r="B121" s="427" t="s">
        <v>497</v>
      </c>
      <c r="C121" s="426"/>
      <c r="D121" s="426">
        <v>51000</v>
      </c>
      <c r="E121" s="426"/>
      <c r="F121" s="412">
        <v>51000</v>
      </c>
      <c r="G121" s="426">
        <v>51000</v>
      </c>
      <c r="H121" s="412">
        <v>100</v>
      </c>
      <c r="I121" s="412">
        <v>0</v>
      </c>
      <c r="J121" s="409" t="s">
        <v>368</v>
      </c>
      <c r="K121" s="409" t="s">
        <v>498</v>
      </c>
    </row>
    <row r="122" spans="1:11" s="68" customFormat="1" ht="27" customHeight="1">
      <c r="A122" s="409">
        <v>62</v>
      </c>
      <c r="B122" s="427" t="s">
        <v>377</v>
      </c>
      <c r="C122" s="426"/>
      <c r="D122" s="426">
        <v>39374.93</v>
      </c>
      <c r="E122" s="426"/>
      <c r="F122" s="412">
        <v>39374.93</v>
      </c>
      <c r="G122" s="426">
        <v>39374.93</v>
      </c>
      <c r="H122" s="412">
        <v>100</v>
      </c>
      <c r="I122" s="412">
        <v>0</v>
      </c>
      <c r="J122" s="409" t="s">
        <v>206</v>
      </c>
      <c r="K122" s="409" t="s">
        <v>499</v>
      </c>
    </row>
    <row r="123" spans="1:11" s="68" customFormat="1" ht="27" customHeight="1">
      <c r="A123" s="409">
        <v>63</v>
      </c>
      <c r="B123" s="427" t="s">
        <v>482</v>
      </c>
      <c r="C123" s="426"/>
      <c r="D123" s="426">
        <v>18780</v>
      </c>
      <c r="E123" s="426"/>
      <c r="F123" s="412">
        <v>18780</v>
      </c>
      <c r="G123" s="426">
        <v>18780</v>
      </c>
      <c r="H123" s="412">
        <v>100</v>
      </c>
      <c r="I123" s="412">
        <v>0</v>
      </c>
      <c r="J123" s="409" t="s">
        <v>500</v>
      </c>
      <c r="K123" s="409" t="s">
        <v>499</v>
      </c>
    </row>
    <row r="124" spans="1:11" s="68" customFormat="1" ht="27" customHeight="1">
      <c r="A124" s="409">
        <v>64</v>
      </c>
      <c r="B124" s="427" t="s">
        <v>377</v>
      </c>
      <c r="C124" s="426"/>
      <c r="D124" s="426">
        <v>14700</v>
      </c>
      <c r="E124" s="426"/>
      <c r="F124" s="412">
        <v>14700</v>
      </c>
      <c r="G124" s="426">
        <v>14700</v>
      </c>
      <c r="H124" s="412">
        <v>100</v>
      </c>
      <c r="I124" s="412">
        <v>0</v>
      </c>
      <c r="J124" s="409" t="s">
        <v>501</v>
      </c>
      <c r="K124" s="409" t="s">
        <v>499</v>
      </c>
    </row>
    <row r="125" spans="1:11" s="68" customFormat="1" ht="27" customHeight="1">
      <c r="A125" s="409">
        <v>65</v>
      </c>
      <c r="B125" s="427" t="s">
        <v>377</v>
      </c>
      <c r="C125" s="426"/>
      <c r="D125" s="426">
        <v>57095.07</v>
      </c>
      <c r="E125" s="426"/>
      <c r="F125" s="412">
        <v>57095.07</v>
      </c>
      <c r="G125" s="426">
        <v>57095.07</v>
      </c>
      <c r="H125" s="412">
        <v>100</v>
      </c>
      <c r="I125" s="412">
        <v>0</v>
      </c>
      <c r="J125" s="409" t="s">
        <v>370</v>
      </c>
      <c r="K125" s="409" t="s">
        <v>499</v>
      </c>
    </row>
    <row r="126" spans="1:11" s="68" customFormat="1" ht="27" customHeight="1">
      <c r="A126" s="409">
        <v>66</v>
      </c>
      <c r="B126" s="427" t="s">
        <v>377</v>
      </c>
      <c r="C126" s="426"/>
      <c r="D126" s="426">
        <v>31980</v>
      </c>
      <c r="E126" s="426"/>
      <c r="F126" s="412">
        <v>31980</v>
      </c>
      <c r="G126" s="426">
        <v>31980</v>
      </c>
      <c r="H126" s="412">
        <v>100</v>
      </c>
      <c r="I126" s="412">
        <v>0</v>
      </c>
      <c r="J126" s="409" t="s">
        <v>206</v>
      </c>
      <c r="K126" s="409" t="s">
        <v>499</v>
      </c>
    </row>
    <row r="127" spans="1:11" s="68" customFormat="1" ht="40.5">
      <c r="A127" s="409">
        <v>67</v>
      </c>
      <c r="B127" s="427" t="s">
        <v>503</v>
      </c>
      <c r="C127" s="426"/>
      <c r="D127" s="426"/>
      <c r="E127" s="426">
        <v>193700</v>
      </c>
      <c r="F127" s="412">
        <v>193700</v>
      </c>
      <c r="G127" s="426">
        <v>193700</v>
      </c>
      <c r="H127" s="412">
        <v>100</v>
      </c>
      <c r="I127" s="412">
        <v>0</v>
      </c>
      <c r="J127" s="409" t="s">
        <v>403</v>
      </c>
      <c r="K127" s="409" t="s">
        <v>499</v>
      </c>
    </row>
    <row r="128" spans="1:11" s="68" customFormat="1" ht="27" customHeight="1">
      <c r="A128" s="409">
        <v>68</v>
      </c>
      <c r="B128" s="427" t="s">
        <v>502</v>
      </c>
      <c r="C128" s="426"/>
      <c r="D128" s="426"/>
      <c r="E128" s="426">
        <v>491000</v>
      </c>
      <c r="F128" s="412">
        <v>491000</v>
      </c>
      <c r="G128" s="426">
        <v>491000</v>
      </c>
      <c r="H128" s="412">
        <v>100</v>
      </c>
      <c r="I128" s="412">
        <v>0</v>
      </c>
      <c r="J128" s="409" t="s">
        <v>324</v>
      </c>
      <c r="K128" s="409" t="s">
        <v>499</v>
      </c>
    </row>
    <row r="129" spans="1:11" s="68" customFormat="1" ht="27" customHeight="1">
      <c r="A129" s="409">
        <v>69</v>
      </c>
      <c r="B129" s="427" t="s">
        <v>377</v>
      </c>
      <c r="C129" s="426"/>
      <c r="D129" s="426">
        <v>21200</v>
      </c>
      <c r="E129" s="426"/>
      <c r="F129" s="412">
        <v>21200</v>
      </c>
      <c r="G129" s="426">
        <v>21200</v>
      </c>
      <c r="H129" s="412">
        <v>100</v>
      </c>
      <c r="I129" s="412">
        <v>0</v>
      </c>
      <c r="J129" s="409" t="s">
        <v>204</v>
      </c>
      <c r="K129" s="409" t="s">
        <v>140</v>
      </c>
    </row>
    <row r="130" spans="1:11" s="68" customFormat="1" ht="40.5">
      <c r="A130" s="409">
        <v>70</v>
      </c>
      <c r="B130" s="427" t="s">
        <v>506</v>
      </c>
      <c r="C130" s="426"/>
      <c r="D130" s="426"/>
      <c r="E130" s="426">
        <v>500000</v>
      </c>
      <c r="F130" s="426">
        <v>500000</v>
      </c>
      <c r="G130" s="426">
        <v>500000</v>
      </c>
      <c r="H130" s="426">
        <v>100</v>
      </c>
      <c r="I130" s="412">
        <v>0</v>
      </c>
      <c r="J130" s="409" t="s">
        <v>390</v>
      </c>
      <c r="K130" s="409" t="s">
        <v>505</v>
      </c>
    </row>
    <row r="131" spans="1:11" s="68" customFormat="1" ht="40.5">
      <c r="A131" s="409">
        <v>71</v>
      </c>
      <c r="B131" s="427" t="s">
        <v>509</v>
      </c>
      <c r="C131" s="426"/>
      <c r="D131" s="426">
        <v>14050</v>
      </c>
      <c r="E131" s="426"/>
      <c r="F131" s="426">
        <v>14050</v>
      </c>
      <c r="G131" s="426">
        <v>14050</v>
      </c>
      <c r="H131" s="426">
        <v>100</v>
      </c>
      <c r="I131" s="412">
        <v>0</v>
      </c>
      <c r="J131" s="409" t="s">
        <v>404</v>
      </c>
      <c r="K131" s="409" t="s">
        <v>510</v>
      </c>
    </row>
    <row r="132" spans="1:11" s="68" customFormat="1" ht="27" customHeight="1">
      <c r="A132" s="409">
        <v>72</v>
      </c>
      <c r="B132" s="427" t="s">
        <v>511</v>
      </c>
      <c r="C132" s="426"/>
      <c r="D132" s="426">
        <v>15000</v>
      </c>
      <c r="E132" s="426"/>
      <c r="F132" s="426">
        <v>15000</v>
      </c>
      <c r="G132" s="426">
        <v>15000</v>
      </c>
      <c r="H132" s="426">
        <v>100</v>
      </c>
      <c r="I132" s="412">
        <v>0</v>
      </c>
      <c r="J132" s="409" t="s">
        <v>470</v>
      </c>
      <c r="K132" s="409" t="s">
        <v>510</v>
      </c>
    </row>
    <row r="133" spans="1:11" s="68" customFormat="1" ht="40.5">
      <c r="A133" s="409">
        <v>73</v>
      </c>
      <c r="B133" s="427" t="s">
        <v>512</v>
      </c>
      <c r="C133" s="426"/>
      <c r="D133" s="426">
        <v>15000</v>
      </c>
      <c r="E133" s="426"/>
      <c r="F133" s="426">
        <v>15000</v>
      </c>
      <c r="G133" s="426">
        <v>15000</v>
      </c>
      <c r="H133" s="426">
        <v>100</v>
      </c>
      <c r="I133" s="412">
        <v>0</v>
      </c>
      <c r="J133" s="409" t="s">
        <v>398</v>
      </c>
      <c r="K133" s="409" t="s">
        <v>510</v>
      </c>
    </row>
    <row r="134" spans="1:11" s="68" customFormat="1" ht="40.5">
      <c r="A134" s="409">
        <v>74</v>
      </c>
      <c r="B134" s="427" t="s">
        <v>513</v>
      </c>
      <c r="C134" s="426"/>
      <c r="D134" s="426">
        <v>9780</v>
      </c>
      <c r="E134" s="426"/>
      <c r="F134" s="426">
        <v>9780</v>
      </c>
      <c r="G134" s="426">
        <v>9780</v>
      </c>
      <c r="H134" s="426">
        <v>100</v>
      </c>
      <c r="I134" s="412">
        <v>0</v>
      </c>
      <c r="J134" s="409" t="s">
        <v>470</v>
      </c>
      <c r="K134" s="409" t="s">
        <v>510</v>
      </c>
    </row>
    <row r="135" spans="1:11" s="68" customFormat="1" ht="40.5">
      <c r="A135" s="409">
        <v>75</v>
      </c>
      <c r="B135" s="427" t="s">
        <v>514</v>
      </c>
      <c r="C135" s="426"/>
      <c r="D135" s="426">
        <v>12250</v>
      </c>
      <c r="E135" s="426"/>
      <c r="F135" s="426">
        <v>12250</v>
      </c>
      <c r="G135" s="426">
        <v>12250</v>
      </c>
      <c r="H135" s="426">
        <v>100</v>
      </c>
      <c r="I135" s="412">
        <v>0</v>
      </c>
      <c r="J135" s="409" t="s">
        <v>470</v>
      </c>
      <c r="K135" s="409" t="s">
        <v>510</v>
      </c>
    </row>
    <row r="136" spans="1:11" s="68" customFormat="1" ht="40.5">
      <c r="A136" s="409">
        <v>76</v>
      </c>
      <c r="B136" s="427" t="s">
        <v>515</v>
      </c>
      <c r="C136" s="426"/>
      <c r="D136" s="426">
        <v>79239.67</v>
      </c>
      <c r="E136" s="426"/>
      <c r="F136" s="426">
        <v>79239.67</v>
      </c>
      <c r="G136" s="426">
        <v>79239.67</v>
      </c>
      <c r="H136" s="426">
        <v>100</v>
      </c>
      <c r="I136" s="412">
        <v>0</v>
      </c>
      <c r="J136" s="409" t="s">
        <v>470</v>
      </c>
      <c r="K136" s="409" t="s">
        <v>510</v>
      </c>
    </row>
    <row r="137" spans="1:11" s="68" customFormat="1" ht="40.5">
      <c r="A137" s="409">
        <v>77</v>
      </c>
      <c r="B137" s="427" t="s">
        <v>516</v>
      </c>
      <c r="C137" s="426"/>
      <c r="D137" s="426"/>
      <c r="E137" s="426">
        <v>55800</v>
      </c>
      <c r="F137" s="426">
        <v>55800</v>
      </c>
      <c r="G137" s="426">
        <v>55800</v>
      </c>
      <c r="H137" s="426">
        <v>100</v>
      </c>
      <c r="I137" s="412">
        <v>0</v>
      </c>
      <c r="J137" s="409" t="s">
        <v>404</v>
      </c>
      <c r="K137" s="409" t="s">
        <v>510</v>
      </c>
    </row>
    <row r="138" spans="1:11" s="68" customFormat="1" ht="40.5">
      <c r="A138" s="409">
        <v>78</v>
      </c>
      <c r="B138" s="427" t="s">
        <v>517</v>
      </c>
      <c r="C138" s="426"/>
      <c r="D138" s="426">
        <v>53600</v>
      </c>
      <c r="E138" s="426"/>
      <c r="F138" s="426">
        <v>53600</v>
      </c>
      <c r="G138" s="426">
        <v>53600</v>
      </c>
      <c r="H138" s="426">
        <v>100</v>
      </c>
      <c r="I138" s="412">
        <v>0</v>
      </c>
      <c r="J138" s="409" t="s">
        <v>204</v>
      </c>
      <c r="K138" s="409" t="s">
        <v>510</v>
      </c>
    </row>
    <row r="139" spans="1:11" s="68" customFormat="1" ht="27" customHeight="1">
      <c r="A139" s="409">
        <v>79</v>
      </c>
      <c r="B139" s="427" t="s">
        <v>377</v>
      </c>
      <c r="C139" s="426"/>
      <c r="D139" s="426">
        <v>60000</v>
      </c>
      <c r="E139" s="426"/>
      <c r="F139" s="426">
        <v>60000</v>
      </c>
      <c r="G139" s="426">
        <v>60000</v>
      </c>
      <c r="H139" s="426">
        <v>100</v>
      </c>
      <c r="I139" s="412">
        <v>0</v>
      </c>
      <c r="J139" s="409" t="s">
        <v>378</v>
      </c>
      <c r="K139" s="409" t="s">
        <v>510</v>
      </c>
    </row>
    <row r="140" spans="1:11" s="68" customFormat="1" ht="27" customHeight="1">
      <c r="A140" s="409">
        <v>80</v>
      </c>
      <c r="B140" s="427" t="s">
        <v>377</v>
      </c>
      <c r="C140" s="426"/>
      <c r="D140" s="426">
        <v>14000</v>
      </c>
      <c r="E140" s="426"/>
      <c r="F140" s="426">
        <v>14000</v>
      </c>
      <c r="G140" s="426">
        <v>14000</v>
      </c>
      <c r="H140" s="426">
        <v>100</v>
      </c>
      <c r="I140" s="412">
        <v>0</v>
      </c>
      <c r="J140" s="409" t="s">
        <v>376</v>
      </c>
      <c r="K140" s="409" t="s">
        <v>510</v>
      </c>
    </row>
    <row r="141" spans="1:11" s="68" customFormat="1" ht="27" customHeight="1">
      <c r="A141" s="409">
        <v>81</v>
      </c>
      <c r="B141" s="427" t="s">
        <v>377</v>
      </c>
      <c r="C141" s="426"/>
      <c r="D141" s="426">
        <v>16790</v>
      </c>
      <c r="E141" s="426"/>
      <c r="F141" s="426">
        <v>16790</v>
      </c>
      <c r="G141" s="426">
        <v>16790</v>
      </c>
      <c r="H141" s="426">
        <v>100</v>
      </c>
      <c r="I141" s="412">
        <v>0</v>
      </c>
      <c r="J141" s="409" t="s">
        <v>431</v>
      </c>
      <c r="K141" s="409" t="s">
        <v>510</v>
      </c>
    </row>
    <row r="142" spans="1:11" s="68" customFormat="1" ht="40.5">
      <c r="A142" s="409">
        <v>82</v>
      </c>
      <c r="B142" s="427" t="s">
        <v>518</v>
      </c>
      <c r="C142" s="426"/>
      <c r="D142" s="426"/>
      <c r="E142" s="426">
        <v>267000</v>
      </c>
      <c r="F142" s="426">
        <v>267000</v>
      </c>
      <c r="G142" s="426">
        <v>267000</v>
      </c>
      <c r="H142" s="426">
        <v>100</v>
      </c>
      <c r="I142" s="412">
        <v>0</v>
      </c>
      <c r="J142" s="409" t="s">
        <v>399</v>
      </c>
      <c r="K142" s="409" t="s">
        <v>510</v>
      </c>
    </row>
    <row r="143" spans="1:11" s="68" customFormat="1" ht="27" customHeight="1">
      <c r="A143" s="409">
        <v>83</v>
      </c>
      <c r="B143" s="427" t="s">
        <v>377</v>
      </c>
      <c r="C143" s="426"/>
      <c r="D143" s="426">
        <v>2510</v>
      </c>
      <c r="E143" s="426"/>
      <c r="F143" s="426">
        <v>2510</v>
      </c>
      <c r="G143" s="426">
        <v>2510</v>
      </c>
      <c r="H143" s="426">
        <v>100</v>
      </c>
      <c r="I143" s="412">
        <v>0</v>
      </c>
      <c r="J143" s="409" t="s">
        <v>206</v>
      </c>
      <c r="K143" s="409" t="s">
        <v>510</v>
      </c>
    </row>
    <row r="144" spans="1:11" s="68" customFormat="1" ht="27" customHeight="1">
      <c r="A144" s="409">
        <v>84</v>
      </c>
      <c r="B144" s="427" t="s">
        <v>377</v>
      </c>
      <c r="C144" s="426"/>
      <c r="D144" s="426">
        <v>14400</v>
      </c>
      <c r="E144" s="426"/>
      <c r="F144" s="426">
        <v>14400</v>
      </c>
      <c r="G144" s="426">
        <v>14400</v>
      </c>
      <c r="H144" s="426">
        <v>100</v>
      </c>
      <c r="I144" s="412">
        <v>0</v>
      </c>
      <c r="J144" s="409" t="s">
        <v>206</v>
      </c>
      <c r="K144" s="409" t="s">
        <v>510</v>
      </c>
    </row>
    <row r="145" spans="1:11" s="68" customFormat="1" ht="27" customHeight="1">
      <c r="A145" s="409">
        <v>85</v>
      </c>
      <c r="B145" s="427" t="s">
        <v>377</v>
      </c>
      <c r="C145" s="426"/>
      <c r="D145" s="426">
        <v>18819.990000000002</v>
      </c>
      <c r="E145" s="426"/>
      <c r="F145" s="426">
        <v>18819.990000000002</v>
      </c>
      <c r="G145" s="426">
        <v>18819.990000000002</v>
      </c>
      <c r="H145" s="426">
        <v>100</v>
      </c>
      <c r="I145" s="412">
        <v>0</v>
      </c>
      <c r="J145" s="409" t="s">
        <v>206</v>
      </c>
      <c r="K145" s="409" t="s">
        <v>510</v>
      </c>
    </row>
    <row r="146" spans="1:11" s="70" customFormat="1" ht="40.5">
      <c r="A146" s="409">
        <v>86</v>
      </c>
      <c r="B146" s="427" t="s">
        <v>519</v>
      </c>
      <c r="C146" s="426"/>
      <c r="D146" s="426"/>
      <c r="E146" s="426">
        <v>45000</v>
      </c>
      <c r="F146" s="426">
        <v>45000</v>
      </c>
      <c r="G146" s="426">
        <v>45000</v>
      </c>
      <c r="H146" s="426">
        <v>100</v>
      </c>
      <c r="I146" s="412">
        <v>0</v>
      </c>
      <c r="J146" s="409" t="s">
        <v>398</v>
      </c>
      <c r="K146" s="409" t="s">
        <v>520</v>
      </c>
    </row>
    <row r="147" spans="1:11" s="68" customFormat="1" ht="27" customHeight="1">
      <c r="A147" s="409">
        <v>87</v>
      </c>
      <c r="B147" s="427" t="s">
        <v>377</v>
      </c>
      <c r="C147" s="426"/>
      <c r="D147" s="426">
        <v>30710</v>
      </c>
      <c r="E147" s="426"/>
      <c r="F147" s="426">
        <v>30710</v>
      </c>
      <c r="G147" s="426">
        <v>30710</v>
      </c>
      <c r="H147" s="426">
        <v>100</v>
      </c>
      <c r="I147" s="412">
        <v>0</v>
      </c>
      <c r="J147" s="409" t="s">
        <v>206</v>
      </c>
      <c r="K147" s="409" t="s">
        <v>520</v>
      </c>
    </row>
    <row r="148" spans="1:11" s="68" customFormat="1" ht="40.5">
      <c r="A148" s="409">
        <v>88</v>
      </c>
      <c r="B148" s="427" t="s">
        <v>523</v>
      </c>
      <c r="C148" s="426"/>
      <c r="D148" s="426"/>
      <c r="E148" s="426">
        <v>49800</v>
      </c>
      <c r="F148" s="426">
        <v>49800</v>
      </c>
      <c r="G148" s="426">
        <v>49800</v>
      </c>
      <c r="H148" s="426">
        <v>100</v>
      </c>
      <c r="I148" s="412">
        <v>0</v>
      </c>
      <c r="J148" s="409" t="s">
        <v>206</v>
      </c>
      <c r="K148" s="409" t="s">
        <v>520</v>
      </c>
    </row>
    <row r="149" spans="1:11" s="68" customFormat="1" ht="27" customHeight="1">
      <c r="A149" s="409">
        <v>89</v>
      </c>
      <c r="B149" s="427" t="s">
        <v>521</v>
      </c>
      <c r="C149" s="426"/>
      <c r="D149" s="426"/>
      <c r="E149" s="426">
        <v>299000</v>
      </c>
      <c r="F149" s="426">
        <v>299000</v>
      </c>
      <c r="G149" s="426">
        <v>299000</v>
      </c>
      <c r="H149" s="426">
        <v>100</v>
      </c>
      <c r="I149" s="412">
        <v>0</v>
      </c>
      <c r="J149" s="409" t="s">
        <v>400</v>
      </c>
      <c r="K149" s="409" t="s">
        <v>520</v>
      </c>
    </row>
    <row r="150" spans="1:11" s="68" customFormat="1" ht="27" customHeight="1">
      <c r="A150" s="409">
        <v>90</v>
      </c>
      <c r="B150" s="432" t="s">
        <v>524</v>
      </c>
      <c r="C150" s="429"/>
      <c r="D150" s="429"/>
      <c r="E150" s="429">
        <v>199700</v>
      </c>
      <c r="F150" s="429">
        <v>199700</v>
      </c>
      <c r="G150" s="429">
        <v>199700</v>
      </c>
      <c r="H150" s="429">
        <v>100</v>
      </c>
      <c r="I150" s="430">
        <v>0</v>
      </c>
      <c r="J150" s="431" t="s">
        <v>206</v>
      </c>
      <c r="K150" s="431" t="s">
        <v>281</v>
      </c>
    </row>
    <row r="151" spans="1:11" s="68" customFormat="1" ht="27" customHeight="1">
      <c r="A151" s="409">
        <v>91</v>
      </c>
      <c r="B151" s="427" t="s">
        <v>481</v>
      </c>
      <c r="C151" s="426"/>
      <c r="D151" s="426">
        <v>12000</v>
      </c>
      <c r="E151" s="426"/>
      <c r="F151" s="426">
        <v>12000</v>
      </c>
      <c r="G151" s="426">
        <v>12000</v>
      </c>
      <c r="H151" s="426">
        <v>100</v>
      </c>
      <c r="I151" s="412">
        <v>0</v>
      </c>
      <c r="J151" s="409" t="s">
        <v>527</v>
      </c>
      <c r="K151" s="409" t="s">
        <v>528</v>
      </c>
    </row>
    <row r="152" spans="1:11" s="68" customFormat="1" ht="27" customHeight="1">
      <c r="A152" s="409">
        <v>92</v>
      </c>
      <c r="B152" s="427" t="s">
        <v>529</v>
      </c>
      <c r="C152" s="426"/>
      <c r="D152" s="426">
        <v>22000</v>
      </c>
      <c r="E152" s="426"/>
      <c r="F152" s="426">
        <v>22000</v>
      </c>
      <c r="G152" s="426">
        <v>22000</v>
      </c>
      <c r="H152" s="426">
        <v>100</v>
      </c>
      <c r="I152" s="412">
        <v>0</v>
      </c>
      <c r="J152" s="409" t="s">
        <v>206</v>
      </c>
      <c r="K152" s="409" t="s">
        <v>528</v>
      </c>
    </row>
    <row r="153" spans="1:11" s="68" customFormat="1" ht="27" customHeight="1">
      <c r="A153" s="409">
        <v>93</v>
      </c>
      <c r="B153" s="427" t="s">
        <v>377</v>
      </c>
      <c r="C153" s="426"/>
      <c r="D153" s="426">
        <v>3450</v>
      </c>
      <c r="E153" s="426"/>
      <c r="F153" s="426">
        <v>3450</v>
      </c>
      <c r="G153" s="426">
        <v>3450</v>
      </c>
      <c r="H153" s="426">
        <v>100</v>
      </c>
      <c r="I153" s="412">
        <v>0</v>
      </c>
      <c r="J153" s="409" t="s">
        <v>206</v>
      </c>
      <c r="K153" s="409" t="s">
        <v>528</v>
      </c>
    </row>
    <row r="154" spans="1:11" s="68" customFormat="1" ht="27" customHeight="1">
      <c r="A154" s="409">
        <v>94</v>
      </c>
      <c r="B154" s="427" t="s">
        <v>484</v>
      </c>
      <c r="C154" s="426"/>
      <c r="D154" s="426">
        <v>7000</v>
      </c>
      <c r="E154" s="426"/>
      <c r="F154" s="426">
        <v>7000</v>
      </c>
      <c r="G154" s="426">
        <v>7000</v>
      </c>
      <c r="H154" s="426">
        <v>100</v>
      </c>
      <c r="I154" s="412">
        <v>0</v>
      </c>
      <c r="J154" s="409" t="s">
        <v>206</v>
      </c>
      <c r="K154" s="409" t="s">
        <v>528</v>
      </c>
    </row>
    <row r="155" spans="1:11" s="68" customFormat="1" ht="27" customHeight="1">
      <c r="A155" s="409">
        <v>95</v>
      </c>
      <c r="B155" s="427" t="s">
        <v>377</v>
      </c>
      <c r="C155" s="426"/>
      <c r="D155" s="426">
        <v>13500</v>
      </c>
      <c r="E155" s="426"/>
      <c r="F155" s="426">
        <v>13500</v>
      </c>
      <c r="G155" s="426">
        <v>13500</v>
      </c>
      <c r="H155" s="426">
        <v>100</v>
      </c>
      <c r="I155" s="412">
        <v>0</v>
      </c>
      <c r="J155" s="409" t="s">
        <v>370</v>
      </c>
      <c r="K155" s="409" t="s">
        <v>528</v>
      </c>
    </row>
    <row r="156" spans="1:11" s="68" customFormat="1" ht="27" customHeight="1">
      <c r="A156" s="409">
        <v>96</v>
      </c>
      <c r="B156" s="427" t="s">
        <v>377</v>
      </c>
      <c r="C156" s="426"/>
      <c r="D156" s="426">
        <v>56560</v>
      </c>
      <c r="E156" s="426"/>
      <c r="F156" s="426">
        <v>56560</v>
      </c>
      <c r="G156" s="426">
        <v>56560</v>
      </c>
      <c r="H156" s="426">
        <v>100</v>
      </c>
      <c r="I156" s="412">
        <v>0</v>
      </c>
      <c r="J156" s="409" t="s">
        <v>378</v>
      </c>
      <c r="K156" s="409" t="s">
        <v>528</v>
      </c>
    </row>
    <row r="157" spans="1:11" s="68" customFormat="1" ht="40.5">
      <c r="A157" s="409">
        <v>97</v>
      </c>
      <c r="B157" s="427" t="s">
        <v>530</v>
      </c>
      <c r="C157" s="426"/>
      <c r="D157" s="426"/>
      <c r="E157" s="426">
        <v>13910</v>
      </c>
      <c r="F157" s="426">
        <v>13910</v>
      </c>
      <c r="G157" s="426">
        <v>13910</v>
      </c>
      <c r="H157" s="426">
        <v>100</v>
      </c>
      <c r="I157" s="412">
        <v>0</v>
      </c>
      <c r="J157" s="409" t="s">
        <v>414</v>
      </c>
      <c r="K157" s="409" t="s">
        <v>531</v>
      </c>
    </row>
    <row r="158" spans="1:11" s="68" customFormat="1" ht="27" customHeight="1">
      <c r="A158" s="409">
        <v>98</v>
      </c>
      <c r="B158" s="427" t="s">
        <v>532</v>
      </c>
      <c r="C158" s="426"/>
      <c r="D158" s="426"/>
      <c r="E158" s="426">
        <v>197090</v>
      </c>
      <c r="F158" s="426">
        <v>197090</v>
      </c>
      <c r="G158" s="426">
        <v>197090</v>
      </c>
      <c r="H158" s="426">
        <v>100</v>
      </c>
      <c r="I158" s="412">
        <v>0</v>
      </c>
      <c r="J158" s="409" t="s">
        <v>414</v>
      </c>
      <c r="K158" s="409" t="s">
        <v>531</v>
      </c>
    </row>
    <row r="159" spans="1:11" s="68" customFormat="1" ht="40.5">
      <c r="A159" s="409">
        <v>99</v>
      </c>
      <c r="B159" s="427" t="s">
        <v>533</v>
      </c>
      <c r="C159" s="426"/>
      <c r="D159" s="426"/>
      <c r="E159" s="426">
        <v>286600</v>
      </c>
      <c r="F159" s="426">
        <v>286600</v>
      </c>
      <c r="G159" s="426">
        <v>286600</v>
      </c>
      <c r="H159" s="426">
        <v>100</v>
      </c>
      <c r="I159" s="412">
        <v>0</v>
      </c>
      <c r="J159" s="409" t="s">
        <v>534</v>
      </c>
      <c r="K159" s="409" t="s">
        <v>531</v>
      </c>
    </row>
    <row r="160" spans="1:11" s="70" customFormat="1" ht="27" customHeight="1">
      <c r="A160" s="409">
        <v>100</v>
      </c>
      <c r="B160" s="432" t="s">
        <v>377</v>
      </c>
      <c r="C160" s="429"/>
      <c r="D160" s="429">
        <v>130995.78</v>
      </c>
      <c r="E160" s="429"/>
      <c r="F160" s="429">
        <v>130995.78</v>
      </c>
      <c r="G160" s="429">
        <v>130995.78</v>
      </c>
      <c r="H160" s="429">
        <v>100</v>
      </c>
      <c r="I160" s="430">
        <v>0</v>
      </c>
      <c r="J160" s="433" t="s">
        <v>535</v>
      </c>
      <c r="K160" s="431" t="s">
        <v>536</v>
      </c>
    </row>
    <row r="161" spans="1:11" s="70" customFormat="1" ht="27" customHeight="1">
      <c r="A161" s="409">
        <v>101</v>
      </c>
      <c r="B161" s="432" t="s">
        <v>377</v>
      </c>
      <c r="C161" s="429"/>
      <c r="D161" s="429">
        <v>13800</v>
      </c>
      <c r="E161" s="429"/>
      <c r="F161" s="429">
        <v>13800</v>
      </c>
      <c r="G161" s="429">
        <v>13800</v>
      </c>
      <c r="H161" s="429">
        <v>100</v>
      </c>
      <c r="I161" s="430">
        <v>0</v>
      </c>
      <c r="J161" s="433" t="s">
        <v>537</v>
      </c>
      <c r="K161" s="431" t="s">
        <v>536</v>
      </c>
    </row>
    <row r="162" spans="1:11" s="70" customFormat="1" ht="27" customHeight="1">
      <c r="A162" s="409">
        <v>102</v>
      </c>
      <c r="B162" s="432" t="s">
        <v>377</v>
      </c>
      <c r="C162" s="429"/>
      <c r="D162" s="429">
        <v>29877.37</v>
      </c>
      <c r="E162" s="429"/>
      <c r="F162" s="429">
        <v>29877.37</v>
      </c>
      <c r="G162" s="429">
        <v>29877.37</v>
      </c>
      <c r="H162" s="429">
        <v>100</v>
      </c>
      <c r="I162" s="430">
        <v>0</v>
      </c>
      <c r="J162" s="433" t="s">
        <v>401</v>
      </c>
      <c r="K162" s="431" t="s">
        <v>536</v>
      </c>
    </row>
    <row r="163" spans="1:11" s="70" customFormat="1">
      <c r="A163" s="434"/>
      <c r="B163" s="435"/>
      <c r="C163" s="436"/>
      <c r="D163" s="436"/>
      <c r="E163" s="436"/>
      <c r="F163" s="436"/>
      <c r="G163" s="436"/>
      <c r="H163" s="436"/>
      <c r="I163" s="436"/>
      <c r="J163" s="434"/>
      <c r="K163" s="434"/>
    </row>
    <row r="164" spans="1:11" s="60" customFormat="1" ht="35.1" customHeight="1">
      <c r="A164" s="437"/>
      <c r="B164" s="438" t="s">
        <v>538</v>
      </c>
      <c r="C164" s="439">
        <v>205900</v>
      </c>
      <c r="D164" s="439">
        <v>132250</v>
      </c>
      <c r="E164" s="439">
        <v>11075989</v>
      </c>
      <c r="F164" s="439">
        <v>11414139</v>
      </c>
      <c r="G164" s="439">
        <v>5574100</v>
      </c>
      <c r="H164" s="439">
        <v>48.835045727058343</v>
      </c>
      <c r="I164" s="439">
        <v>5840039</v>
      </c>
      <c r="J164" s="440"/>
      <c r="K164" s="437"/>
    </row>
    <row r="165" spans="1:11" s="68" customFormat="1" ht="60.75">
      <c r="A165" s="409">
        <v>1</v>
      </c>
      <c r="B165" s="427" t="s">
        <v>543</v>
      </c>
      <c r="C165" s="426">
        <v>205900</v>
      </c>
      <c r="D165" s="426"/>
      <c r="E165" s="426">
        <v>5189800</v>
      </c>
      <c r="F165" s="426">
        <v>5395700</v>
      </c>
      <c r="G165" s="426"/>
      <c r="H165" s="426">
        <v>0</v>
      </c>
      <c r="I165" s="412">
        <v>5395700</v>
      </c>
      <c r="J165" s="409" t="s">
        <v>415</v>
      </c>
      <c r="K165" s="409" t="s">
        <v>76</v>
      </c>
    </row>
    <row r="166" spans="1:11" s="68" customFormat="1" ht="40.5">
      <c r="A166" s="409">
        <v>2</v>
      </c>
      <c r="B166" s="427" t="s">
        <v>544</v>
      </c>
      <c r="C166" s="426"/>
      <c r="D166" s="426"/>
      <c r="E166" s="426">
        <v>27441</v>
      </c>
      <c r="F166" s="426">
        <v>27441</v>
      </c>
      <c r="G166" s="426"/>
      <c r="H166" s="426">
        <v>0</v>
      </c>
      <c r="I166" s="412">
        <v>27441</v>
      </c>
      <c r="J166" s="409" t="s">
        <v>545</v>
      </c>
      <c r="K166" s="409" t="s">
        <v>76</v>
      </c>
    </row>
    <row r="167" spans="1:11" s="68" customFormat="1" ht="40.5" customHeight="1">
      <c r="A167" s="409">
        <v>3</v>
      </c>
      <c r="B167" s="427" t="s">
        <v>546</v>
      </c>
      <c r="C167" s="426"/>
      <c r="D167" s="426"/>
      <c r="E167" s="426">
        <v>416898</v>
      </c>
      <c r="F167" s="426">
        <v>416898</v>
      </c>
      <c r="G167" s="426"/>
      <c r="H167" s="426">
        <v>0</v>
      </c>
      <c r="I167" s="412">
        <v>416898</v>
      </c>
      <c r="J167" s="409" t="s">
        <v>545</v>
      </c>
      <c r="K167" s="409" t="s">
        <v>76</v>
      </c>
    </row>
    <row r="168" spans="1:11" s="68" customFormat="1" ht="40.5">
      <c r="A168" s="409">
        <v>4</v>
      </c>
      <c r="B168" s="427" t="s">
        <v>539</v>
      </c>
      <c r="C168" s="426"/>
      <c r="D168" s="426"/>
      <c r="E168" s="426">
        <v>326400</v>
      </c>
      <c r="F168" s="426">
        <v>326400</v>
      </c>
      <c r="G168" s="426">
        <v>326400</v>
      </c>
      <c r="H168" s="426">
        <v>100</v>
      </c>
      <c r="I168" s="412">
        <v>0</v>
      </c>
      <c r="J168" s="409" t="s">
        <v>402</v>
      </c>
      <c r="K168" s="409" t="s">
        <v>72</v>
      </c>
    </row>
    <row r="169" spans="1:11" s="68" customFormat="1" ht="27" customHeight="1">
      <c r="A169" s="409">
        <v>5</v>
      </c>
      <c r="B169" s="427" t="s">
        <v>540</v>
      </c>
      <c r="C169" s="426"/>
      <c r="D169" s="426">
        <v>37450</v>
      </c>
      <c r="E169" s="426"/>
      <c r="F169" s="426">
        <v>37450</v>
      </c>
      <c r="G169" s="426">
        <v>37450</v>
      </c>
      <c r="H169" s="426">
        <v>100</v>
      </c>
      <c r="I169" s="412">
        <v>0</v>
      </c>
      <c r="J169" s="409" t="s">
        <v>206</v>
      </c>
      <c r="K169" s="409" t="s">
        <v>74</v>
      </c>
    </row>
    <row r="170" spans="1:11" s="68" customFormat="1" ht="40.5">
      <c r="A170" s="409">
        <v>6</v>
      </c>
      <c r="B170" s="427" t="s">
        <v>541</v>
      </c>
      <c r="C170" s="426"/>
      <c r="D170" s="426"/>
      <c r="E170" s="426">
        <v>167900</v>
      </c>
      <c r="F170" s="426">
        <v>167900</v>
      </c>
      <c r="G170" s="426">
        <v>167900</v>
      </c>
      <c r="H170" s="426">
        <v>100</v>
      </c>
      <c r="I170" s="412">
        <v>0</v>
      </c>
      <c r="J170" s="409" t="s">
        <v>403</v>
      </c>
      <c r="K170" s="409" t="s">
        <v>74</v>
      </c>
    </row>
    <row r="171" spans="1:11" s="68" customFormat="1" ht="40.5">
      <c r="A171" s="409">
        <v>7</v>
      </c>
      <c r="B171" s="427" t="s">
        <v>542</v>
      </c>
      <c r="C171" s="426"/>
      <c r="D171" s="426"/>
      <c r="E171" s="426">
        <v>69000</v>
      </c>
      <c r="F171" s="426">
        <v>69000</v>
      </c>
      <c r="G171" s="426">
        <v>69000</v>
      </c>
      <c r="H171" s="426">
        <v>100</v>
      </c>
      <c r="I171" s="412">
        <v>0</v>
      </c>
      <c r="J171" s="409" t="s">
        <v>403</v>
      </c>
      <c r="K171" s="409" t="s">
        <v>74</v>
      </c>
    </row>
    <row r="172" spans="1:11" s="68" customFormat="1" ht="40.5">
      <c r="A172" s="409">
        <v>8</v>
      </c>
      <c r="B172" s="427" t="s">
        <v>547</v>
      </c>
      <c r="C172" s="426"/>
      <c r="D172" s="426"/>
      <c r="E172" s="426">
        <v>430000</v>
      </c>
      <c r="F172" s="426">
        <v>430000</v>
      </c>
      <c r="G172" s="426">
        <v>430000</v>
      </c>
      <c r="H172" s="426">
        <v>100</v>
      </c>
      <c r="I172" s="412">
        <v>0</v>
      </c>
      <c r="J172" s="409" t="s">
        <v>402</v>
      </c>
      <c r="K172" s="409" t="s">
        <v>76</v>
      </c>
    </row>
    <row r="173" spans="1:11" s="68" customFormat="1" ht="27" customHeight="1">
      <c r="A173" s="409">
        <v>9</v>
      </c>
      <c r="B173" s="427" t="s">
        <v>377</v>
      </c>
      <c r="C173" s="426"/>
      <c r="D173" s="426">
        <v>29000</v>
      </c>
      <c r="E173" s="426"/>
      <c r="F173" s="426">
        <v>29000</v>
      </c>
      <c r="G173" s="426">
        <v>29000</v>
      </c>
      <c r="H173" s="426">
        <v>100</v>
      </c>
      <c r="I173" s="412">
        <v>0</v>
      </c>
      <c r="J173" s="409" t="s">
        <v>404</v>
      </c>
      <c r="K173" s="409" t="s">
        <v>77</v>
      </c>
    </row>
    <row r="174" spans="1:11" s="68" customFormat="1" ht="27" customHeight="1">
      <c r="A174" s="409">
        <v>10</v>
      </c>
      <c r="B174" s="427" t="s">
        <v>377</v>
      </c>
      <c r="C174" s="426"/>
      <c r="D174" s="426">
        <v>7800</v>
      </c>
      <c r="E174" s="426"/>
      <c r="F174" s="426">
        <v>7800</v>
      </c>
      <c r="G174" s="426">
        <v>7800</v>
      </c>
      <c r="H174" s="426">
        <v>100</v>
      </c>
      <c r="I174" s="412">
        <v>0</v>
      </c>
      <c r="J174" s="409" t="s">
        <v>350</v>
      </c>
      <c r="K174" s="409" t="s">
        <v>77</v>
      </c>
    </row>
    <row r="175" spans="1:11" s="68" customFormat="1" ht="27" customHeight="1">
      <c r="A175" s="409">
        <v>11</v>
      </c>
      <c r="B175" s="427" t="s">
        <v>377</v>
      </c>
      <c r="C175" s="426"/>
      <c r="D175" s="426">
        <v>58000</v>
      </c>
      <c r="E175" s="426"/>
      <c r="F175" s="426">
        <v>58000</v>
      </c>
      <c r="G175" s="426">
        <v>58000</v>
      </c>
      <c r="H175" s="426">
        <v>100</v>
      </c>
      <c r="I175" s="412">
        <v>0</v>
      </c>
      <c r="J175" s="409" t="s">
        <v>470</v>
      </c>
      <c r="K175" s="409" t="s">
        <v>78</v>
      </c>
    </row>
    <row r="176" spans="1:11" s="68" customFormat="1" ht="40.5">
      <c r="A176" s="409">
        <v>12</v>
      </c>
      <c r="B176" s="427" t="s">
        <v>548</v>
      </c>
      <c r="C176" s="426"/>
      <c r="D176" s="426"/>
      <c r="E176" s="426">
        <v>498000</v>
      </c>
      <c r="F176" s="426">
        <v>498000</v>
      </c>
      <c r="G176" s="426">
        <v>498000</v>
      </c>
      <c r="H176" s="426">
        <v>100</v>
      </c>
      <c r="I176" s="412">
        <v>0</v>
      </c>
      <c r="J176" s="409" t="s">
        <v>549</v>
      </c>
      <c r="K176" s="409" t="s">
        <v>78</v>
      </c>
    </row>
    <row r="177" spans="1:11" s="68" customFormat="1" ht="40.5">
      <c r="A177" s="409">
        <v>13</v>
      </c>
      <c r="B177" s="427" t="s">
        <v>550</v>
      </c>
      <c r="C177" s="426"/>
      <c r="D177" s="426"/>
      <c r="E177" s="426">
        <v>249800</v>
      </c>
      <c r="F177" s="426">
        <v>249800</v>
      </c>
      <c r="G177" s="426">
        <v>249800</v>
      </c>
      <c r="H177" s="426">
        <v>100</v>
      </c>
      <c r="I177" s="412">
        <v>0</v>
      </c>
      <c r="J177" s="409" t="s">
        <v>389</v>
      </c>
      <c r="K177" s="409" t="s">
        <v>78</v>
      </c>
    </row>
    <row r="178" spans="1:11" s="68" customFormat="1" ht="27" customHeight="1">
      <c r="A178" s="409">
        <v>14</v>
      </c>
      <c r="B178" s="427" t="s">
        <v>551</v>
      </c>
      <c r="C178" s="426"/>
      <c r="D178" s="426"/>
      <c r="E178" s="426">
        <v>83000</v>
      </c>
      <c r="F178" s="426">
        <v>83000</v>
      </c>
      <c r="G178" s="426">
        <v>83000</v>
      </c>
      <c r="H178" s="426">
        <v>100</v>
      </c>
      <c r="I178" s="412">
        <v>0</v>
      </c>
      <c r="J178" s="409" t="s">
        <v>470</v>
      </c>
      <c r="K178" s="409" t="s">
        <v>78</v>
      </c>
    </row>
    <row r="179" spans="1:11" s="68" customFormat="1" ht="40.5">
      <c r="A179" s="409">
        <v>15</v>
      </c>
      <c r="B179" s="427" t="s">
        <v>552</v>
      </c>
      <c r="C179" s="426"/>
      <c r="D179" s="426"/>
      <c r="E179" s="426">
        <v>455000</v>
      </c>
      <c r="F179" s="426">
        <v>455000</v>
      </c>
      <c r="G179" s="426">
        <v>455000</v>
      </c>
      <c r="H179" s="426">
        <v>100</v>
      </c>
      <c r="I179" s="412">
        <v>0</v>
      </c>
      <c r="J179" s="409" t="s">
        <v>324</v>
      </c>
      <c r="K179" s="409" t="s">
        <v>81</v>
      </c>
    </row>
    <row r="180" spans="1:11" s="68" customFormat="1" ht="40.5" customHeight="1">
      <c r="A180" s="409">
        <v>16</v>
      </c>
      <c r="B180" s="427" t="s">
        <v>553</v>
      </c>
      <c r="C180" s="426"/>
      <c r="D180" s="426"/>
      <c r="E180" s="426">
        <v>634000</v>
      </c>
      <c r="F180" s="426">
        <v>634000</v>
      </c>
      <c r="G180" s="426">
        <v>634000</v>
      </c>
      <c r="H180" s="426">
        <v>100</v>
      </c>
      <c r="I180" s="412">
        <v>0</v>
      </c>
      <c r="J180" s="409" t="s">
        <v>405</v>
      </c>
      <c r="K180" s="409" t="s">
        <v>81</v>
      </c>
    </row>
    <row r="181" spans="1:11" s="68" customFormat="1" ht="40.5">
      <c r="A181" s="409">
        <v>17</v>
      </c>
      <c r="B181" s="427" t="s">
        <v>554</v>
      </c>
      <c r="C181" s="426"/>
      <c r="D181" s="426"/>
      <c r="E181" s="426">
        <v>2528750</v>
      </c>
      <c r="F181" s="426">
        <v>2528750</v>
      </c>
      <c r="G181" s="426">
        <v>2528750</v>
      </c>
      <c r="H181" s="426">
        <v>100</v>
      </c>
      <c r="I181" s="412">
        <v>0</v>
      </c>
      <c r="J181" s="409" t="s">
        <v>324</v>
      </c>
      <c r="K181" s="409" t="s">
        <v>81</v>
      </c>
    </row>
    <row r="182" spans="1:11" s="68" customFormat="1" ht="27.95" customHeight="1">
      <c r="A182" s="417"/>
      <c r="B182" s="441"/>
      <c r="C182" s="420"/>
      <c r="D182" s="420"/>
      <c r="E182" s="420"/>
      <c r="F182" s="420"/>
      <c r="G182" s="420"/>
      <c r="H182" s="420"/>
      <c r="I182" s="421"/>
      <c r="J182" s="417"/>
      <c r="K182" s="417"/>
    </row>
    <row r="183" spans="1:11" s="60" customFormat="1" ht="35.1" customHeight="1">
      <c r="A183" s="437"/>
      <c r="B183" s="437" t="s">
        <v>312</v>
      </c>
      <c r="C183" s="442">
        <v>0</v>
      </c>
      <c r="D183" s="442">
        <v>155470000</v>
      </c>
      <c r="E183" s="442">
        <v>0</v>
      </c>
      <c r="F183" s="442">
        <v>155470000</v>
      </c>
      <c r="G183" s="442">
        <v>60660000</v>
      </c>
      <c r="H183" s="442">
        <v>39.017173731266482</v>
      </c>
      <c r="I183" s="442">
        <v>94810000</v>
      </c>
      <c r="J183" s="437"/>
      <c r="K183" s="437"/>
    </row>
    <row r="184" spans="1:11" s="68" customFormat="1" ht="40.5">
      <c r="A184" s="409">
        <v>1</v>
      </c>
      <c r="B184" s="410" t="s">
        <v>555</v>
      </c>
      <c r="C184" s="416"/>
      <c r="D184" s="443">
        <v>15000000</v>
      </c>
      <c r="E184" s="412"/>
      <c r="F184" s="412">
        <v>15000000</v>
      </c>
      <c r="G184" s="412"/>
      <c r="H184" s="412">
        <v>0</v>
      </c>
      <c r="I184" s="412">
        <v>15000000</v>
      </c>
      <c r="J184" s="413" t="s">
        <v>406</v>
      </c>
      <c r="K184" s="409" t="s">
        <v>148</v>
      </c>
    </row>
    <row r="185" spans="1:11" s="68" customFormat="1" ht="60.75">
      <c r="A185" s="409">
        <v>2</v>
      </c>
      <c r="B185" s="410" t="s">
        <v>203</v>
      </c>
      <c r="C185" s="416"/>
      <c r="D185" s="412">
        <v>94900000</v>
      </c>
      <c r="E185" s="412"/>
      <c r="F185" s="412">
        <v>94900000</v>
      </c>
      <c r="G185" s="412">
        <v>28470000</v>
      </c>
      <c r="H185" s="412">
        <v>30</v>
      </c>
      <c r="I185" s="412">
        <v>66430000</v>
      </c>
      <c r="J185" s="413" t="s">
        <v>407</v>
      </c>
      <c r="K185" s="409" t="s">
        <v>148</v>
      </c>
    </row>
    <row r="186" spans="1:11" s="68" customFormat="1" ht="60.75">
      <c r="A186" s="409">
        <v>3</v>
      </c>
      <c r="B186" s="410" t="s">
        <v>556</v>
      </c>
      <c r="C186" s="416"/>
      <c r="D186" s="412">
        <v>44600000</v>
      </c>
      <c r="E186" s="412"/>
      <c r="F186" s="412">
        <v>44600000</v>
      </c>
      <c r="G186" s="412">
        <v>31220000</v>
      </c>
      <c r="H186" s="412">
        <v>70</v>
      </c>
      <c r="I186" s="412">
        <v>13380000</v>
      </c>
      <c r="J186" s="413" t="s">
        <v>319</v>
      </c>
      <c r="K186" s="409" t="s">
        <v>148</v>
      </c>
    </row>
    <row r="187" spans="1:11" s="70" customFormat="1" ht="101.25">
      <c r="A187" s="409">
        <v>4</v>
      </c>
      <c r="B187" s="428" t="s">
        <v>416</v>
      </c>
      <c r="C187" s="429"/>
      <c r="D187" s="429">
        <v>970000</v>
      </c>
      <c r="E187" s="429"/>
      <c r="F187" s="429">
        <v>970000</v>
      </c>
      <c r="G187" s="429">
        <v>970000</v>
      </c>
      <c r="H187" s="429">
        <v>100</v>
      </c>
      <c r="I187" s="430">
        <v>0</v>
      </c>
      <c r="J187" s="431" t="s">
        <v>408</v>
      </c>
      <c r="K187" s="431" t="s">
        <v>486</v>
      </c>
    </row>
    <row r="188" spans="1:11" s="70" customFormat="1">
      <c r="A188" s="434"/>
      <c r="B188" s="444"/>
      <c r="C188" s="436"/>
      <c r="D188" s="436"/>
      <c r="E188" s="436"/>
      <c r="F188" s="436"/>
      <c r="G188" s="436"/>
      <c r="H188" s="436"/>
      <c r="I188" s="436"/>
      <c r="J188" s="434"/>
      <c r="K188" s="434"/>
    </row>
    <row r="197" spans="1:11" s="24" customFormat="1">
      <c r="A197" s="450"/>
      <c r="B197" s="68"/>
      <c r="C197" s="451"/>
      <c r="D197" s="452"/>
      <c r="E197" s="453"/>
      <c r="F197" s="453"/>
      <c r="G197" s="454"/>
      <c r="H197" s="453"/>
      <c r="I197" s="453"/>
      <c r="J197" s="455"/>
      <c r="K197" s="455"/>
    </row>
    <row r="198" spans="1:11" s="24" customFormat="1">
      <c r="A198" s="450"/>
      <c r="B198" s="68"/>
      <c r="C198" s="451"/>
      <c r="D198" s="452"/>
      <c r="E198" s="453"/>
      <c r="F198" s="453"/>
      <c r="G198" s="454"/>
      <c r="H198" s="453"/>
      <c r="I198" s="453"/>
      <c r="J198" s="455"/>
      <c r="K198" s="455"/>
    </row>
    <row r="199" spans="1:11" s="24" customFormat="1">
      <c r="A199" s="450"/>
      <c r="B199" s="68"/>
      <c r="C199" s="451"/>
      <c r="D199" s="452"/>
      <c r="E199" s="453"/>
      <c r="F199" s="453"/>
      <c r="G199" s="454"/>
      <c r="H199" s="453"/>
      <c r="I199" s="453"/>
      <c r="J199" s="455"/>
      <c r="K199" s="455"/>
    </row>
    <row r="200" spans="1:11" s="24" customFormat="1">
      <c r="A200" s="450"/>
      <c r="B200" s="68"/>
      <c r="C200" s="451"/>
      <c r="D200" s="452"/>
      <c r="E200" s="453"/>
      <c r="F200" s="453"/>
      <c r="G200" s="454"/>
      <c r="H200" s="453"/>
      <c r="I200" s="453"/>
      <c r="J200" s="455"/>
      <c r="K200" s="455"/>
    </row>
    <row r="201" spans="1:11" s="24" customFormat="1">
      <c r="A201" s="450"/>
      <c r="B201" s="68"/>
      <c r="C201" s="451"/>
      <c r="D201" s="452"/>
      <c r="E201" s="453"/>
      <c r="F201" s="453"/>
      <c r="G201" s="454"/>
      <c r="H201" s="453"/>
      <c r="I201" s="453"/>
      <c r="J201" s="455"/>
      <c r="K201" s="455"/>
    </row>
    <row r="202" spans="1:11" s="24" customFormat="1">
      <c r="A202" s="450"/>
      <c r="B202" s="68"/>
      <c r="C202" s="451"/>
      <c r="D202" s="452"/>
      <c r="E202" s="453"/>
      <c r="F202" s="453"/>
      <c r="G202" s="454"/>
      <c r="H202" s="453"/>
      <c r="I202" s="453"/>
      <c r="J202" s="455"/>
      <c r="K202" s="455"/>
    </row>
    <row r="203" spans="1:11" s="24" customFormat="1">
      <c r="A203" s="450"/>
      <c r="B203" s="68"/>
      <c r="C203" s="451"/>
      <c r="D203" s="452"/>
      <c r="E203" s="453"/>
      <c r="F203" s="453"/>
      <c r="G203" s="454"/>
      <c r="H203" s="453"/>
      <c r="I203" s="453"/>
      <c r="J203" s="455"/>
      <c r="K203" s="455"/>
    </row>
    <row r="204" spans="1:11" s="24" customFormat="1">
      <c r="A204" s="450"/>
      <c r="B204" s="68"/>
      <c r="C204" s="451"/>
      <c r="D204" s="452"/>
      <c r="E204" s="453"/>
      <c r="F204" s="453"/>
      <c r="G204" s="454"/>
      <c r="H204" s="453"/>
      <c r="I204" s="453"/>
      <c r="J204" s="455"/>
      <c r="K204" s="455"/>
    </row>
    <row r="205" spans="1:11" s="24" customFormat="1">
      <c r="A205" s="450"/>
      <c r="B205" s="68"/>
      <c r="C205" s="451"/>
      <c r="D205" s="452"/>
      <c r="E205" s="453"/>
      <c r="F205" s="453"/>
      <c r="G205" s="454"/>
      <c r="H205" s="453"/>
      <c r="I205" s="453"/>
      <c r="J205" s="455"/>
      <c r="K205" s="455"/>
    </row>
    <row r="206" spans="1:11" s="24" customFormat="1">
      <c r="A206" s="450"/>
      <c r="B206" s="68"/>
      <c r="C206" s="451"/>
      <c r="D206" s="452"/>
      <c r="E206" s="453"/>
      <c r="F206" s="453"/>
      <c r="G206" s="454"/>
      <c r="H206" s="453"/>
      <c r="I206" s="453"/>
      <c r="J206" s="455"/>
      <c r="K206" s="455"/>
    </row>
    <row r="207" spans="1:11" s="24" customFormat="1">
      <c r="A207" s="450"/>
      <c r="B207" s="68"/>
      <c r="C207" s="451"/>
      <c r="D207" s="452"/>
      <c r="E207" s="453"/>
      <c r="F207" s="453"/>
      <c r="G207" s="454"/>
      <c r="H207" s="453"/>
      <c r="I207" s="453"/>
      <c r="J207" s="455"/>
      <c r="K207" s="455"/>
    </row>
    <row r="208" spans="1:11" s="24" customFormat="1">
      <c r="A208" s="450"/>
      <c r="B208" s="68"/>
      <c r="C208" s="451"/>
      <c r="D208" s="452"/>
      <c r="E208" s="453"/>
      <c r="F208" s="453"/>
      <c r="G208" s="454"/>
      <c r="H208" s="453"/>
      <c r="I208" s="453"/>
      <c r="J208" s="455"/>
      <c r="K208" s="455"/>
    </row>
    <row r="209" spans="1:11" s="24" customFormat="1">
      <c r="A209" s="450"/>
      <c r="B209" s="68"/>
      <c r="C209" s="451"/>
      <c r="D209" s="452"/>
      <c r="E209" s="453"/>
      <c r="F209" s="453"/>
      <c r="G209" s="454"/>
      <c r="H209" s="453"/>
      <c r="I209" s="453"/>
      <c r="J209" s="455"/>
      <c r="K209" s="455"/>
    </row>
    <row r="210" spans="1:11" s="24" customFormat="1">
      <c r="A210" s="450"/>
      <c r="B210" s="68"/>
      <c r="C210" s="451"/>
      <c r="D210" s="452"/>
      <c r="E210" s="453"/>
      <c r="F210" s="453"/>
      <c r="G210" s="454"/>
      <c r="H210" s="453"/>
      <c r="I210" s="453"/>
      <c r="J210" s="455"/>
      <c r="K210" s="455"/>
    </row>
    <row r="211" spans="1:11" s="24" customFormat="1">
      <c r="A211" s="450"/>
      <c r="B211" s="68"/>
      <c r="C211" s="451"/>
      <c r="D211" s="452"/>
      <c r="E211" s="453"/>
      <c r="F211" s="453"/>
      <c r="G211" s="454"/>
      <c r="H211" s="453"/>
      <c r="I211" s="453"/>
      <c r="J211" s="455"/>
      <c r="K211" s="455"/>
    </row>
    <row r="212" spans="1:11" s="24" customFormat="1">
      <c r="A212" s="450"/>
      <c r="B212" s="68"/>
      <c r="C212" s="451"/>
      <c r="D212" s="452"/>
      <c r="E212" s="453"/>
      <c r="F212" s="453"/>
      <c r="G212" s="454"/>
      <c r="H212" s="453"/>
      <c r="I212" s="453"/>
      <c r="J212" s="455"/>
      <c r="K212" s="455"/>
    </row>
    <row r="213" spans="1:11" s="24" customFormat="1">
      <c r="A213" s="450"/>
      <c r="B213" s="68"/>
      <c r="C213" s="451"/>
      <c r="D213" s="452"/>
      <c r="E213" s="453"/>
      <c r="F213" s="453"/>
      <c r="G213" s="454"/>
      <c r="H213" s="453"/>
      <c r="I213" s="453"/>
      <c r="J213" s="455"/>
      <c r="K213" s="455"/>
    </row>
    <row r="214" spans="1:11" s="24" customFormat="1">
      <c r="A214" s="450"/>
      <c r="B214" s="68"/>
      <c r="C214" s="451"/>
      <c r="D214" s="452"/>
      <c r="E214" s="453"/>
      <c r="F214" s="453"/>
      <c r="G214" s="454"/>
      <c r="H214" s="453"/>
      <c r="I214" s="453"/>
      <c r="J214" s="455"/>
      <c r="K214" s="455"/>
    </row>
    <row r="215" spans="1:11" s="24" customFormat="1">
      <c r="A215" s="450"/>
      <c r="B215" s="68"/>
      <c r="C215" s="451"/>
      <c r="D215" s="452"/>
      <c r="E215" s="453"/>
      <c r="F215" s="453"/>
      <c r="G215" s="454"/>
      <c r="H215" s="453"/>
      <c r="I215" s="453"/>
      <c r="J215" s="455"/>
      <c r="K215" s="455"/>
    </row>
    <row r="216" spans="1:11" s="24" customFormat="1">
      <c r="A216" s="450"/>
      <c r="B216" s="68"/>
      <c r="C216" s="451"/>
      <c r="D216" s="452"/>
      <c r="E216" s="453"/>
      <c r="F216" s="453"/>
      <c r="G216" s="454"/>
      <c r="H216" s="453"/>
      <c r="I216" s="453"/>
      <c r="J216" s="455"/>
      <c r="K216" s="455"/>
    </row>
    <row r="217" spans="1:11" s="24" customFormat="1">
      <c r="A217" s="450"/>
      <c r="B217" s="68"/>
      <c r="C217" s="451"/>
      <c r="D217" s="452"/>
      <c r="E217" s="453"/>
      <c r="F217" s="453"/>
      <c r="G217" s="454"/>
      <c r="H217" s="453"/>
      <c r="I217" s="453"/>
      <c r="J217" s="455"/>
      <c r="K217" s="455"/>
    </row>
    <row r="218" spans="1:11" s="24" customFormat="1">
      <c r="A218" s="450"/>
      <c r="B218" s="68"/>
      <c r="C218" s="451"/>
      <c r="D218" s="452"/>
      <c r="E218" s="453"/>
      <c r="F218" s="453"/>
      <c r="G218" s="454"/>
      <c r="H218" s="453"/>
      <c r="I218" s="453"/>
      <c r="J218" s="455"/>
      <c r="K218" s="455"/>
    </row>
    <row r="219" spans="1:11" s="24" customFormat="1">
      <c r="A219" s="450"/>
      <c r="B219" s="68"/>
      <c r="C219" s="451"/>
      <c r="D219" s="452"/>
      <c r="E219" s="453"/>
      <c r="F219" s="453"/>
      <c r="G219" s="454"/>
      <c r="H219" s="453"/>
      <c r="I219" s="453"/>
      <c r="J219" s="455"/>
      <c r="K219" s="455"/>
    </row>
    <row r="220" spans="1:11" s="24" customFormat="1">
      <c r="A220" s="450"/>
      <c r="B220" s="68"/>
      <c r="C220" s="451"/>
      <c r="D220" s="452"/>
      <c r="E220" s="453"/>
      <c r="F220" s="453"/>
      <c r="G220" s="454"/>
      <c r="H220" s="453"/>
      <c r="I220" s="453"/>
      <c r="J220" s="455"/>
      <c r="K220" s="455"/>
    </row>
    <row r="221" spans="1:11" s="24" customFormat="1">
      <c r="A221" s="450"/>
      <c r="B221" s="68"/>
      <c r="C221" s="451"/>
      <c r="D221" s="452"/>
      <c r="E221" s="453"/>
      <c r="F221" s="453"/>
      <c r="G221" s="454"/>
      <c r="H221" s="453"/>
      <c r="I221" s="453"/>
      <c r="J221" s="455"/>
      <c r="K221" s="455"/>
    </row>
    <row r="222" spans="1:11" s="24" customFormat="1">
      <c r="A222" s="450"/>
      <c r="B222" s="68"/>
      <c r="C222" s="451"/>
      <c r="D222" s="452"/>
      <c r="E222" s="453"/>
      <c r="F222" s="453"/>
      <c r="G222" s="454"/>
      <c r="H222" s="453"/>
      <c r="I222" s="453"/>
      <c r="J222" s="455"/>
      <c r="K222" s="455"/>
    </row>
    <row r="223" spans="1:11" s="24" customFormat="1">
      <c r="A223" s="450"/>
      <c r="B223" s="68"/>
      <c r="C223" s="451"/>
      <c r="D223" s="452"/>
      <c r="E223" s="453"/>
      <c r="F223" s="453"/>
      <c r="G223" s="454"/>
      <c r="H223" s="453"/>
      <c r="I223" s="453"/>
      <c r="J223" s="455"/>
      <c r="K223" s="455"/>
    </row>
    <row r="224" spans="1:11" s="24" customFormat="1">
      <c r="A224" s="450"/>
      <c r="B224" s="68"/>
      <c r="C224" s="451"/>
      <c r="D224" s="452"/>
      <c r="E224" s="453"/>
      <c r="F224" s="453"/>
      <c r="G224" s="454"/>
      <c r="H224" s="453"/>
      <c r="I224" s="453"/>
      <c r="J224" s="455"/>
      <c r="K224" s="455"/>
    </row>
    <row r="225" spans="1:11" s="24" customFormat="1">
      <c r="A225" s="450"/>
      <c r="B225" s="68"/>
      <c r="C225" s="451"/>
      <c r="D225" s="452"/>
      <c r="E225" s="453"/>
      <c r="F225" s="453"/>
      <c r="G225" s="454"/>
      <c r="H225" s="453"/>
      <c r="I225" s="453"/>
      <c r="J225" s="455"/>
      <c r="K225" s="455"/>
    </row>
    <row r="226" spans="1:11" s="24" customFormat="1">
      <c r="A226" s="450"/>
      <c r="B226" s="68"/>
      <c r="C226" s="451"/>
      <c r="D226" s="452"/>
      <c r="E226" s="453"/>
      <c r="F226" s="453"/>
      <c r="G226" s="454"/>
      <c r="H226" s="453"/>
      <c r="I226" s="453"/>
      <c r="J226" s="455"/>
      <c r="K226" s="455"/>
    </row>
    <row r="227" spans="1:11" s="24" customFormat="1">
      <c r="A227" s="450"/>
      <c r="B227" s="68"/>
      <c r="C227" s="451"/>
      <c r="D227" s="452"/>
      <c r="E227" s="453"/>
      <c r="F227" s="453"/>
      <c r="G227" s="454"/>
      <c r="H227" s="453"/>
      <c r="I227" s="453"/>
      <c r="J227" s="455"/>
      <c r="K227" s="455"/>
    </row>
    <row r="228" spans="1:11" s="24" customFormat="1">
      <c r="A228" s="450"/>
      <c r="B228" s="68"/>
      <c r="C228" s="451"/>
      <c r="D228" s="452"/>
      <c r="E228" s="453"/>
      <c r="F228" s="453"/>
      <c r="G228" s="454"/>
      <c r="H228" s="453"/>
      <c r="I228" s="453"/>
      <c r="J228" s="455"/>
      <c r="K228" s="455"/>
    </row>
    <row r="229" spans="1:11" s="24" customFormat="1">
      <c r="A229" s="450"/>
      <c r="B229" s="68"/>
      <c r="C229" s="451"/>
      <c r="D229" s="452"/>
      <c r="E229" s="453"/>
      <c r="F229" s="453"/>
      <c r="G229" s="454"/>
      <c r="H229" s="453"/>
      <c r="I229" s="453"/>
      <c r="J229" s="455"/>
      <c r="K229" s="455"/>
    </row>
    <row r="230" spans="1:11" s="24" customFormat="1">
      <c r="A230" s="450"/>
      <c r="B230" s="68"/>
      <c r="C230" s="451"/>
      <c r="D230" s="452"/>
      <c r="E230" s="453"/>
      <c r="F230" s="453"/>
      <c r="G230" s="454"/>
      <c r="H230" s="453"/>
      <c r="I230" s="453"/>
      <c r="J230" s="455"/>
      <c r="K230" s="455"/>
    </row>
    <row r="231" spans="1:11" s="24" customFormat="1">
      <c r="A231" s="450"/>
      <c r="B231" s="68"/>
      <c r="C231" s="451"/>
      <c r="D231" s="452"/>
      <c r="E231" s="453"/>
      <c r="F231" s="453"/>
      <c r="G231" s="454"/>
      <c r="H231" s="453"/>
      <c r="I231" s="453"/>
      <c r="J231" s="455"/>
      <c r="K231" s="455"/>
    </row>
    <row r="232" spans="1:11" s="24" customFormat="1">
      <c r="A232" s="450"/>
      <c r="B232" s="68"/>
      <c r="C232" s="451"/>
      <c r="D232" s="452"/>
      <c r="E232" s="453"/>
      <c r="F232" s="453"/>
      <c r="G232" s="454"/>
      <c r="H232" s="453"/>
      <c r="I232" s="453"/>
      <c r="J232" s="455"/>
      <c r="K232" s="455"/>
    </row>
    <row r="233" spans="1:11" s="24" customFormat="1">
      <c r="A233" s="450"/>
      <c r="B233" s="68"/>
      <c r="C233" s="451"/>
      <c r="D233" s="452"/>
      <c r="E233" s="453"/>
      <c r="F233" s="453"/>
      <c r="G233" s="454"/>
      <c r="H233" s="453"/>
      <c r="I233" s="453"/>
      <c r="J233" s="455"/>
      <c r="K233" s="455"/>
    </row>
    <row r="234" spans="1:11" s="24" customFormat="1">
      <c r="A234" s="450"/>
      <c r="B234" s="68"/>
      <c r="C234" s="451"/>
      <c r="D234" s="452"/>
      <c r="E234" s="453"/>
      <c r="F234" s="453"/>
      <c r="G234" s="454"/>
      <c r="H234" s="453"/>
      <c r="I234" s="453"/>
      <c r="J234" s="455"/>
      <c r="K234" s="455"/>
    </row>
    <row r="235" spans="1:11" s="24" customFormat="1">
      <c r="A235" s="450"/>
      <c r="B235" s="68"/>
      <c r="C235" s="451"/>
      <c r="D235" s="452"/>
      <c r="E235" s="453"/>
      <c r="F235" s="453"/>
      <c r="G235" s="454"/>
      <c r="H235" s="453"/>
      <c r="I235" s="453"/>
      <c r="J235" s="455"/>
      <c r="K235" s="455"/>
    </row>
    <row r="236" spans="1:11" s="24" customFormat="1">
      <c r="A236" s="450"/>
      <c r="B236" s="68"/>
      <c r="C236" s="451"/>
      <c r="D236" s="452"/>
      <c r="E236" s="453"/>
      <c r="F236" s="453"/>
      <c r="G236" s="454"/>
      <c r="H236" s="453"/>
      <c r="I236" s="453"/>
      <c r="J236" s="455"/>
      <c r="K236" s="455"/>
    </row>
    <row r="237" spans="1:11" s="24" customFormat="1">
      <c r="A237" s="450"/>
      <c r="B237" s="68"/>
      <c r="C237" s="451"/>
      <c r="D237" s="452"/>
      <c r="E237" s="453"/>
      <c r="F237" s="453"/>
      <c r="G237" s="454"/>
      <c r="H237" s="453"/>
      <c r="I237" s="453"/>
      <c r="J237" s="455"/>
      <c r="K237" s="455"/>
    </row>
    <row r="238" spans="1:11" s="24" customFormat="1">
      <c r="A238" s="450"/>
      <c r="B238" s="68"/>
      <c r="C238" s="451"/>
      <c r="D238" s="452"/>
      <c r="E238" s="453"/>
      <c r="F238" s="453"/>
      <c r="G238" s="454"/>
      <c r="H238" s="453"/>
      <c r="I238" s="453"/>
      <c r="J238" s="455"/>
      <c r="K238" s="455"/>
    </row>
    <row r="239" spans="1:11" s="24" customFormat="1">
      <c r="A239" s="450"/>
      <c r="B239" s="68"/>
      <c r="C239" s="451"/>
      <c r="D239" s="452"/>
      <c r="E239" s="453"/>
      <c r="F239" s="453"/>
      <c r="G239" s="454"/>
      <c r="H239" s="453"/>
      <c r="I239" s="453"/>
      <c r="J239" s="455"/>
      <c r="K239" s="455"/>
    </row>
    <row r="240" spans="1:11" s="24" customFormat="1">
      <c r="A240" s="450"/>
      <c r="B240" s="68"/>
      <c r="C240" s="451"/>
      <c r="D240" s="452"/>
      <c r="E240" s="453"/>
      <c r="F240" s="453"/>
      <c r="G240" s="454"/>
      <c r="H240" s="453"/>
      <c r="I240" s="453"/>
      <c r="J240" s="455"/>
      <c r="K240" s="455"/>
    </row>
    <row r="241" spans="1:11" s="24" customFormat="1">
      <c r="A241" s="450"/>
      <c r="B241" s="68"/>
      <c r="C241" s="451"/>
      <c r="D241" s="452"/>
      <c r="E241" s="453"/>
      <c r="F241" s="453"/>
      <c r="G241" s="454"/>
      <c r="H241" s="453"/>
      <c r="I241" s="453"/>
      <c r="J241" s="455"/>
      <c r="K241" s="455"/>
    </row>
    <row r="242" spans="1:11" s="24" customFormat="1">
      <c r="A242" s="450"/>
      <c r="B242" s="68"/>
      <c r="C242" s="451"/>
      <c r="D242" s="452"/>
      <c r="E242" s="453"/>
      <c r="F242" s="453"/>
      <c r="G242" s="454"/>
      <c r="H242" s="453"/>
      <c r="I242" s="453"/>
      <c r="J242" s="455"/>
      <c r="K242" s="455"/>
    </row>
    <row r="243" spans="1:11" s="24" customFormat="1">
      <c r="A243" s="450"/>
      <c r="B243" s="68"/>
      <c r="C243" s="451"/>
      <c r="D243" s="452"/>
      <c r="E243" s="453"/>
      <c r="F243" s="453"/>
      <c r="G243" s="454"/>
      <c r="H243" s="453"/>
      <c r="I243" s="453"/>
      <c r="J243" s="455"/>
      <c r="K243" s="455"/>
    </row>
    <row r="244" spans="1:11" s="24" customFormat="1">
      <c r="A244" s="450"/>
      <c r="B244" s="68"/>
      <c r="C244" s="451"/>
      <c r="D244" s="452"/>
      <c r="E244" s="453"/>
      <c r="F244" s="453"/>
      <c r="G244" s="454"/>
      <c r="H244" s="453"/>
      <c r="I244" s="453"/>
      <c r="J244" s="455"/>
      <c r="K244" s="455"/>
    </row>
    <row r="245" spans="1:11" s="24" customFormat="1">
      <c r="A245" s="450"/>
      <c r="B245" s="68"/>
      <c r="C245" s="451"/>
      <c r="D245" s="452"/>
      <c r="E245" s="453"/>
      <c r="F245" s="453"/>
      <c r="G245" s="454"/>
      <c r="H245" s="453"/>
      <c r="I245" s="453"/>
      <c r="J245" s="455"/>
      <c r="K245" s="455"/>
    </row>
    <row r="246" spans="1:11" s="24" customFormat="1">
      <c r="A246" s="450"/>
      <c r="B246" s="68"/>
      <c r="C246" s="451"/>
      <c r="D246" s="452"/>
      <c r="E246" s="453"/>
      <c r="F246" s="453"/>
      <c r="G246" s="454"/>
      <c r="H246" s="453"/>
      <c r="I246" s="453"/>
      <c r="J246" s="455"/>
      <c r="K246" s="455"/>
    </row>
    <row r="247" spans="1:11" s="24" customFormat="1">
      <c r="A247" s="450"/>
      <c r="B247" s="68"/>
      <c r="C247" s="451"/>
      <c r="D247" s="452"/>
      <c r="E247" s="453"/>
      <c r="F247" s="453"/>
      <c r="G247" s="454"/>
      <c r="H247" s="453"/>
      <c r="I247" s="453"/>
      <c r="J247" s="455"/>
      <c r="K247" s="455"/>
    </row>
    <row r="248" spans="1:11" s="24" customFormat="1">
      <c r="A248" s="450"/>
      <c r="B248" s="68"/>
      <c r="C248" s="451"/>
      <c r="D248" s="452"/>
      <c r="E248" s="453"/>
      <c r="F248" s="453"/>
      <c r="G248" s="454"/>
      <c r="H248" s="453"/>
      <c r="I248" s="453"/>
      <c r="J248" s="455"/>
      <c r="K248" s="455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สรุปเงินกัน</vt:lpstr>
      <vt:lpstr>รายละเอียดเงินกัน</vt:lpstr>
      <vt:lpstr>งบเบิกแทน</vt:lpstr>
      <vt:lpstr>ภาพรวม!nat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งบเบิกแทน!Print_Titles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2025-10-06T05:49:56Z</cp:lastPrinted>
  <dcterms:created xsi:type="dcterms:W3CDTF">2006-10-11T22:10:00Z</dcterms:created>
  <dcterms:modified xsi:type="dcterms:W3CDTF">2026-01-09T01:54:54Z</dcterms:modified>
</cp:coreProperties>
</file>