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5. ก.พ.69\15.2.69\"/>
    </mc:Choice>
  </mc:AlternateContent>
  <xr:revisionPtr revIDLastSave="0" documentId="13_ncr:1_{8DE8B7CC-DF87-4F4B-A6BB-34AA867E05AF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สรุปเงินกัน" sheetId="1062" r:id="rId8"/>
    <sheet name="รายละเอียดเงินกัน" sheetId="1063" r:id="rId9"/>
    <sheet name="งบเบิกแทน" sheetId="1065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9">งบเบิกแทน!$A$1:$K$20</definedName>
    <definedName name="_xlnm.Print_Area" localSheetId="4">'จังหวัด '!$A$1:$C$87</definedName>
    <definedName name="_xlnm.Print_Area" localSheetId="0">ภาพรวม!$A$1:$K$61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7">สรุปเงินกัน!$A$1:$J$12</definedName>
    <definedName name="_xlnm.Print_Area" localSheetId="2">ส่วนกลาง!$A$1:$I$25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8">รายละเอียดเงินกัน!$4:$5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062" l="1"/>
  <c r="K11" i="1062"/>
  <c r="K10" i="1062"/>
  <c r="K7" i="1062"/>
  <c r="A3" i="1062"/>
  <c r="A2" i="1062"/>
  <c r="A1" i="1062"/>
  <c r="K9" i="1062" l="1"/>
  <c r="B22" i="1058" l="1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A3" i="1047" l="1"/>
  <c r="E29" i="1049"/>
  <c r="E26" i="1049"/>
  <c r="E23" i="1049"/>
  <c r="E30" i="1049" s="1"/>
  <c r="A3" i="1049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G55" i="1059" l="1"/>
  <c r="I55" i="1059" s="1"/>
  <c r="E55" i="1059"/>
  <c r="D55" i="1059"/>
  <c r="K55" i="1059" s="1"/>
  <c r="C55" i="1059"/>
  <c r="B55" i="1059"/>
  <c r="G54" i="1059"/>
  <c r="E54" i="1059"/>
  <c r="D54" i="1059"/>
  <c r="K54" i="1059" s="1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A3" i="1059"/>
  <c r="I54" i="1059" l="1"/>
  <c r="H19" i="1065" l="1"/>
  <c r="J19" i="1065" s="1"/>
  <c r="F19" i="1065"/>
  <c r="H18" i="1065"/>
  <c r="J18" i="1065" s="1"/>
  <c r="F18" i="1065"/>
  <c r="I17" i="1065"/>
  <c r="H17" i="1065"/>
  <c r="J17" i="1065" s="1"/>
  <c r="F17" i="1065"/>
  <c r="H16" i="1065"/>
  <c r="J16" i="1065" s="1"/>
  <c r="F16" i="1065"/>
  <c r="H15" i="1065"/>
  <c r="J15" i="1065" s="1"/>
  <c r="F15" i="1065"/>
  <c r="I15" i="1065" l="1"/>
  <c r="I18" i="1065"/>
  <c r="I16" i="1065"/>
  <c r="I19" i="1065"/>
</calcChain>
</file>

<file path=xl/sharedStrings.xml><?xml version="1.0" encoding="utf-8"?>
<sst xmlns="http://schemas.openxmlformats.org/spreadsheetml/2006/main" count="1061" uniqueCount="607">
  <si>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</si>
  <si>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</si>
  <si>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</si>
  <si>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</si>
  <si>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</si>
  <si>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</si>
  <si>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</si>
  <si>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</si>
  <si>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</si>
  <si>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</si>
  <si>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</si>
  <si>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</si>
  <si>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</si>
  <si>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</si>
  <si>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</si>
  <si>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</si>
  <si>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</si>
  <si>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</si>
  <si>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</si>
  <si>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</si>
  <si>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</si>
  <si>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</si>
  <si>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</si>
  <si>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</si>
  <si>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</si>
  <si>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</si>
  <si>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</si>
  <si>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</si>
  <si>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</si>
  <si>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</si>
  <si>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</si>
  <si>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</si>
  <si>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</si>
  <si>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</si>
  <si>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</si>
  <si>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</si>
  <si>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</si>
  <si>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</si>
  <si>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</si>
  <si>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</si>
  <si>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</si>
  <si>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</si>
  <si>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</si>
  <si>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</si>
  <si>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</si>
  <si>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</si>
  <si>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</si>
  <si>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</si>
  <si>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</si>
  <si>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</si>
  <si>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</si>
  <si>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</si>
  <si>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</si>
  <si>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</si>
  <si>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</si>
  <si>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</si>
  <si>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</si>
  <si>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</si>
  <si>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</si>
  <si>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</si>
  <si>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</si>
  <si>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</si>
  <si>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</si>
  <si>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</si>
  <si>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</si>
  <si>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</si>
  <si>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</si>
  <si>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</si>
  <si>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</si>
  <si>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</si>
  <si>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</si>
  <si>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</si>
  <si>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</si>
  <si>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</si>
  <si>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</si>
  <si>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</si>
  <si>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</si>
  <si>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</si>
  <si>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</si>
  <si>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</si>
  <si>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</si>
  <si>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</si>
  <si>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</si>
  <si>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</si>
  <si>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</si>
  <si>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</si>
  <si>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</si>
  <si>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</si>
  <si>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</si>
  <si>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</si>
  <si>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</si>
  <si>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</si>
  <si>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</si>
  <si>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</si>
  <si>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</si>
  <si>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</si>
  <si>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</si>
  <si>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</si>
  <si>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</si>
  <si>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</si>
  <si>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</si>
  <si>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</si>
  <si>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</si>
  <si>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</si>
  <si>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</si>
  <si>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</si>
  <si>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</si>
  <si>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</si>
  <si>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</si>
  <si>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</si>
  <si>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</si>
  <si>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</si>
  <si>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</si>
  <si>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</si>
  <si>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</si>
  <si>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</si>
  <si>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</si>
  <si>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</si>
  <si>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</si>
  <si>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</si>
  <si>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</si>
  <si>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</si>
  <si>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</si>
  <si>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</si>
  <si>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</si>
  <si>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</si>
  <si>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</si>
  <si>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</si>
  <si>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</si>
  <si>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</si>
  <si>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</si>
  <si>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</si>
  <si>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</si>
  <si>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</si>
  <si>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</si>
  <si>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</si>
  <si>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</si>
  <si>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</si>
  <si>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</si>
  <si>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</si>
  <si>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</si>
  <si>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</si>
  <si>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</si>
  <si>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</si>
  <si>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</si>
  <si>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</si>
  <si>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</si>
  <si>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</si>
  <si>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</si>
  <si>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</si>
  <si>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</si>
  <si>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</si>
  <si>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</si>
  <si>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</si>
  <si>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</si>
  <si>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</si>
  <si>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</si>
  <si>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</si>
  <si>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</si>
  <si>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</si>
  <si>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</si>
  <si>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</si>
  <si>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</si>
  <si>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</si>
  <si>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</si>
  <si>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</si>
  <si>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</si>
  <si>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</si>
  <si>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</si>
  <si>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</si>
  <si>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</si>
  <si>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</si>
  <si>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</si>
  <si>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</si>
  <si>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</si>
  <si>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</si>
  <si>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</si>
  <si>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</si>
  <si>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</si>
  <si>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</si>
  <si>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</si>
  <si>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</si>
  <si>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</si>
  <si>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</si>
  <si>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</si>
  <si>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</si>
  <si>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</si>
  <si>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</si>
  <si>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</si>
  <si>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</si>
  <si>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</si>
  <si>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</si>
  <si>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</si>
  <si>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</si>
  <si>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</si>
  <si>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</si>
  <si>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</si>
  <si>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</si>
  <si>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</si>
  <si>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2</t>
  </si>
  <si>
    <t>สพจ.ลำปาง</t>
  </si>
  <si>
    <t>ลำดับที่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</si>
  <si>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</si>
  <si>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</si>
  <si>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</si>
  <si>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</si>
  <si>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</si>
  <si>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</si>
  <si>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</si>
  <si>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</si>
  <si>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</si>
  <si>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</si>
  <si>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</si>
  <si>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</si>
  <si>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</si>
  <si>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</si>
  <si>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</si>
  <si>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</si>
  <si>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</si>
  <si>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</si>
  <si>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</si>
  <si>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</si>
  <si>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</si>
  <si>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</si>
  <si>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</si>
  <si>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</si>
  <si>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</si>
  <si>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</si>
  <si>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</si>
  <si>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</si>
  <si>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</si>
  <si>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</si>
  <si>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</si>
  <si>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</si>
  <si>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</si>
  <si>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</si>
  <si>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</si>
  <si>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</si>
  <si>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</si>
  <si>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</si>
  <si>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</si>
  <si>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</si>
  <si>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</si>
  <si>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</si>
  <si>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</si>
  <si>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</si>
  <si>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</si>
  <si>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</si>
  <si>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</si>
  <si>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</si>
  <si>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</si>
  <si>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</si>
  <si>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</si>
  <si>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</si>
  <si>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</si>
  <si>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</si>
  <si>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</si>
  <si>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</si>
  <si>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</si>
  <si>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</si>
  <si>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</si>
  <si>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</si>
  <si>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</si>
  <si>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</si>
  <si>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</si>
  <si>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</si>
  <si>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</si>
  <si>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</si>
  <si>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</si>
  <si>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</si>
  <si>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</si>
  <si>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</si>
  <si>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</si>
  <si>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</si>
  <si>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</si>
  <si>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</si>
  <si>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</si>
  <si>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</si>
  <si>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</si>
  <si>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</si>
  <si>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</si>
  <si>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</si>
  <si>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</si>
  <si>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</si>
  <si>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</si>
  <si>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</si>
  <si>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</si>
  <si>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</si>
  <si>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</si>
  <si>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</si>
  <si>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</si>
  <si>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</si>
  <si>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</si>
  <si>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</si>
  <si>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</si>
  <si>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</si>
  <si>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</si>
  <si>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</si>
  <si>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</si>
  <si>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</si>
  <si>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</si>
  <si>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</si>
  <si>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</si>
  <si>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</si>
  <si>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</si>
  <si>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</si>
  <si>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</si>
  <si>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</si>
  <si>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</si>
  <si>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</si>
  <si>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</si>
  <si>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</si>
  <si>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</si>
  <si>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</si>
  <si>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</si>
  <si>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</si>
  <si>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</si>
  <si>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</si>
  <si>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</si>
  <si>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</si>
  <si>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</si>
  <si>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</si>
  <si>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</si>
  <si>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</si>
  <si>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</si>
  <si>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</si>
  <si>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</si>
  <si>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</si>
  <si>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</si>
  <si>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</si>
  <si>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</si>
  <si>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</si>
  <si>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</si>
  <si>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</si>
  <si>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</si>
  <si>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</si>
  <si>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</si>
  <si>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</si>
  <si>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</si>
  <si>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</si>
  <si>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</si>
  <si>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</si>
  <si>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</si>
  <si>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</si>
  <si>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</si>
  <si>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</si>
  <si>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</si>
  <si>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</si>
  <si>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</si>
  <si>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</si>
  <si>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</si>
  <si>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</si>
  <si>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</si>
  <si>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</si>
  <si>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</si>
  <si>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</si>
  <si>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</si>
  <si>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</si>
  <si>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</si>
  <si>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</si>
  <si>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</si>
  <si>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</si>
  <si>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</si>
  <si>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</si>
  <si>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</si>
  <si>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</si>
  <si>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</si>
  <si>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</si>
  <si>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</si>
  <si>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</si>
  <si>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</si>
  <si>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</si>
  <si>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</si>
  <si>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</si>
  <si>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</si>
  <si>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</si>
  <si>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</si>
  <si>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</si>
  <si>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</si>
  <si>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</si>
  <si>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</si>
  <si>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</si>
  <si>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</si>
  <si>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</si>
  <si>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</si>
  <si>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</si>
  <si>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</si>
  <si>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</si>
  <si>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</si>
  <si>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</si>
  <si>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</si>
  <si>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</si>
  <si>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</si>
  <si>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</si>
  <si>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</si>
  <si>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</si>
  <si>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</si>
  <si>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</si>
  <si>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</si>
  <si>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</si>
  <si>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</si>
  <si>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</si>
  <si>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</si>
  <si>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</si>
  <si>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</si>
  <si>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</si>
  <si>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</si>
  <si>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</si>
  <si>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</si>
  <si>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</si>
  <si>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</si>
  <si>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</si>
  <si>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</si>
  <si>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</si>
  <si>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</si>
  <si>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</si>
  <si>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</si>
  <si>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</si>
  <si>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</si>
  <si>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</si>
  <si>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</si>
  <si>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</si>
  <si>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</si>
  <si>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</si>
  <si>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</si>
  <si>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</si>
  <si>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</si>
  <si>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</si>
  <si>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</si>
  <si>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</si>
  <si>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</si>
  <si>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</si>
  <si>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</si>
  <si>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</si>
  <si>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</si>
  <si>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</si>
  <si>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</si>
  <si>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</si>
  <si>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</si>
  <si>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</si>
  <si>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</si>
  <si>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</si>
  <si>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</si>
  <si>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</si>
  <si>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</si>
  <si>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</si>
  <si>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</si>
  <si>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</si>
  <si>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</si>
  <si>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</si>
  <si>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</si>
  <si>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</si>
  <si>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</si>
  <si>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</si>
  <si>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</si>
  <si>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</si>
  <si>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</si>
  <si>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</si>
  <si>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</si>
  <si>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</si>
  <si>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</si>
  <si>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</si>
  <si>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</si>
  <si>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</si>
  <si>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</si>
  <si>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</si>
  <si>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</si>
  <si>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</si>
  <si>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</si>
  <si>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</si>
  <si>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</si>
  <si>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</si>
  <si>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</si>
  <si>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</si>
  <si>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</si>
  <si>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</si>
  <si>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</si>
  <si>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</si>
  <si>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</si>
  <si>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</si>
  <si>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</si>
  <si>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</si>
  <si>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</si>
  <si>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</si>
  <si>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</si>
  <si>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</si>
  <si>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</si>
  <si>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</si>
  <si>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</si>
  <si>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</si>
  <si>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</si>
  <si>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</si>
  <si>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</si>
  <si>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</si>
  <si>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</si>
  <si>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</si>
  <si>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</si>
  <si>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</si>
  <si>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</si>
  <si>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</si>
  <si>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</si>
  <si>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</si>
  <si>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</si>
  <si>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</si>
  <si>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</si>
  <si>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</si>
  <si>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</si>
  <si>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</si>
  <si>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</si>
  <si>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</si>
  <si>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</si>
  <si>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</si>
  <si>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</si>
  <si>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</si>
  <si>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</si>
  <si>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</si>
  <si>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</si>
  <si>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</si>
  <si>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</si>
  <si>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</si>
  <si>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</si>
  <si>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</si>
  <si>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</si>
  <si>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</si>
  <si>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</si>
  <si>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</si>
  <si>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</si>
  <si>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</si>
  <si>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</si>
  <si>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</si>
  <si>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</si>
  <si>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</si>
  <si>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</si>
  <si>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</si>
  <si>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</si>
  <si>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</si>
  <si>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</si>
  <si>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</si>
  <si>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</si>
  <si>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</si>
  <si>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</si>
  <si>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</si>
  <si>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</si>
  <si>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</si>
  <si>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</si>
  <si>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</si>
  <si>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</si>
  <si>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</si>
  <si>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</si>
  <si>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</si>
  <si>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</si>
  <si>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</si>
  <si>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</si>
  <si>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</si>
  <si>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</si>
  <si>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</si>
  <si>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</si>
  <si>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</si>
  <si>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</si>
  <si>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</si>
  <si>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</si>
  <si>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</si>
  <si>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</si>
  <si>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</si>
  <si>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</si>
  <si>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</si>
  <si>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>โครงการการนำเสนอผลงาน "AI Smart Village Solver" ในการแข่งขันระดับ Asia Pacific ICT Alliance Awards (APICTA) 2025 ณ เมืองเกาสง สาธารณรัฐจีน (ไต้หวัน) (ศสท.)</t>
  </si>
  <si>
    <t xml:space="preserve"> 17 ก.พ.69</t>
  </si>
  <si>
    <t xml:space="preserve"> 23 เม.ย.69</t>
  </si>
  <si>
    <t>สำนักงานพัฒนาชุมชนจังหวัด 33 รายการ</t>
  </si>
  <si>
    <t>โอนเปลี่ยนแปลงรายการงบลงทุน</t>
  </si>
  <si>
    <t>ครุภัณฑ์สำนักงาน - ปรับปรุงสำนักงานพัฒนาชุมชนอำเภอนาทวี จังหวัดสงขลา</t>
  </si>
  <si>
    <t>ก่อสร้างอาคารอเนกประสงค์ (ส่วนที่ทำไม่เสร็จ) ศูนย์ศึกษาและพัฒนาชุมชนองครักษ์ จังหวัดนครนายก</t>
  </si>
  <si>
    <t xml:space="preserve"> 4 ก.ค.69</t>
  </si>
  <si>
    <t xml:space="preserve"> 5 พ.ค.69</t>
  </si>
  <si>
    <t xml:space="preserve"> 9 ส.ค.69</t>
  </si>
  <si>
    <t>ก่อสร้างห้องน้ำรวม ชาย - หญิง บ้านพักข้าราชการสำนักงานพัฒนาชุมชนจังหวัดพัทลุง</t>
  </si>
  <si>
    <t>ก่อสร้างห้องเก็บของ - โรงรถ บ้านพักข้าราชการสำนักงานพัฒนาชุมชนจังหวัดพัทลุง</t>
  </si>
  <si>
    <t>ปรับปรุงสำนักงานอำเภอสันป่าตอง จังหวัดเชียงใหม่</t>
  </si>
  <si>
    <t xml:space="preserve"> 25 พ.ย.68</t>
  </si>
  <si>
    <t>รายงานผลการใช้จ่ายงบประมาณเบิกแทนกัน (เบิกแทนหน่วยงานอื่น)</t>
  </si>
  <si>
    <t>ประจำปีงบประมาณ พ.ศ. 2569</t>
  </si>
  <si>
    <t>หน่วยงาน/โครงการ</t>
  </si>
  <si>
    <t>วันที่รับ
งบประมาณ</t>
  </si>
  <si>
    <t>งบประมาณ
รับจัดสรร</t>
  </si>
  <si>
    <t>ใบสั่งซื้อ/จ้าง 
(PO)</t>
  </si>
  <si>
    <t>หน่วย
ดำเนินการ</t>
  </si>
  <si>
    <t>กรมชลประทาน</t>
  </si>
  <si>
    <t>โครงการอ่างเก็บน้ำแม่ตาช้าง ตำบลป่าแดด 
อำเภอแม่สรวย จังหวัดเชียงราย</t>
  </si>
  <si>
    <t xml:space="preserve"> 16 ธ.ค.68</t>
  </si>
  <si>
    <t>สพจ.เชียงราย</t>
  </si>
  <si>
    <t>โครงการอ่างเก็บน้ำแม่มอกอันเนื่องมาจากพระราชดำริ
จังหวัดลำปาง</t>
  </si>
  <si>
    <t>โครงการอ่างเก็บน้ำคลองโพล้ จังหวัดระยอง</t>
  </si>
  <si>
    <t xml:space="preserve"> 9 ม.ค.69</t>
  </si>
  <si>
    <t>สพจ.ระยอง</t>
  </si>
  <si>
    <t>โครงการอ่างเก็บน้ำน้ำกิ จังหวัดน่าน</t>
  </si>
  <si>
    <t>โครงการคลองระบายน้ำหลากบางบาล - บางไทร 
จังหวัดพระนครศรีอยุธยา</t>
  </si>
  <si>
    <t>โครงการพัฒนาลุ่มน้ำห้วยหลวงตอนล่าง จังหวัดหนองคาย</t>
  </si>
  <si>
    <t>สพจ.อุดรธานี</t>
  </si>
  <si>
    <t xml:space="preserve"> 22 มิ.ย.69</t>
  </si>
  <si>
    <t>ข้อมูลวันที่ 13 กุมภาพันธ์ 2569</t>
  </si>
  <si>
    <t>สำรองเงิน
(CX)</t>
  </si>
  <si>
    <t>รวม (ผลการเบิกจ่าย+PO+สำรองเงิน)</t>
  </si>
  <si>
    <t>ข้อมูลสะสมตั้งแต่วันที่ 1 ตุลาคม 2568  ถึงวันที่ 15 กุมภาพันธ์ 2569</t>
  </si>
  <si>
    <t>ข้อมูลสะสมตั้งแต่วันที่ 1 ตุลาคม 2568 ถึงวันที่ 15 กุมภาพันธ์ 2569</t>
  </si>
  <si>
    <t>ข้อมูล ณ วันที่ 15 กุมภาพันธ์ 2569</t>
  </si>
  <si>
    <t>ข้อมูลสะสมตั้งแต่วันที่ 16 ธันวาคม 2568 ถึงวันที่ 15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</si>
</sst>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175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sz val="14"/>
      <name val="Chulabhorn Likit Text Light"/>
      <family val="3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b/>
      <sz val="15"/>
      <color theme="1"/>
      <name val="TH SarabunPSK"/>
      <family val="2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/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5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5" fillId="0" borderId="0" applyFont="0" applyFill="0" applyBorder="0" applyAlignment="0" applyProtection="0"/>
    <xf numFmtId="0" fontId="78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0" fillId="0" borderId="0"/>
    <xf numFmtId="0" fontId="80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5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1" fillId="0" borderId="0"/>
    <xf numFmtId="0" fontId="50" fillId="0" borderId="0"/>
    <xf numFmtId="0" fontId="50" fillId="0" borderId="0"/>
    <xf numFmtId="0" fontId="80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2" fillId="0" borderId="0"/>
    <xf numFmtId="0" fontId="46" fillId="0" borderId="0"/>
    <xf numFmtId="0" fontId="46" fillId="0" borderId="0"/>
    <xf numFmtId="0" fontId="45" fillId="0" borderId="0"/>
    <xf numFmtId="0" fontId="8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4" fillId="0" borderId="0"/>
    <xf numFmtId="0" fontId="37" fillId="0" borderId="0"/>
    <xf numFmtId="0" fontId="59" fillId="0" borderId="0"/>
    <xf numFmtId="0" fontId="37" fillId="0" borderId="0"/>
    <xf numFmtId="0" fontId="85" fillId="0" borderId="0"/>
    <xf numFmtId="43" fontId="85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4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86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87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8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0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1" fillId="0" borderId="0"/>
    <xf numFmtId="0" fontId="17" fillId="10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02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3" fillId="0" borderId="0"/>
    <xf numFmtId="0" fontId="14" fillId="0" borderId="0"/>
    <xf numFmtId="43" fontId="14" fillId="0" borderId="0" applyFont="0" applyFill="0" applyBorder="0" applyAlignment="0" applyProtection="0"/>
    <xf numFmtId="0" fontId="105" fillId="0" borderId="0"/>
    <xf numFmtId="43" fontId="80" fillId="0" borderId="0" applyFont="0" applyFill="0" applyBorder="0" applyAlignment="0" applyProtection="0"/>
    <xf numFmtId="0" fontId="8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08" fillId="0" borderId="0"/>
    <xf numFmtId="0" fontId="108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36" applyNumberFormat="0" applyFont="0" applyAlignment="0" applyProtection="0"/>
    <xf numFmtId="0" fontId="6" fillId="10" borderId="36" applyNumberFormat="0" applyFont="0" applyAlignment="0" applyProtection="0"/>
    <xf numFmtId="43" fontId="7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0" fillId="0" borderId="0"/>
    <xf numFmtId="0" fontId="3" fillId="0" borderId="0"/>
    <xf numFmtId="0" fontId="75" fillId="0" borderId="0"/>
    <xf numFmtId="0" fontId="111" fillId="0" borderId="0"/>
    <xf numFmtId="0" fontId="112" fillId="0" borderId="0"/>
    <xf numFmtId="0" fontId="2" fillId="0" borderId="0"/>
    <xf numFmtId="0" fontId="114" fillId="0" borderId="0"/>
    <xf numFmtId="0" fontId="115" fillId="0" borderId="0"/>
    <xf numFmtId="0" fontId="116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18" fillId="0" borderId="0"/>
    <xf numFmtId="0" fontId="120" fillId="0" borderId="0"/>
    <xf numFmtId="0" fontId="59" fillId="0" borderId="0"/>
    <xf numFmtId="0" fontId="125" fillId="0" borderId="0"/>
    <xf numFmtId="0" fontId="128" fillId="0" borderId="0"/>
    <xf numFmtId="0" fontId="128" fillId="0" borderId="0"/>
    <xf numFmtId="0" fontId="130" fillId="0" borderId="0"/>
  </cellStyleXfs>
  <cellXfs count="691">
    <xf numFmtId="0" fontId="0" fillId="0" borderId="0" xfId="0"/>
    <xf numFmtId="0" fontId="70" fillId="0" borderId="0" xfId="0" applyFont="1"/>
    <xf numFmtId="0" fontId="71" fillId="0" borderId="0" xfId="0" applyFont="1"/>
    <xf numFmtId="0" fontId="71" fillId="6" borderId="0" xfId="0" applyFont="1" applyFill="1"/>
    <xf numFmtId="0" fontId="71" fillId="6" borderId="0" xfId="0" applyFont="1" applyFill="1" applyAlignment="1">
      <alignment horizontal="left" vertical="top"/>
    </xf>
    <xf numFmtId="0" fontId="76" fillId="0" borderId="0" xfId="0" applyFont="1"/>
    <xf numFmtId="43" fontId="104" fillId="0" borderId="0" xfId="55" applyFont="1" applyFill="1" applyAlignment="1">
      <alignment vertical="center"/>
    </xf>
    <xf numFmtId="43" fontId="74" fillId="0" borderId="0" xfId="55" applyFont="1"/>
    <xf numFmtId="0" fontId="92" fillId="0" borderId="0" xfId="0" applyFont="1"/>
    <xf numFmtId="165" fontId="131" fillId="0" borderId="3" xfId="3" applyFont="1" applyFill="1" applyBorder="1" applyAlignment="1">
      <alignment horizontal="center" vertic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74" fillId="0" borderId="0" xfId="0" applyFont="1"/>
    <xf numFmtId="0" fontId="79" fillId="6" borderId="0" xfId="0" applyFont="1" applyFill="1"/>
    <xf numFmtId="0" fontId="98" fillId="6" borderId="0" xfId="0" applyFont="1" applyFill="1"/>
    <xf numFmtId="0" fontId="96" fillId="0" borderId="0" xfId="0" applyFont="1" applyAlignment="1">
      <alignment horizontal="center"/>
    </xf>
    <xf numFmtId="0" fontId="96" fillId="0" borderId="0" xfId="0" applyFont="1"/>
    <xf numFmtId="21" fontId="96" fillId="0" borderId="0" xfId="0" applyNumberFormat="1" applyFont="1"/>
    <xf numFmtId="0" fontId="98" fillId="6" borderId="0" xfId="0" applyFont="1" applyFill="1" applyAlignment="1">
      <alignment horizontal="left"/>
    </xf>
    <xf numFmtId="0" fontId="98" fillId="6" borderId="0" xfId="0" applyFont="1" applyFill="1" applyAlignment="1">
      <alignment horizontal="left" indent="2"/>
    </xf>
    <xf numFmtId="0" fontId="74" fillId="6" borderId="0" xfId="0" applyFont="1" applyFill="1"/>
    <xf numFmtId="0" fontId="96" fillId="6" borderId="0" xfId="0" applyFont="1" applyFill="1"/>
    <xf numFmtId="0" fontId="96" fillId="6" borderId="0" xfId="0" applyFont="1" applyFill="1" applyAlignment="1">
      <alignment horizontal="left"/>
    </xf>
    <xf numFmtId="0" fontId="96" fillId="0" borderId="0" xfId="0" applyFont="1" applyAlignment="1">
      <alignment horizontal="left"/>
    </xf>
    <xf numFmtId="0" fontId="93" fillId="6" borderId="0" xfId="0" applyFont="1" applyFill="1"/>
    <xf numFmtId="0" fontId="121" fillId="6" borderId="0" xfId="0" applyFont="1" applyFill="1"/>
    <xf numFmtId="0" fontId="70" fillId="6" borderId="0" xfId="0" applyFont="1" applyFill="1"/>
    <xf numFmtId="0" fontId="121" fillId="6" borderId="17" xfId="0" applyFont="1" applyFill="1" applyBorder="1"/>
    <xf numFmtId="0" fontId="93" fillId="6" borderId="0" xfId="0" applyFont="1" applyFill="1" applyAlignment="1">
      <alignment horizontal="left"/>
    </xf>
    <xf numFmtId="0" fontId="71" fillId="6" borderId="0" xfId="0" applyFont="1" applyFill="1" applyAlignment="1">
      <alignment horizontal="left" vertical="top" wrapText="1"/>
    </xf>
    <xf numFmtId="0" fontId="109" fillId="0" borderId="0" xfId="0" applyFont="1"/>
    <xf numFmtId="0" fontId="74" fillId="0" borderId="0" xfId="110" applyFont="1"/>
    <xf numFmtId="0" fontId="104" fillId="0" borderId="0" xfId="110" applyFont="1" applyAlignment="1">
      <alignment horizontal="center" vertical="center"/>
    </xf>
    <xf numFmtId="0" fontId="104" fillId="0" borderId="0" xfId="110" applyFont="1" applyAlignment="1">
      <alignment vertical="center"/>
    </xf>
    <xf numFmtId="43" fontId="104" fillId="0" borderId="0" xfId="55" applyFont="1" applyAlignment="1">
      <alignment vertical="center"/>
    </xf>
    <xf numFmtId="0" fontId="72" fillId="0" borderId="0" xfId="0" applyFont="1" applyAlignment="1">
      <alignment horizontal="center"/>
    </xf>
    <xf numFmtId="0" fontId="121" fillId="0" borderId="0" xfId="0" applyFont="1" applyAlignment="1">
      <alignment horizontal="left" vertical="center"/>
    </xf>
    <xf numFmtId="165" fontId="121" fillId="0" borderId="0" xfId="3" applyFont="1" applyFill="1" applyBorder="1" applyAlignment="1">
      <alignment horizontal="center" vertical="center"/>
    </xf>
    <xf numFmtId="165" fontId="121" fillId="0" borderId="0" xfId="3" applyFont="1" applyFill="1" applyBorder="1" applyAlignment="1">
      <alignment vertical="center"/>
    </xf>
    <xf numFmtId="165" fontId="131" fillId="0" borderId="26" xfId="3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165" fontId="134" fillId="0" borderId="0" xfId="3" applyFont="1" applyAlignment="1">
      <alignment vertical="center"/>
    </xf>
    <xf numFmtId="165" fontId="134" fillId="0" borderId="0" xfId="3" applyFont="1"/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0" fontId="133" fillId="0" borderId="0" xfId="0" applyFont="1"/>
    <xf numFmtId="0" fontId="135" fillId="0" borderId="0" xfId="0" applyFont="1" applyAlignment="1">
      <alignment horizontal="left" vertical="center"/>
    </xf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right"/>
    </xf>
    <xf numFmtId="0" fontId="136" fillId="0" borderId="0" xfId="0" applyFont="1"/>
    <xf numFmtId="165" fontId="135" fillId="0" borderId="0" xfId="3" applyFont="1"/>
    <xf numFmtId="0" fontId="121" fillId="0" borderId="0" xfId="0" applyFont="1"/>
    <xf numFmtId="165" fontId="121" fillId="0" borderId="0" xfId="3" applyFont="1" applyAlignment="1">
      <alignment vertical="center"/>
    </xf>
    <xf numFmtId="0" fontId="121" fillId="0" borderId="11" xfId="0" applyFont="1" applyBorder="1" applyAlignment="1">
      <alignment horizontal="center"/>
    </xf>
    <xf numFmtId="0" fontId="121" fillId="0" borderId="11" xfId="0" applyFont="1" applyBorder="1"/>
    <xf numFmtId="0" fontId="132" fillId="0" borderId="0" xfId="0" applyFont="1"/>
    <xf numFmtId="165" fontId="122" fillId="0" borderId="3" xfId="3" applyFont="1" applyBorder="1" applyAlignment="1">
      <alignment horizontal="center" vertical="center"/>
    </xf>
    <xf numFmtId="165" fontId="122" fillId="0" borderId="3" xfId="3" applyFont="1" applyFill="1" applyBorder="1" applyAlignment="1">
      <alignment horizontal="center" vertical="center"/>
    </xf>
    <xf numFmtId="0" fontId="90" fillId="0" borderId="0" xfId="0" applyFont="1"/>
    <xf numFmtId="43" fontId="95" fillId="0" borderId="3" xfId="55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43" fontId="93" fillId="0" borderId="0" xfId="55" applyFont="1"/>
    <xf numFmtId="0" fontId="95" fillId="0" borderId="0" xfId="0" applyFont="1" applyAlignment="1">
      <alignment horizontal="center" vertical="center"/>
    </xf>
    <xf numFmtId="0" fontId="93" fillId="6" borderId="3" xfId="0" applyFont="1" applyFill="1" applyBorder="1" applyAlignment="1">
      <alignment horizontal="center" vertical="center"/>
    </xf>
    <xf numFmtId="0" fontId="93" fillId="6" borderId="3" xfId="0" applyFont="1" applyFill="1" applyBorder="1" applyAlignment="1">
      <alignment vertical="center" wrapText="1"/>
    </xf>
    <xf numFmtId="43" fontId="93" fillId="6" borderId="3" xfId="55" applyFont="1" applyFill="1" applyBorder="1" applyAlignment="1">
      <alignment vertical="center"/>
    </xf>
    <xf numFmtId="43" fontId="93" fillId="0" borderId="3" xfId="55" applyFont="1" applyBorder="1" applyAlignment="1">
      <alignment vertical="center"/>
    </xf>
    <xf numFmtId="43" fontId="93" fillId="0" borderId="3" xfId="55" applyFont="1" applyFill="1" applyBorder="1" applyAlignment="1">
      <alignment vertical="center"/>
    </xf>
    <xf numFmtId="0" fontId="93" fillId="6" borderId="0" xfId="0" applyFont="1" applyFill="1" applyAlignment="1">
      <alignment vertical="center"/>
    </xf>
    <xf numFmtId="0" fontId="93" fillId="0" borderId="3" xfId="0" applyFont="1" applyBorder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0" applyFont="1"/>
    <xf numFmtId="0" fontId="93" fillId="0" borderId="3" xfId="0" applyFont="1" applyBorder="1" applyAlignment="1">
      <alignment vertical="center" wrapText="1"/>
    </xf>
    <xf numFmtId="0" fontId="95" fillId="6" borderId="0" xfId="0" applyFont="1" applyFill="1" applyAlignment="1">
      <alignment vertical="center"/>
    </xf>
    <xf numFmtId="0" fontId="93" fillId="6" borderId="3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/>
    </xf>
    <xf numFmtId="0" fontId="77" fillId="0" borderId="0" xfId="0" applyFont="1"/>
    <xf numFmtId="0" fontId="137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0" fillId="0" borderId="13" xfId="0" applyFont="1" applyBorder="1" applyAlignment="1">
      <alignment horizontal="center" vertical="center"/>
    </xf>
    <xf numFmtId="0" fontId="106" fillId="0" borderId="13" xfId="0" applyFont="1" applyBorder="1" applyAlignment="1">
      <alignment horizontal="left" vertical="center"/>
    </xf>
    <xf numFmtId="0" fontId="113" fillId="0" borderId="3" xfId="0" applyFont="1" applyBorder="1" applyAlignment="1">
      <alignment horizontal="left" vertical="center"/>
    </xf>
    <xf numFmtId="43" fontId="137" fillId="0" borderId="3" xfId="0" applyNumberFormat="1" applyFont="1" applyBorder="1" applyAlignment="1">
      <alignment horizontal="left" vertical="center"/>
    </xf>
    <xf numFmtId="0" fontId="138" fillId="0" borderId="3" xfId="0" applyFont="1" applyBorder="1" applyAlignment="1">
      <alignment horizontal="center" vertical="center"/>
    </xf>
    <xf numFmtId="49" fontId="139" fillId="0" borderId="3" xfId="0" applyNumberFormat="1" applyFont="1" applyBorder="1" applyAlignment="1">
      <alignment horizontal="left" vertical="center" wrapText="1"/>
    </xf>
    <xf numFmtId="0" fontId="140" fillId="0" borderId="0" xfId="0" applyFont="1" applyAlignment="1">
      <alignment vertical="center"/>
    </xf>
    <xf numFmtId="0" fontId="99" fillId="0" borderId="3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09" fillId="6" borderId="0" xfId="0" applyFont="1" applyFill="1" applyAlignment="1">
      <alignment horizontal="center" vertical="top"/>
    </xf>
    <xf numFmtId="0" fontId="93" fillId="0" borderId="0" xfId="183" applyFont="1" applyAlignment="1">
      <alignment horizontal="left" vertical="center" wrapText="1"/>
    </xf>
    <xf numFmtId="0" fontId="98" fillId="0" borderId="0" xfId="0" applyFont="1" applyAlignment="1">
      <alignment vertical="center"/>
    </xf>
    <xf numFmtId="0" fontId="142" fillId="0" borderId="0" xfId="0" applyFont="1" applyAlignment="1">
      <alignment vertical="top"/>
    </xf>
    <xf numFmtId="0" fontId="109" fillId="6" borderId="0" xfId="0" applyFont="1" applyFill="1" applyAlignment="1">
      <alignment horizontal="center" vertical="center"/>
    </xf>
    <xf numFmtId="0" fontId="142" fillId="6" borderId="0" xfId="0" applyFont="1" applyFill="1" applyAlignment="1">
      <alignment vertical="top"/>
    </xf>
    <xf numFmtId="0" fontId="93" fillId="6" borderId="0" xfId="183" applyFont="1" applyFill="1" applyAlignment="1">
      <alignment horizontal="left" vertical="center" wrapText="1"/>
    </xf>
    <xf numFmtId="0" fontId="142" fillId="0" borderId="0" xfId="0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top"/>
    </xf>
    <xf numFmtId="0" fontId="145" fillId="0" borderId="0" xfId="0" applyFont="1" applyAlignment="1">
      <alignment vertical="center" wrapText="1"/>
    </xf>
    <xf numFmtId="0" fontId="145" fillId="0" borderId="0" xfId="0" applyFont="1" applyAlignment="1">
      <alignment vertical="center"/>
    </xf>
    <xf numFmtId="0" fontId="142" fillId="0" borderId="0" xfId="0" applyFont="1"/>
    <xf numFmtId="0" fontId="145" fillId="0" borderId="0" xfId="0" applyFont="1" applyAlignment="1">
      <alignment horizontal="center" vertical="center"/>
    </xf>
    <xf numFmtId="0" fontId="109" fillId="0" borderId="0" xfId="0" quotePrefix="1" applyFont="1" applyAlignment="1">
      <alignment horizontal="center" vertical="center"/>
    </xf>
    <xf numFmtId="165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46" fillId="0" borderId="0" xfId="0" applyFont="1" applyAlignment="1">
      <alignment horizontal="center"/>
    </xf>
    <xf numFmtId="0" fontId="150" fillId="24" borderId="37" xfId="25" applyFont="1" applyFill="1" applyBorder="1" applyAlignment="1">
      <alignment horizontal="center" vertical="center" wrapText="1" readingOrder="1"/>
    </xf>
    <xf numFmtId="0" fontId="150" fillId="25" borderId="37" xfId="25" applyFont="1" applyFill="1" applyBorder="1" applyAlignment="1">
      <alignment horizontal="center" vertical="center" wrapText="1" readingOrder="1"/>
    </xf>
    <xf numFmtId="0" fontId="150" fillId="5" borderId="37" xfId="25" applyFont="1" applyFill="1" applyBorder="1" applyAlignment="1">
      <alignment horizontal="center" vertical="center" wrapText="1" readingOrder="1"/>
    </xf>
    <xf numFmtId="49" fontId="151" fillId="0" borderId="37" xfId="55" applyNumberFormat="1" applyFont="1" applyFill="1" applyBorder="1" applyAlignment="1">
      <alignment horizontal="center" vertical="center" wrapText="1" readingOrder="1"/>
    </xf>
    <xf numFmtId="167" fontId="91" fillId="0" borderId="37" xfId="55" applyNumberFormat="1" applyFont="1" applyFill="1" applyBorder="1" applyAlignment="1">
      <alignment vertical="center" wrapText="1"/>
    </xf>
    <xf numFmtId="168" fontId="146" fillId="0" borderId="37" xfId="15" applyNumberFormat="1" applyFont="1" applyBorder="1" applyAlignment="1">
      <alignment horizontal="right" vertical="center" wrapText="1"/>
    </xf>
    <xf numFmtId="167" fontId="91" fillId="0" borderId="37" xfId="55" applyNumberFormat="1" applyFont="1" applyFill="1" applyBorder="1" applyAlignment="1">
      <alignment horizontal="right" vertical="center" wrapText="1"/>
    </xf>
    <xf numFmtId="2" fontId="91" fillId="0" borderId="37" xfId="55" applyNumberFormat="1" applyFont="1" applyFill="1" applyBorder="1" applyAlignment="1">
      <alignment horizontal="center" vertical="center" wrapText="1"/>
    </xf>
    <xf numFmtId="167" fontId="91" fillId="0" borderId="37" xfId="55" applyNumberFormat="1" applyFont="1" applyFill="1" applyBorder="1" applyAlignment="1">
      <alignment horizontal="center" vertical="center" wrapText="1"/>
    </xf>
    <xf numFmtId="43" fontId="91" fillId="0" borderId="37" xfId="55" applyFont="1" applyFill="1" applyBorder="1" applyAlignment="1">
      <alignment vertical="center" wrapText="1"/>
    </xf>
    <xf numFmtId="167" fontId="129" fillId="7" borderId="37" xfId="55" applyNumberFormat="1" applyFont="1" applyFill="1" applyBorder="1" applyAlignment="1">
      <alignment vertical="center" wrapText="1"/>
    </xf>
    <xf numFmtId="168" fontId="129" fillId="7" borderId="37" xfId="15" applyNumberFormat="1" applyFont="1" applyFill="1" applyBorder="1" applyAlignment="1">
      <alignment horizontal="right" vertical="center" wrapText="1"/>
    </xf>
    <xf numFmtId="167" fontId="129" fillId="7" borderId="37" xfId="55" applyNumberFormat="1" applyFont="1" applyFill="1" applyBorder="1" applyAlignment="1">
      <alignment horizontal="right" vertical="center" wrapText="1"/>
    </xf>
    <xf numFmtId="2" fontId="91" fillId="7" borderId="37" xfId="55" applyNumberFormat="1" applyFont="1" applyFill="1" applyBorder="1" applyAlignment="1">
      <alignment horizontal="center" vertical="center" wrapText="1"/>
    </xf>
    <xf numFmtId="43" fontId="91" fillId="7" borderId="37" xfId="55" applyFont="1" applyFill="1" applyBorder="1" applyAlignment="1">
      <alignment vertical="center" wrapText="1"/>
    </xf>
    <xf numFmtId="0" fontId="152" fillId="0" borderId="0" xfId="0" applyFont="1"/>
    <xf numFmtId="0" fontId="153" fillId="0" borderId="0" xfId="0" applyFont="1"/>
    <xf numFmtId="167" fontId="153" fillId="0" borderId="0" xfId="0" applyNumberFormat="1" applyFont="1"/>
    <xf numFmtId="0" fontId="15" fillId="0" borderId="0" xfId="0" applyFont="1"/>
    <xf numFmtId="0" fontId="154" fillId="0" borderId="0" xfId="15" applyFont="1" applyAlignment="1">
      <alignment horizontal="left" vertical="center" wrapText="1"/>
    </xf>
    <xf numFmtId="0" fontId="154" fillId="0" borderId="0" xfId="15" applyFont="1" applyAlignment="1">
      <alignment vertical="center" wrapText="1"/>
    </xf>
    <xf numFmtId="43" fontId="152" fillId="0" borderId="0" xfId="0" applyNumberFormat="1" applyFont="1"/>
    <xf numFmtId="2" fontId="152" fillId="0" borderId="0" xfId="0" applyNumberFormat="1" applyFont="1"/>
    <xf numFmtId="167" fontId="152" fillId="0" borderId="0" xfId="0" applyNumberFormat="1" applyFont="1"/>
    <xf numFmtId="2" fontId="153" fillId="0" borderId="0" xfId="0" applyNumberFormat="1" applyFont="1"/>
    <xf numFmtId="43" fontId="153" fillId="0" borderId="0" xfId="0" applyNumberFormat="1" applyFont="1"/>
    <xf numFmtId="0" fontId="132" fillId="6" borderId="0" xfId="0" applyFont="1" applyFill="1"/>
    <xf numFmtId="0" fontId="155" fillId="6" borderId="0" xfId="0" applyFont="1" applyFill="1"/>
    <xf numFmtId="0" fontId="156" fillId="6" borderId="0" xfId="0" applyFont="1" applyFill="1"/>
    <xf numFmtId="0" fontId="124" fillId="6" borderId="10" xfId="0" applyFont="1" applyFill="1" applyBorder="1" applyAlignment="1">
      <alignment horizontal="center"/>
    </xf>
    <xf numFmtId="0" fontId="124" fillId="6" borderId="11" xfId="0" applyFont="1" applyFill="1" applyBorder="1" applyAlignment="1">
      <alignment horizontal="center"/>
    </xf>
    <xf numFmtId="0" fontId="124" fillId="6" borderId="32" xfId="0" applyFont="1" applyFill="1" applyBorder="1" applyAlignment="1">
      <alignment shrinkToFit="1"/>
    </xf>
    <xf numFmtId="0" fontId="124" fillId="6" borderId="14" xfId="0" applyFont="1" applyFill="1" applyBorder="1" applyAlignment="1">
      <alignment horizontal="center"/>
    </xf>
    <xf numFmtId="0" fontId="124" fillId="0" borderId="32" xfId="0" applyFont="1" applyBorder="1" applyAlignment="1">
      <alignment shrinkToFit="1"/>
    </xf>
    <xf numFmtId="0" fontId="121" fillId="6" borderId="11" xfId="0" applyFont="1" applyFill="1" applyBorder="1" applyAlignment="1">
      <alignment horizontal="center"/>
    </xf>
    <xf numFmtId="0" fontId="121" fillId="0" borderId="32" xfId="0" applyFont="1" applyBorder="1" applyAlignment="1">
      <alignment shrinkToFit="1"/>
    </xf>
    <xf numFmtId="0" fontId="121" fillId="6" borderId="17" xfId="0" applyFont="1" applyFill="1" applyBorder="1" applyAlignment="1">
      <alignment horizontal="left"/>
    </xf>
    <xf numFmtId="0" fontId="122" fillId="6" borderId="3" xfId="0" applyFont="1" applyFill="1" applyBorder="1" applyAlignment="1">
      <alignment horizontal="center" vertical="center"/>
    </xf>
    <xf numFmtId="0" fontId="155" fillId="0" borderId="0" xfId="0" applyFont="1"/>
    <xf numFmtId="0" fontId="155" fillId="0" borderId="0" xfId="0" applyFont="1" applyAlignment="1">
      <alignment vertical="center"/>
    </xf>
    <xf numFmtId="0" fontId="122" fillId="5" borderId="6" xfId="0" applyFont="1" applyFill="1" applyBorder="1"/>
    <xf numFmtId="0" fontId="122" fillId="5" borderId="6" xfId="0" applyFont="1" applyFill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1" fillId="0" borderId="10" xfId="0" applyFont="1" applyBorder="1"/>
    <xf numFmtId="0" fontId="124" fillId="0" borderId="17" xfId="0" applyFont="1" applyBorder="1"/>
    <xf numFmtId="0" fontId="121" fillId="0" borderId="17" xfId="0" applyFont="1" applyBorder="1" applyAlignment="1">
      <alignment horizontal="center"/>
    </xf>
    <xf numFmtId="0" fontId="121" fillId="0" borderId="17" xfId="0" applyFont="1" applyBorder="1"/>
    <xf numFmtId="0" fontId="157" fillId="0" borderId="0" xfId="0" applyFont="1"/>
    <xf numFmtId="0" fontId="0" fillId="6" borderId="0" xfId="0" applyFill="1"/>
    <xf numFmtId="0" fontId="145" fillId="0" borderId="0" xfId="15" applyFont="1" applyAlignment="1">
      <alignment horizontal="left" vertical="center"/>
    </xf>
    <xf numFmtId="0" fontId="145" fillId="0" borderId="0" xfId="15" applyFont="1" applyAlignment="1">
      <alignment vertical="center" wrapText="1"/>
    </xf>
    <xf numFmtId="0" fontId="135" fillId="0" borderId="0" xfId="0" applyFont="1" applyAlignment="1">
      <alignment horizontal="center" vertical="center"/>
    </xf>
    <xf numFmtId="43" fontId="93" fillId="6" borderId="3" xfId="55" applyFont="1" applyFill="1" applyBorder="1" applyAlignment="1">
      <alignment vertical="center" wrapText="1"/>
    </xf>
    <xf numFmtId="0" fontId="93" fillId="6" borderId="0" xfId="0" applyFont="1" applyFill="1" applyAlignment="1">
      <alignment vertical="center" wrapText="1"/>
    </xf>
    <xf numFmtId="43" fontId="121" fillId="6" borderId="11" xfId="37" applyFont="1" applyFill="1" applyBorder="1" applyAlignment="1">
      <alignment horizontal="center"/>
    </xf>
    <xf numFmtId="0" fontId="94" fillId="0" borderId="0" xfId="0" applyFont="1" applyAlignment="1">
      <alignment vertical="center"/>
    </xf>
    <xf numFmtId="165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left" vertical="center"/>
    </xf>
    <xf numFmtId="0" fontId="121" fillId="0" borderId="11" xfId="0" applyFont="1" applyBorder="1" applyAlignment="1">
      <alignment horizontal="left"/>
    </xf>
    <xf numFmtId="0" fontId="158" fillId="0" borderId="0" xfId="0" applyFont="1"/>
    <xf numFmtId="0" fontId="124" fillId="0" borderId="11" xfId="0" applyFont="1" applyBorder="1" applyAlignment="1">
      <alignment horizontal="center"/>
    </xf>
    <xf numFmtId="0" fontId="124" fillId="0" borderId="11" xfId="0" applyFont="1" applyBorder="1"/>
    <xf numFmtId="0" fontId="147" fillId="0" borderId="0" xfId="0" applyFont="1" applyAlignment="1">
      <alignment vertical="center"/>
    </xf>
    <xf numFmtId="43" fontId="133" fillId="0" borderId="0" xfId="0" applyNumberFormat="1" applyFont="1" applyAlignment="1">
      <alignment vertical="center"/>
    </xf>
    <xf numFmtId="0" fontId="131" fillId="0" borderId="3" xfId="0" applyFont="1" applyBorder="1" applyAlignment="1">
      <alignment horizontal="left" vertical="center"/>
    </xf>
    <xf numFmtId="165" fontId="131" fillId="0" borderId="3" xfId="3" applyFont="1" applyBorder="1" applyAlignment="1">
      <alignment horizontal="center" vertical="center"/>
    </xf>
    <xf numFmtId="0" fontId="136" fillId="0" borderId="0" xfId="0" applyFont="1" applyAlignment="1">
      <alignment vertical="center"/>
    </xf>
    <xf numFmtId="165" fontId="131" fillId="0" borderId="3" xfId="3" applyFont="1" applyFill="1" applyBorder="1" applyAlignment="1">
      <alignment vertical="center"/>
    </xf>
    <xf numFmtId="0" fontId="133" fillId="0" borderId="16" xfId="0" applyFont="1" applyBorder="1" applyAlignment="1">
      <alignment vertical="center"/>
    </xf>
    <xf numFmtId="0" fontId="133" fillId="0" borderId="20" xfId="0" applyFont="1" applyBorder="1" applyAlignment="1">
      <alignment vertical="center"/>
    </xf>
    <xf numFmtId="0" fontId="133" fillId="0" borderId="28" xfId="0" applyFont="1" applyBorder="1" applyAlignment="1">
      <alignment vertical="center"/>
    </xf>
    <xf numFmtId="165" fontId="131" fillId="0" borderId="2" xfId="3" applyFont="1" applyFill="1" applyBorder="1" applyAlignment="1">
      <alignment vertical="center"/>
    </xf>
    <xf numFmtId="0" fontId="131" fillId="0" borderId="11" xfId="0" applyFont="1" applyBorder="1" applyAlignment="1">
      <alignment horizontal="left" vertical="center"/>
    </xf>
    <xf numFmtId="165" fontId="131" fillId="0" borderId="11" xfId="3" applyFont="1" applyFill="1" applyBorder="1" applyAlignment="1">
      <alignment horizontal="center" vertical="center"/>
    </xf>
    <xf numFmtId="165" fontId="131" fillId="0" borderId="0" xfId="3" applyFont="1" applyFill="1" applyAlignment="1">
      <alignment vertical="center"/>
    </xf>
    <xf numFmtId="165" fontId="131" fillId="0" borderId="11" xfId="3" applyFont="1" applyFill="1" applyBorder="1" applyAlignment="1">
      <alignment vertical="center"/>
    </xf>
    <xf numFmtId="165" fontId="135" fillId="0" borderId="0" xfId="3" applyFont="1" applyFill="1" applyAlignment="1">
      <alignment horizontal="center" vertical="center"/>
    </xf>
    <xf numFmtId="165" fontId="131" fillId="0" borderId="21" xfId="3" applyFont="1" applyFill="1" applyBorder="1" applyAlignment="1">
      <alignment horizontal="center" vertical="center"/>
    </xf>
    <xf numFmtId="167" fontId="91" fillId="7" borderId="37" xfId="55" applyNumberFormat="1" applyFont="1" applyFill="1" applyBorder="1" applyAlignment="1">
      <alignment horizontal="right" vertical="center" wrapText="1"/>
    </xf>
    <xf numFmtId="49" fontId="121" fillId="0" borderId="11" xfId="0" applyNumberFormat="1" applyFont="1" applyBorder="1" applyAlignment="1">
      <alignment horizontal="center"/>
    </xf>
    <xf numFmtId="0" fontId="160" fillId="5" borderId="3" xfId="0" applyFont="1" applyFill="1" applyBorder="1" applyAlignment="1">
      <alignment horizontal="center" vertical="center"/>
    </xf>
    <xf numFmtId="165" fontId="160" fillId="5" borderId="3" xfId="3" applyFont="1" applyFill="1" applyBorder="1" applyAlignment="1">
      <alignment horizontal="center" vertical="center"/>
    </xf>
    <xf numFmtId="0" fontId="160" fillId="5" borderId="3" xfId="0" applyFont="1" applyFill="1" applyBorder="1" applyAlignment="1">
      <alignment horizontal="left" vertical="center"/>
    </xf>
    <xf numFmtId="0" fontId="160" fillId="23" borderId="3" xfId="0" applyFont="1" applyFill="1" applyBorder="1" applyAlignment="1">
      <alignment vertical="center"/>
    </xf>
    <xf numFmtId="165" fontId="160" fillId="23" borderId="3" xfId="3" applyFont="1" applyFill="1" applyBorder="1" applyAlignment="1">
      <alignment horizontal="center" vertical="center"/>
    </xf>
    <xf numFmtId="165" fontId="160" fillId="23" borderId="3" xfId="3" applyFont="1" applyFill="1" applyBorder="1" applyAlignment="1">
      <alignment vertical="center"/>
    </xf>
    <xf numFmtId="0" fontId="160" fillId="8" borderId="3" xfId="0" applyFont="1" applyFill="1" applyBorder="1" applyAlignment="1">
      <alignment vertical="center" wrapText="1"/>
    </xf>
    <xf numFmtId="165" fontId="160" fillId="8" borderId="3" xfId="3" applyFont="1" applyFill="1" applyBorder="1" applyAlignment="1">
      <alignment horizontal="center" vertical="center"/>
    </xf>
    <xf numFmtId="165" fontId="160" fillId="8" borderId="3" xfId="3" applyFont="1" applyFill="1" applyBorder="1" applyAlignment="1">
      <alignment vertical="center"/>
    </xf>
    <xf numFmtId="0" fontId="160" fillId="23" borderId="3" xfId="0" applyFont="1" applyFill="1" applyBorder="1" applyAlignment="1">
      <alignment vertical="center" wrapText="1"/>
    </xf>
    <xf numFmtId="0" fontId="134" fillId="0" borderId="0" xfId="0" applyFont="1"/>
    <xf numFmtId="165" fontId="121" fillId="0" borderId="0" xfId="3" applyFont="1" applyAlignment="1">
      <alignment horizontal="center" vertical="center"/>
    </xf>
    <xf numFmtId="0" fontId="135" fillId="0" borderId="0" xfId="0" applyFont="1" applyAlignment="1">
      <alignment horizontal="left" vertical="center" indent="2"/>
    </xf>
    <xf numFmtId="165" fontId="135" fillId="0" borderId="0" xfId="3" applyFont="1" applyAlignment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>
      <alignment horizontal="center" vertical="center"/>
    </xf>
    <xf numFmtId="165" fontId="123" fillId="5" borderId="6" xfId="211" applyFont="1" applyFill="1" applyBorder="1" applyAlignment="1"/>
    <xf numFmtId="165" fontId="122" fillId="5" borderId="6" xfId="211" applyFont="1" applyFill="1" applyBorder="1" applyAlignment="1" applyProtection="1">
      <alignment horizontal="center" shrinkToFit="1"/>
    </xf>
    <xf numFmtId="165" fontId="122" fillId="5" borderId="19" xfId="211" applyFont="1" applyFill="1" applyBorder="1" applyAlignment="1" applyProtection="1">
      <alignment horizontal="center" shrinkToFit="1"/>
    </xf>
    <xf numFmtId="165" fontId="124" fillId="0" borderId="10" xfId="211" applyFont="1" applyBorder="1" applyAlignment="1">
      <alignment wrapText="1"/>
    </xf>
    <xf numFmtId="165" fontId="124" fillId="0" borderId="35" xfId="211" applyFont="1" applyBorder="1" applyAlignment="1">
      <alignment horizontal="center" shrinkToFit="1"/>
    </xf>
    <xf numFmtId="165" fontId="124" fillId="6" borderId="10" xfId="211" applyFont="1" applyFill="1" applyBorder="1" applyAlignment="1" applyProtection="1">
      <alignment horizontal="center" shrinkToFit="1"/>
    </xf>
    <xf numFmtId="165" fontId="124" fillId="6" borderId="34" xfId="211" applyFont="1" applyFill="1" applyBorder="1" applyAlignment="1" applyProtection="1">
      <alignment horizontal="center" shrinkToFit="1"/>
    </xf>
    <xf numFmtId="165" fontId="124" fillId="6" borderId="10" xfId="211" applyFont="1" applyFill="1" applyBorder="1" applyAlignment="1"/>
    <xf numFmtId="165" fontId="124" fillId="0" borderId="11" xfId="211" applyFont="1" applyBorder="1" applyAlignment="1">
      <alignment wrapText="1"/>
    </xf>
    <xf numFmtId="165" fontId="124" fillId="0" borderId="27" xfId="211" applyFont="1" applyBorder="1" applyAlignment="1">
      <alignment horizontal="center" shrinkToFit="1"/>
    </xf>
    <xf numFmtId="165" fontId="124" fillId="6" borderId="14" xfId="211" applyFont="1" applyFill="1" applyBorder="1" applyAlignment="1" applyProtection="1">
      <alignment horizontal="center" shrinkToFit="1"/>
    </xf>
    <xf numFmtId="165" fontId="124" fillId="6" borderId="11" xfId="211" applyFont="1" applyFill="1" applyBorder="1" applyAlignment="1" applyProtection="1">
      <alignment horizontal="center" shrinkToFit="1"/>
    </xf>
    <xf numFmtId="165" fontId="124" fillId="6" borderId="15" xfId="211" applyFont="1" applyFill="1" applyBorder="1" applyAlignment="1" applyProtection="1">
      <alignment horizontal="center" shrinkToFit="1"/>
    </xf>
    <xf numFmtId="165" fontId="124" fillId="6" borderId="14" xfId="211" applyFont="1" applyFill="1" applyBorder="1" applyAlignment="1"/>
    <xf numFmtId="165" fontId="121" fillId="6" borderId="11" xfId="211" applyFont="1" applyFill="1" applyBorder="1" applyAlignment="1" applyProtection="1">
      <alignment horizontal="center" shrinkToFit="1"/>
    </xf>
    <xf numFmtId="165" fontId="124" fillId="0" borderId="27" xfId="211" applyFont="1" applyBorder="1" applyAlignment="1"/>
    <xf numFmtId="165" fontId="121" fillId="0" borderId="17" xfId="211" applyFont="1" applyFill="1" applyBorder="1" applyAlignment="1">
      <alignment horizontal="left"/>
    </xf>
    <xf numFmtId="165" fontId="121" fillId="6" borderId="17" xfId="211" applyFont="1" applyFill="1" applyBorder="1" applyAlignment="1">
      <alignment horizontal="left"/>
    </xf>
    <xf numFmtId="165" fontId="121" fillId="6" borderId="17" xfId="211" applyFont="1" applyFill="1" applyBorder="1"/>
    <xf numFmtId="165" fontId="122" fillId="6" borderId="17" xfId="211" applyFont="1" applyFill="1" applyBorder="1" applyAlignment="1" applyProtection="1">
      <alignment horizontal="center" shrinkToFit="1"/>
    </xf>
    <xf numFmtId="165" fontId="121" fillId="6" borderId="17" xfId="211" applyFont="1" applyFill="1" applyBorder="1" applyAlignment="1">
      <alignment horizontal="center"/>
    </xf>
    <xf numFmtId="165" fontId="121" fillId="0" borderId="0" xfId="211" applyFont="1" applyFill="1" applyBorder="1" applyAlignment="1">
      <alignment horizontal="left"/>
    </xf>
    <xf numFmtId="165" fontId="121" fillId="6" borderId="0" xfId="211" applyFont="1" applyFill="1" applyBorder="1" applyAlignment="1">
      <alignment horizontal="center"/>
    </xf>
    <xf numFmtId="165" fontId="121" fillId="0" borderId="0" xfId="211" applyFont="1"/>
    <xf numFmtId="165" fontId="71" fillId="6" borderId="0" xfId="211" applyFont="1" applyFill="1" applyAlignment="1">
      <alignment horizontal="left" vertical="top"/>
    </xf>
    <xf numFmtId="165" fontId="121" fillId="6" borderId="0" xfId="211" applyFont="1" applyFill="1" applyBorder="1" applyAlignment="1">
      <alignment horizontal="left"/>
    </xf>
    <xf numFmtId="165" fontId="121" fillId="6" borderId="0" xfId="211" applyFont="1" applyFill="1" applyBorder="1"/>
    <xf numFmtId="165" fontId="121" fillId="0" borderId="0" xfId="211" applyFont="1" applyFill="1" applyBorder="1"/>
    <xf numFmtId="165" fontId="122" fillId="0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 applyProtection="1">
      <alignment horizontal="center"/>
    </xf>
    <xf numFmtId="165" fontId="124" fillId="0" borderId="10" xfId="211" applyFont="1" applyFill="1" applyBorder="1" applyAlignment="1"/>
    <xf numFmtId="165" fontId="124" fillId="0" borderId="35" xfId="211" applyFont="1" applyFill="1" applyBorder="1" applyAlignment="1"/>
    <xf numFmtId="165" fontId="121" fillId="0" borderId="10" xfId="211" applyFont="1" applyFill="1" applyBorder="1" applyAlignment="1" applyProtection="1">
      <alignment horizontal="center"/>
    </xf>
    <xf numFmtId="165" fontId="124" fillId="0" borderId="11" xfId="211" applyFont="1" applyFill="1" applyBorder="1" applyAlignment="1"/>
    <xf numFmtId="165" fontId="124" fillId="0" borderId="27" xfId="211" applyFont="1" applyFill="1" applyBorder="1" applyAlignment="1"/>
    <xf numFmtId="165" fontId="121" fillId="0" borderId="11" xfId="211" applyFont="1" applyFill="1" applyBorder="1" applyAlignment="1" applyProtection="1">
      <alignment horizontal="center"/>
    </xf>
    <xf numFmtId="165" fontId="121" fillId="0" borderId="14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/>
    <xf numFmtId="165" fontId="121" fillId="0" borderId="17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>
      <alignment horizontal="center"/>
    </xf>
    <xf numFmtId="165" fontId="96" fillId="0" borderId="0" xfId="211" applyFont="1" applyFill="1" applyBorder="1"/>
    <xf numFmtId="165" fontId="96" fillId="0" borderId="0" xfId="211" applyFont="1" applyFill="1" applyBorder="1" applyAlignment="1" applyProtection="1">
      <alignment horizontal="center"/>
    </xf>
    <xf numFmtId="165" fontId="96" fillId="0" borderId="0" xfId="211" applyFont="1" applyAlignment="1">
      <alignment horizontal="center"/>
    </xf>
    <xf numFmtId="165" fontId="98" fillId="6" borderId="0" xfId="211" applyFont="1" applyFill="1" applyBorder="1" applyAlignment="1">
      <alignment horizontal="left"/>
    </xf>
    <xf numFmtId="165" fontId="98" fillId="6" borderId="0" xfId="211" applyFont="1" applyFill="1" applyBorder="1"/>
    <xf numFmtId="165" fontId="98" fillId="6" borderId="0" xfId="211" applyFont="1" applyFill="1" applyBorder="1" applyAlignment="1">
      <alignment horizontal="center"/>
    </xf>
    <xf numFmtId="165" fontId="126" fillId="6" borderId="0" xfId="211" applyFont="1" applyFill="1" applyBorder="1"/>
    <xf numFmtId="165" fontId="98" fillId="6" borderId="0" xfId="211" applyFont="1" applyFill="1"/>
    <xf numFmtId="165" fontId="94" fillId="6" borderId="0" xfId="211" applyFont="1" applyFill="1" applyBorder="1"/>
    <xf numFmtId="165" fontId="127" fillId="6" borderId="0" xfId="211" applyFont="1" applyFill="1" applyBorder="1"/>
    <xf numFmtId="165" fontId="96" fillId="6" borderId="0" xfId="211" applyFont="1" applyFill="1" applyBorder="1"/>
    <xf numFmtId="165" fontId="96" fillId="6" borderId="0" xfId="211" applyFont="1" applyFill="1" applyBorder="1" applyAlignment="1">
      <alignment horizontal="center"/>
    </xf>
    <xf numFmtId="165" fontId="96" fillId="0" borderId="0" xfId="211" applyFont="1" applyFill="1" applyBorder="1" applyAlignment="1">
      <alignment horizontal="center"/>
    </xf>
    <xf numFmtId="165" fontId="96" fillId="0" borderId="0" xfId="211" applyFont="1" applyFill="1" applyProtection="1">
      <protection locked="0"/>
    </xf>
    <xf numFmtId="165" fontId="92" fillId="0" borderId="0" xfId="211" applyFont="1" applyFill="1" applyProtection="1">
      <protection locked="0"/>
    </xf>
    <xf numFmtId="165" fontId="92" fillId="0" borderId="0" xfId="211" applyFont="1" applyFill="1" applyBorder="1"/>
    <xf numFmtId="165" fontId="92" fillId="0" borderId="0" xfId="211" applyFont="1" applyFill="1" applyBorder="1" applyAlignment="1">
      <alignment horizontal="center"/>
    </xf>
    <xf numFmtId="165" fontId="122" fillId="0" borderId="25" xfId="211" applyFont="1" applyFill="1" applyBorder="1" applyAlignment="1" applyProtection="1">
      <alignment horizontal="center"/>
    </xf>
    <xf numFmtId="165" fontId="122" fillId="0" borderId="3" xfId="211" applyFont="1" applyFill="1" applyBorder="1" applyAlignment="1" applyProtection="1">
      <alignment horizontal="center" vertical="center" wrapText="1"/>
    </xf>
    <xf numFmtId="165" fontId="121" fillId="0" borderId="10" xfId="211" applyFont="1" applyFill="1" applyBorder="1" applyAlignment="1"/>
    <xf numFmtId="165" fontId="121" fillId="0" borderId="10" xfId="211" applyFont="1" applyFill="1" applyBorder="1" applyAlignment="1">
      <alignment horizontal="center"/>
    </xf>
    <xf numFmtId="165" fontId="121" fillId="0" borderId="10" xfId="211" applyFont="1" applyFill="1" applyBorder="1" applyAlignment="1" applyProtection="1"/>
    <xf numFmtId="165" fontId="121" fillId="0" borderId="11" xfId="211" applyFont="1" applyFill="1" applyBorder="1" applyAlignment="1"/>
    <xf numFmtId="165" fontId="121" fillId="0" borderId="11" xfId="211" applyFont="1" applyFill="1" applyBorder="1" applyAlignment="1">
      <alignment horizontal="center"/>
    </xf>
    <xf numFmtId="165" fontId="121" fillId="0" borderId="11" xfId="211" applyFont="1" applyFill="1" applyBorder="1" applyAlignment="1" applyProtection="1"/>
    <xf numFmtId="165" fontId="121" fillId="0" borderId="17" xfId="211" applyFont="1" applyBorder="1" applyAlignment="1">
      <alignment horizontal="center"/>
    </xf>
    <xf numFmtId="2" fontId="121" fillId="0" borderId="17" xfId="211" applyNumberFormat="1" applyFont="1" applyFill="1" applyBorder="1" applyAlignment="1"/>
    <xf numFmtId="165" fontId="92" fillId="0" borderId="0" xfId="211" applyFont="1" applyFill="1" applyBorder="1" applyAlignment="1" applyProtection="1">
      <alignment horizontal="center"/>
    </xf>
    <xf numFmtId="165" fontId="92" fillId="0" borderId="0" xfId="211" applyFont="1" applyFill="1" applyBorder="1" applyAlignment="1" applyProtection="1">
      <alignment horizontal="center" vertical="center"/>
    </xf>
    <xf numFmtId="165" fontId="92" fillId="0" borderId="0" xfId="211" applyFont="1" applyAlignment="1">
      <alignment horizontal="center" vertical="center"/>
    </xf>
    <xf numFmtId="2" fontId="92" fillId="0" borderId="0" xfId="211" applyNumberFormat="1" applyFont="1" applyFill="1" applyBorder="1"/>
    <xf numFmtId="165" fontId="92" fillId="0" borderId="0" xfId="211" applyFont="1" applyFill="1" applyBorder="1" applyAlignment="1"/>
    <xf numFmtId="165" fontId="92" fillId="0" borderId="0" xfId="211" applyFont="1" applyFill="1" applyBorder="1" applyAlignment="1">
      <alignment horizontal="center" vertical="center"/>
    </xf>
    <xf numFmtId="43" fontId="104" fillId="0" borderId="0" xfId="37" applyFont="1" applyFill="1" applyAlignment="1">
      <alignment horizontal="center" vertical="top"/>
    </xf>
    <xf numFmtId="43" fontId="104" fillId="0" borderId="0" xfId="37" applyFont="1" applyFill="1" applyAlignment="1">
      <alignment vertical="center"/>
    </xf>
    <xf numFmtId="43" fontId="104" fillId="0" borderId="0" xfId="37" applyFont="1" applyFill="1" applyAlignment="1">
      <alignment horizontal="center" vertical="center"/>
    </xf>
    <xf numFmtId="43" fontId="104" fillId="0" borderId="0" xfId="37" applyFont="1" applyAlignment="1">
      <alignment horizontal="center" vertical="top"/>
    </xf>
    <xf numFmtId="43" fontId="104" fillId="0" borderId="0" xfId="37" applyFont="1" applyAlignment="1">
      <alignment vertical="center"/>
    </xf>
    <xf numFmtId="43" fontId="104" fillId="0" borderId="0" xfId="37" applyFont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9" borderId="6" xfId="0" applyFont="1" applyFill="1" applyBorder="1" applyAlignment="1">
      <alignment horizontal="center" vertical="center"/>
    </xf>
    <xf numFmtId="0" fontId="95" fillId="9" borderId="6" xfId="0" applyFont="1" applyFill="1" applyBorder="1" applyAlignment="1">
      <alignment horizontal="left" vertical="center" wrapText="1"/>
    </xf>
    <xf numFmtId="43" fontId="95" fillId="9" borderId="6" xfId="55" applyFont="1" applyFill="1" applyBorder="1" applyAlignment="1">
      <alignment vertical="center"/>
    </xf>
    <xf numFmtId="43" fontId="95" fillId="9" borderId="6" xfId="37" applyFont="1" applyFill="1" applyBorder="1" applyAlignment="1">
      <alignment horizontal="center" vertical="center"/>
    </xf>
    <xf numFmtId="43" fontId="95" fillId="9" borderId="6" xfId="55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left" vertical="center" wrapText="1"/>
    </xf>
    <xf numFmtId="43" fontId="95" fillId="26" borderId="13" xfId="55" applyFont="1" applyFill="1" applyBorder="1" applyAlignment="1">
      <alignment vertical="center"/>
    </xf>
    <xf numFmtId="43" fontId="95" fillId="26" borderId="13" xfId="37" applyFont="1" applyFill="1" applyBorder="1" applyAlignment="1">
      <alignment horizontal="center" vertical="center"/>
    </xf>
    <xf numFmtId="43" fontId="95" fillId="26" borderId="13" xfId="55" applyFont="1" applyFill="1" applyBorder="1" applyAlignment="1">
      <alignment horizontal="center" vertical="center"/>
    </xf>
    <xf numFmtId="43" fontId="93" fillId="0" borderId="3" xfId="37" applyFont="1" applyFill="1" applyBorder="1" applyAlignment="1">
      <alignment vertical="center"/>
    </xf>
    <xf numFmtId="43" fontId="93" fillId="0" borderId="3" xfId="55" applyFont="1" applyFill="1" applyBorder="1" applyAlignment="1">
      <alignment horizontal="center" vertical="center"/>
    </xf>
    <xf numFmtId="0" fontId="93" fillId="6" borderId="4" xfId="0" applyFont="1" applyFill="1" applyBorder="1" applyAlignment="1">
      <alignment horizontal="center" vertical="center"/>
    </xf>
    <xf numFmtId="0" fontId="93" fillId="0" borderId="4" xfId="0" applyFont="1" applyBorder="1" applyAlignment="1">
      <alignment horizontal="left" vertical="center" wrapText="1"/>
    </xf>
    <xf numFmtId="43" fontId="93" fillId="6" borderId="4" xfId="55" applyFont="1" applyFill="1" applyBorder="1" applyAlignment="1">
      <alignment vertical="center"/>
    </xf>
    <xf numFmtId="43" fontId="93" fillId="0" borderId="4" xfId="55" applyFont="1" applyFill="1" applyBorder="1" applyAlignment="1">
      <alignment vertical="center"/>
    </xf>
    <xf numFmtId="43" fontId="93" fillId="0" borderId="4" xfId="37" applyFont="1" applyFill="1" applyBorder="1" applyAlignment="1">
      <alignment vertical="center"/>
    </xf>
    <xf numFmtId="43" fontId="93" fillId="0" borderId="4" xfId="55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vertical="center" wrapText="1"/>
    </xf>
    <xf numFmtId="43" fontId="95" fillId="26" borderId="3" xfId="55" applyFont="1" applyFill="1" applyBorder="1" applyAlignment="1">
      <alignment vertical="center"/>
    </xf>
    <xf numFmtId="43" fontId="95" fillId="26" borderId="3" xfId="37" applyFont="1" applyFill="1" applyBorder="1" applyAlignment="1">
      <alignment vertical="center"/>
    </xf>
    <xf numFmtId="43" fontId="95" fillId="26" borderId="3" xfId="55" applyFont="1" applyFill="1" applyBorder="1" applyAlignment="1">
      <alignment horizontal="center" vertical="center"/>
    </xf>
    <xf numFmtId="43" fontId="93" fillId="0" borderId="3" xfId="37" applyFont="1" applyBorder="1" applyAlignment="1">
      <alignment vertical="center"/>
    </xf>
    <xf numFmtId="0" fontId="93" fillId="0" borderId="0" xfId="0" applyFont="1" applyAlignment="1">
      <alignment wrapText="1"/>
    </xf>
    <xf numFmtId="43" fontId="93" fillId="0" borderId="0" xfId="37" applyFont="1"/>
    <xf numFmtId="43" fontId="93" fillId="0" borderId="0" xfId="55" applyFont="1" applyFill="1" applyAlignment="1">
      <alignment horizontal="center" vertical="center"/>
    </xf>
    <xf numFmtId="49" fontId="159" fillId="0" borderId="0" xfId="211" applyNumberFormat="1" applyFont="1" applyFill="1" applyBorder="1"/>
    <xf numFmtId="43" fontId="137" fillId="0" borderId="25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/>
    <xf numFmtId="43" fontId="137" fillId="0" borderId="19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 applyAlignment="1">
      <alignment horizontal="center" vertical="center"/>
    </xf>
    <xf numFmtId="49" fontId="72" fillId="0" borderId="0" xfId="211" applyNumberFormat="1" applyFont="1" applyFill="1" applyBorder="1" applyAlignment="1">
      <alignment horizontal="center"/>
    </xf>
    <xf numFmtId="165" fontId="90" fillId="0" borderId="13" xfId="211" applyFont="1" applyFill="1" applyBorder="1" applyAlignment="1">
      <alignment horizontal="center" vertical="center"/>
    </xf>
    <xf numFmtId="165" fontId="137" fillId="0" borderId="3" xfId="211" applyFont="1" applyFill="1" applyBorder="1" applyAlignment="1">
      <alignment horizontal="left" vertical="center"/>
    </xf>
    <xf numFmtId="165" fontId="138" fillId="0" borderId="3" xfId="211" applyFont="1" applyFill="1" applyBorder="1" applyAlignment="1">
      <alignment horizontal="center" vertical="center"/>
    </xf>
    <xf numFmtId="49" fontId="140" fillId="0" borderId="0" xfId="211" applyNumberFormat="1" applyFont="1" applyFill="1" applyBorder="1" applyAlignment="1">
      <alignment vertical="center"/>
    </xf>
    <xf numFmtId="165" fontId="99" fillId="0" borderId="3" xfId="211" applyFont="1" applyFill="1" applyBorder="1" applyAlignment="1">
      <alignment horizontal="center" vertical="center"/>
    </xf>
    <xf numFmtId="43" fontId="99" fillId="0" borderId="3" xfId="211" applyNumberFormat="1" applyFont="1" applyFill="1" applyBorder="1" applyAlignment="1">
      <alignment vertical="center" shrinkToFit="1"/>
    </xf>
    <xf numFmtId="49" fontId="73" fillId="0" borderId="0" xfId="211" applyNumberFormat="1" applyFont="1" applyFill="1" applyBorder="1" applyAlignment="1">
      <alignment vertical="center"/>
    </xf>
    <xf numFmtId="165" fontId="141" fillId="0" borderId="0" xfId="21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top" shrinkToFit="1"/>
    </xf>
    <xf numFmtId="49" fontId="71" fillId="0" borderId="0" xfId="211" applyNumberFormat="1" applyFont="1" applyFill="1" applyBorder="1" applyAlignment="1">
      <alignment vertical="top"/>
    </xf>
    <xf numFmtId="165" fontId="141" fillId="6" borderId="0" xfId="21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top" shrinkToFit="1"/>
    </xf>
    <xf numFmtId="165" fontId="141" fillId="0" borderId="0" xfId="211" applyFont="1" applyFill="1" applyBorder="1" applyAlignment="1">
      <alignment vertical="center"/>
    </xf>
    <xf numFmtId="43" fontId="141" fillId="0" borderId="0" xfId="211" applyNumberFormat="1" applyFont="1" applyFill="1" applyBorder="1" applyAlignment="1">
      <alignment horizontal="center" shrinkToFit="1"/>
    </xf>
    <xf numFmtId="43" fontId="97" fillId="0" borderId="0" xfId="211" applyNumberFormat="1" applyFont="1" applyFill="1" applyBorder="1" applyAlignment="1">
      <alignment horizontal="center" shrinkToFit="1"/>
    </xf>
    <xf numFmtId="49" fontId="71" fillId="0" borderId="0" xfId="211" applyNumberFormat="1" applyFont="1" applyFill="1" applyBorder="1" applyAlignment="1">
      <alignment vertical="center"/>
    </xf>
    <xf numFmtId="165" fontId="144" fillId="0" borderId="0" xfId="211" applyFont="1" applyFill="1" applyBorder="1" applyAlignment="1">
      <alignment vertical="center"/>
    </xf>
    <xf numFmtId="165" fontId="144" fillId="0" borderId="0" xfId="211" applyFont="1" applyFill="1" applyBorder="1"/>
    <xf numFmtId="165" fontId="141" fillId="0" borderId="0" xfId="211" applyFont="1" applyFill="1" applyBorder="1" applyAlignment="1">
      <alignment vertical="top"/>
    </xf>
    <xf numFmtId="165" fontId="141" fillId="0" borderId="0" xfId="211" applyFont="1" applyFill="1" applyBorder="1"/>
    <xf numFmtId="49" fontId="71" fillId="0" borderId="0" xfId="211" applyNumberFormat="1" applyFont="1" applyFill="1" applyBorder="1"/>
    <xf numFmtId="165" fontId="143" fillId="0" borderId="0" xfId="211" applyFont="1" applyFill="1" applyBorder="1" applyAlignment="1">
      <alignment horizontal="center" vertical="center"/>
    </xf>
    <xf numFmtId="165" fontId="98" fillId="0" borderId="0" xfId="211" applyFont="1" applyFill="1" applyBorder="1" applyAlignment="1">
      <alignment vertical="center"/>
    </xf>
    <xf numFmtId="165" fontId="71" fillId="0" borderId="0" xfId="211" applyFont="1" applyFill="1" applyBorder="1"/>
    <xf numFmtId="165" fontId="142" fillId="0" borderId="0" xfId="211" applyFont="1" applyFill="1"/>
    <xf numFmtId="165" fontId="143" fillId="0" borderId="0" xfId="211" applyFont="1" applyFill="1" applyBorder="1" applyAlignment="1">
      <alignment vertical="center"/>
    </xf>
    <xf numFmtId="165" fontId="96" fillId="0" borderId="0" xfId="211" applyFont="1" applyFill="1" applyBorder="1" applyAlignment="1">
      <alignment vertical="center"/>
    </xf>
    <xf numFmtId="165" fontId="98" fillId="0" borderId="0" xfId="211" applyFont="1" applyFill="1" applyBorder="1"/>
    <xf numFmtId="165" fontId="146" fillId="0" borderId="0" xfId="211" applyFont="1" applyFill="1"/>
    <xf numFmtId="165" fontId="141" fillId="0" borderId="7" xfId="211" applyFont="1" applyFill="1" applyBorder="1" applyAlignment="1">
      <alignment vertical="center"/>
    </xf>
    <xf numFmtId="165" fontId="141" fillId="0" borderId="20" xfId="211" applyFont="1" applyFill="1" applyBorder="1" applyAlignment="1">
      <alignment vertical="center"/>
    </xf>
    <xf numFmtId="165" fontId="141" fillId="0" borderId="0" xfId="211" applyFont="1" applyFill="1"/>
    <xf numFmtId="49" fontId="95" fillId="5" borderId="19" xfId="0" applyNumberFormat="1" applyFont="1" applyFill="1" applyBorder="1" applyAlignment="1">
      <alignment horizontal="center" vertical="center" wrapText="1"/>
    </xf>
    <xf numFmtId="43" fontId="121" fillId="6" borderId="17" xfId="37" applyFont="1" applyFill="1" applyBorder="1" applyAlignment="1">
      <alignment horizontal="center"/>
    </xf>
    <xf numFmtId="43" fontId="93" fillId="6" borderId="3" xfId="37" applyFont="1" applyFill="1" applyBorder="1" applyAlignment="1">
      <alignment vertical="center"/>
    </xf>
    <xf numFmtId="43" fontId="93" fillId="6" borderId="3" xfId="55" applyFont="1" applyFill="1" applyBorder="1" applyAlignment="1">
      <alignment horizontal="center" vertical="center"/>
    </xf>
    <xf numFmtId="43" fontId="93" fillId="0" borderId="3" xfId="55" applyFont="1" applyFill="1" applyBorder="1" applyAlignment="1">
      <alignment vertical="center" wrapText="1"/>
    </xf>
    <xf numFmtId="0" fontId="161" fillId="0" borderId="0" xfId="0" applyFont="1"/>
    <xf numFmtId="0" fontId="93" fillId="0" borderId="24" xfId="0" applyFont="1" applyBorder="1"/>
    <xf numFmtId="165" fontId="93" fillId="0" borderId="24" xfId="211" applyFont="1" applyBorder="1"/>
    <xf numFmtId="165" fontId="93" fillId="0" borderId="24" xfId="211" applyFont="1" applyFill="1" applyBorder="1" applyAlignment="1"/>
    <xf numFmtId="0" fontId="93" fillId="0" borderId="24" xfId="0" applyFont="1" applyBorder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0" fontId="95" fillId="4" borderId="6" xfId="0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 shrinkToFit="1"/>
    </xf>
    <xf numFmtId="0" fontId="95" fillId="5" borderId="19" xfId="0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vertical="center" wrapText="1"/>
    </xf>
    <xf numFmtId="165" fontId="93" fillId="0" borderId="11" xfId="211" applyFont="1" applyFill="1" applyBorder="1" applyAlignment="1">
      <alignment horizontal="center" vertical="center"/>
    </xf>
    <xf numFmtId="165" fontId="93" fillId="6" borderId="11" xfId="211" applyFont="1" applyFill="1" applyBorder="1" applyAlignment="1">
      <alignment horizontal="center" vertical="center" shrinkToFit="1"/>
    </xf>
    <xf numFmtId="166" fontId="93" fillId="6" borderId="11" xfId="0" applyNumberFormat="1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horizontal="left" vertical="center" wrapText="1"/>
    </xf>
    <xf numFmtId="49" fontId="93" fillId="6" borderId="11" xfId="0" applyNumberFormat="1" applyFont="1" applyFill="1" applyBorder="1" applyAlignment="1">
      <alignment vertical="center"/>
    </xf>
    <xf numFmtId="165" fontId="93" fillId="6" borderId="11" xfId="21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horizontal="center" vertical="center"/>
    </xf>
    <xf numFmtId="49" fontId="93" fillId="6" borderId="17" xfId="110" applyNumberFormat="1" applyFont="1" applyFill="1" applyBorder="1" applyAlignment="1">
      <alignment vertical="center" wrapText="1"/>
    </xf>
    <xf numFmtId="165" fontId="93" fillId="6" borderId="17" xfId="211" applyFont="1" applyFill="1" applyBorder="1" applyAlignment="1">
      <alignment horizontal="center" vertical="center"/>
    </xf>
    <xf numFmtId="165" fontId="93" fillId="6" borderId="17" xfId="211" applyFont="1" applyFill="1" applyBorder="1" applyAlignment="1">
      <alignment vertical="center"/>
    </xf>
    <xf numFmtId="165" fontId="93" fillId="6" borderId="17" xfId="211" applyFont="1" applyFill="1" applyBorder="1" applyAlignment="1">
      <alignment horizontal="center" vertical="center" shrinkToFit="1"/>
    </xf>
    <xf numFmtId="166" fontId="93" fillId="6" borderId="17" xfId="0" applyNumberFormat="1" applyFont="1" applyFill="1" applyBorder="1" applyAlignment="1">
      <alignment horizontal="center" vertical="center"/>
    </xf>
    <xf numFmtId="165" fontId="95" fillId="5" borderId="19" xfId="211" applyFont="1" applyFill="1" applyBorder="1" applyAlignment="1">
      <alignment horizontal="center" vertical="center"/>
    </xf>
    <xf numFmtId="166" fontId="95" fillId="5" borderId="19" xfId="0" applyNumberFormat="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vertical="center"/>
    </xf>
    <xf numFmtId="165" fontId="93" fillId="6" borderId="11" xfId="211" applyFont="1" applyFill="1" applyBorder="1" applyAlignment="1">
      <alignment vertical="center"/>
    </xf>
    <xf numFmtId="0" fontId="93" fillId="6" borderId="11" xfId="0" applyFont="1" applyFill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165" fontId="93" fillId="0" borderId="11" xfId="211" applyFont="1" applyFill="1" applyBorder="1" applyAlignment="1">
      <alignment vertical="center"/>
    </xf>
    <xf numFmtId="165" fontId="93" fillId="0" borderId="11" xfId="211" applyFont="1" applyFill="1" applyBorder="1" applyAlignment="1">
      <alignment horizontal="center" vertical="center" shrinkToFit="1"/>
    </xf>
    <xf numFmtId="0" fontId="93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16" fontId="93" fillId="0" borderId="11" xfId="0" applyNumberFormat="1" applyFont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 wrapText="1"/>
    </xf>
    <xf numFmtId="165" fontId="93" fillId="0" borderId="17" xfId="211" applyFont="1" applyFill="1" applyBorder="1" applyAlignment="1">
      <alignment vertical="center"/>
    </xf>
    <xf numFmtId="0" fontId="95" fillId="5" borderId="3" xfId="0" applyFont="1" applyFill="1" applyBorder="1" applyAlignment="1">
      <alignment horizontal="center" vertical="center"/>
    </xf>
    <xf numFmtId="49" fontId="95" fillId="5" borderId="3" xfId="0" applyNumberFormat="1" applyFont="1" applyFill="1" applyBorder="1" applyAlignment="1">
      <alignment horizontal="left" vertical="center" wrapText="1"/>
    </xf>
    <xf numFmtId="165" fontId="95" fillId="5" borderId="3" xfId="211" applyFont="1" applyFill="1" applyBorder="1" applyAlignment="1">
      <alignment horizontal="center" vertical="center"/>
    </xf>
    <xf numFmtId="166" fontId="95" fillId="5" borderId="3" xfId="0" applyNumberFormat="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vertical="center" wrapText="1"/>
    </xf>
    <xf numFmtId="165" fontId="95" fillId="5" borderId="3" xfId="211" applyFont="1" applyFill="1" applyBorder="1" applyAlignment="1">
      <alignment vertical="center"/>
    </xf>
    <xf numFmtId="165" fontId="93" fillId="6" borderId="11" xfId="211" applyFont="1" applyFill="1" applyBorder="1" applyAlignment="1">
      <alignment horizontal="right" vertical="center" wrapText="1"/>
    </xf>
    <xf numFmtId="0" fontId="93" fillId="0" borderId="17" xfId="0" applyFont="1" applyBorder="1" applyAlignment="1">
      <alignment vertical="center"/>
    </xf>
    <xf numFmtId="0" fontId="93" fillId="0" borderId="0" xfId="0" applyFont="1" applyAlignment="1">
      <alignment horizontal="center" vertical="center"/>
    </xf>
    <xf numFmtId="165" fontId="93" fillId="0" borderId="7" xfId="211" applyFont="1" applyFill="1" applyBorder="1" applyAlignment="1">
      <alignment vertical="center"/>
    </xf>
    <xf numFmtId="165" fontId="93" fillId="0" borderId="20" xfId="211" applyFont="1" applyFill="1" applyBorder="1" applyAlignment="1">
      <alignment vertical="center"/>
    </xf>
    <xf numFmtId="165" fontId="93" fillId="0" borderId="0" xfId="211" applyFont="1" applyFill="1"/>
    <xf numFmtId="165" fontId="93" fillId="0" borderId="0" xfId="211" applyFont="1" applyFill="1" applyAlignment="1"/>
    <xf numFmtId="0" fontId="93" fillId="6" borderId="0" xfId="0" applyFont="1" applyFill="1" applyAlignment="1">
      <alignment horizontal="center" vertical="center"/>
    </xf>
    <xf numFmtId="165" fontId="93" fillId="6" borderId="7" xfId="211" applyFont="1" applyFill="1" applyBorder="1" applyAlignment="1">
      <alignment vertical="center"/>
    </xf>
    <xf numFmtId="165" fontId="93" fillId="6" borderId="20" xfId="211" applyFont="1" applyFill="1" applyBorder="1" applyAlignment="1">
      <alignment vertical="center"/>
    </xf>
    <xf numFmtId="165" fontId="93" fillId="6" borderId="0" xfId="211" applyFont="1" applyFill="1"/>
    <xf numFmtId="165" fontId="93" fillId="6" borderId="0" xfId="211" applyFont="1" applyFill="1" applyAlignment="1"/>
    <xf numFmtId="0" fontId="93" fillId="6" borderId="0" xfId="0" applyFont="1" applyFill="1" applyAlignment="1">
      <alignment horizontal="center"/>
    </xf>
    <xf numFmtId="165" fontId="95" fillId="5" borderId="8" xfId="211" applyFont="1" applyFill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165" fontId="131" fillId="6" borderId="3" xfId="3" applyFont="1" applyFill="1" applyBorder="1" applyAlignment="1">
      <alignment horizontal="center" vertical="center"/>
    </xf>
    <xf numFmtId="0" fontId="133" fillId="0" borderId="41" xfId="0" applyFont="1" applyBorder="1" applyAlignment="1">
      <alignment vertical="center"/>
    </xf>
    <xf numFmtId="0" fontId="121" fillId="0" borderId="14" xfId="0" applyFont="1" applyBorder="1" applyAlignment="1">
      <alignment horizontal="left" vertical="center"/>
    </xf>
    <xf numFmtId="165" fontId="131" fillId="0" borderId="14" xfId="3" applyFont="1" applyFill="1" applyBorder="1" applyAlignment="1">
      <alignment horizontal="center" vertical="center"/>
    </xf>
    <xf numFmtId="165" fontId="131" fillId="0" borderId="14" xfId="3" applyFont="1" applyFill="1" applyBorder="1" applyAlignment="1">
      <alignment vertical="center"/>
    </xf>
    <xf numFmtId="0" fontId="121" fillId="0" borderId="17" xfId="0" applyFont="1" applyBorder="1" applyAlignment="1">
      <alignment horizontal="left" vertical="center"/>
    </xf>
    <xf numFmtId="165" fontId="131" fillId="0" borderId="17" xfId="3" applyFont="1" applyFill="1" applyBorder="1" applyAlignment="1">
      <alignment horizontal="center" vertical="center"/>
    </xf>
    <xf numFmtId="165" fontId="131" fillId="0" borderId="17" xfId="3" applyFont="1" applyFill="1" applyBorder="1" applyAlignment="1">
      <alignment vertical="center"/>
    </xf>
    <xf numFmtId="0" fontId="121" fillId="0" borderId="11" xfId="0" applyFont="1" applyBorder="1" applyAlignment="1">
      <alignment horizontal="left" vertical="center"/>
    </xf>
    <xf numFmtId="165" fontId="131" fillId="0" borderId="8" xfId="3" applyFont="1" applyFill="1" applyBorder="1" applyAlignment="1">
      <alignment horizontal="center" vertical="center"/>
    </xf>
    <xf numFmtId="0" fontId="121" fillId="0" borderId="9" xfId="0" applyFont="1" applyBorder="1" applyAlignment="1">
      <alignment horizontal="left" vertical="center"/>
    </xf>
    <xf numFmtId="165" fontId="131" fillId="0" borderId="9" xfId="3" applyFont="1" applyFill="1" applyBorder="1" applyAlignment="1">
      <alignment horizontal="center" vertical="center"/>
    </xf>
    <xf numFmtId="165" fontId="131" fillId="0" borderId="9" xfId="3" applyFont="1" applyFill="1" applyBorder="1" applyAlignment="1">
      <alignment vertical="center"/>
    </xf>
    <xf numFmtId="165" fontId="131" fillId="5" borderId="3" xfId="3" applyFont="1" applyFill="1" applyBorder="1" applyAlignment="1">
      <alignment horizontal="center" vertical="center"/>
    </xf>
    <xf numFmtId="49" fontId="151" fillId="7" borderId="37" xfId="55" applyNumberFormat="1" applyFont="1" applyFill="1" applyBorder="1" applyAlignment="1">
      <alignment horizontal="center" vertical="center" wrapText="1" readingOrder="1"/>
    </xf>
    <xf numFmtId="165" fontId="121" fillId="6" borderId="14" xfId="211" applyFont="1" applyFill="1" applyBorder="1" applyAlignment="1" applyProtection="1">
      <alignment horizontal="center" shrinkToFit="1"/>
    </xf>
    <xf numFmtId="43" fontId="162" fillId="0" borderId="0" xfId="55" applyFont="1"/>
    <xf numFmtId="43" fontId="93" fillId="0" borderId="0" xfId="55" applyFont="1" applyAlignment="1">
      <alignment horizontal="center" vertical="center"/>
    </xf>
    <xf numFmtId="43" fontId="95" fillId="9" borderId="6" xfId="37" applyFont="1" applyFill="1" applyBorder="1" applyAlignment="1">
      <alignment vertical="center"/>
    </xf>
    <xf numFmtId="43" fontId="93" fillId="0" borderId="0" xfId="55" applyFont="1" applyFill="1" applyAlignment="1">
      <alignment vertical="center"/>
    </xf>
    <xf numFmtId="43" fontId="95" fillId="26" borderId="13" xfId="37" applyFont="1" applyFill="1" applyBorder="1" applyAlignment="1">
      <alignment vertical="center"/>
    </xf>
    <xf numFmtId="43" fontId="95" fillId="6" borderId="0" xfId="55" applyFont="1" applyFill="1" applyAlignment="1">
      <alignment vertical="center"/>
    </xf>
    <xf numFmtId="43" fontId="93" fillId="6" borderId="0" xfId="55" applyFont="1" applyFill="1" applyAlignment="1">
      <alignment vertical="center"/>
    </xf>
    <xf numFmtId="43" fontId="93" fillId="0" borderId="3" xfId="37" applyFont="1" applyFill="1" applyBorder="1" applyAlignment="1">
      <alignment vertical="center" wrapText="1"/>
    </xf>
    <xf numFmtId="43" fontId="93" fillId="6" borderId="0" xfId="55" applyFont="1" applyFill="1" applyAlignment="1">
      <alignment vertical="center" wrapText="1"/>
    </xf>
    <xf numFmtId="43" fontId="93" fillId="0" borderId="0" xfId="55" applyFont="1" applyAlignment="1">
      <alignment vertical="center"/>
    </xf>
    <xf numFmtId="0" fontId="90" fillId="4" borderId="6" xfId="0" applyFont="1" applyFill="1" applyBorder="1" applyAlignment="1">
      <alignment horizontal="center" vertical="center"/>
    </xf>
    <xf numFmtId="0" fontId="106" fillId="4" borderId="6" xfId="0" applyFont="1" applyFill="1" applyBorder="1" applyAlignment="1">
      <alignment horizontal="center" vertical="center"/>
    </xf>
    <xf numFmtId="165" fontId="90" fillId="4" borderId="6" xfId="21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 wrapText="1"/>
    </xf>
    <xf numFmtId="0" fontId="158" fillId="6" borderId="0" xfId="27" applyFont="1" applyFill="1"/>
    <xf numFmtId="165" fontId="158" fillId="6" borderId="0" xfId="185" applyFont="1" applyFill="1" applyBorder="1" applyAlignment="1" applyProtection="1"/>
    <xf numFmtId="1" fontId="158" fillId="6" borderId="0" xfId="27" applyNumberFormat="1" applyFont="1" applyFill="1"/>
    <xf numFmtId="0" fontId="122" fillId="6" borderId="0" xfId="27" applyFont="1" applyFill="1" applyAlignment="1">
      <alignment horizontal="center" vertical="center"/>
    </xf>
    <xf numFmtId="0" fontId="135" fillId="6" borderId="0" xfId="27" applyFont="1" applyFill="1" applyAlignment="1">
      <alignment horizontal="center"/>
    </xf>
    <xf numFmtId="0" fontId="122" fillId="6" borderId="0" xfId="27" applyFont="1" applyFill="1" applyAlignment="1">
      <alignment horizontal="center"/>
    </xf>
    <xf numFmtId="43" fontId="122" fillId="6" borderId="0" xfId="38" applyFont="1" applyFill="1" applyAlignment="1">
      <alignment horizontal="center"/>
    </xf>
    <xf numFmtId="165" fontId="158" fillId="6" borderId="0" xfId="185" applyFont="1" applyFill="1" applyBorder="1" applyProtection="1"/>
    <xf numFmtId="0" fontId="164" fillId="6" borderId="0" xfId="27" applyFont="1" applyFill="1"/>
    <xf numFmtId="165" fontId="164" fillId="6" borderId="0" xfId="185" applyFont="1" applyFill="1" applyBorder="1" applyProtection="1"/>
    <xf numFmtId="1" fontId="164" fillId="6" borderId="0" xfId="27" applyNumberFormat="1" applyFont="1" applyFill="1"/>
    <xf numFmtId="0" fontId="147" fillId="6" borderId="0" xfId="27" applyFont="1" applyFill="1"/>
    <xf numFmtId="165" fontId="147" fillId="6" borderId="0" xfId="185" applyFont="1" applyFill="1" applyBorder="1" applyProtection="1"/>
    <xf numFmtId="1" fontId="147" fillId="6" borderId="0" xfId="27" applyNumberFormat="1" applyFont="1" applyFill="1"/>
    <xf numFmtId="43" fontId="163" fillId="6" borderId="3" xfId="37" applyFont="1" applyFill="1" applyBorder="1" applyAlignment="1" applyProtection="1">
      <alignment horizontal="center" vertical="center"/>
    </xf>
    <xf numFmtId="43" fontId="163" fillId="6" borderId="3" xfId="38" applyFont="1" applyFill="1" applyBorder="1" applyAlignment="1" applyProtection="1">
      <alignment horizontal="center" vertical="center" wrapText="1"/>
    </xf>
    <xf numFmtId="43" fontId="163" fillId="6" borderId="3" xfId="37" applyFont="1" applyFill="1" applyBorder="1" applyAlignment="1" applyProtection="1">
      <alignment horizontal="center" vertical="center" wrapText="1"/>
    </xf>
    <xf numFmtId="0" fontId="122" fillId="27" borderId="3" xfId="27" applyFont="1" applyFill="1" applyBorder="1" applyAlignment="1">
      <alignment horizontal="center"/>
    </xf>
    <xf numFmtId="0" fontId="122" fillId="27" borderId="3" xfId="27" applyFont="1" applyFill="1" applyBorder="1" applyAlignment="1">
      <alignment wrapText="1"/>
    </xf>
    <xf numFmtId="49" fontId="122" fillId="27" borderId="3" xfId="47" applyNumberFormat="1" applyFont="1" applyFill="1" applyBorder="1" applyAlignment="1">
      <alignment horizontal="center"/>
    </xf>
    <xf numFmtId="43" fontId="122" fillId="27" borderId="3" xfId="37" applyFont="1" applyFill="1" applyBorder="1" applyAlignment="1"/>
    <xf numFmtId="43" fontId="122" fillId="27" borderId="3" xfId="38" applyFont="1" applyFill="1" applyBorder="1" applyAlignment="1">
      <alignment horizontal="center"/>
    </xf>
    <xf numFmtId="0" fontId="156" fillId="6" borderId="0" xfId="27" applyFont="1" applyFill="1"/>
    <xf numFmtId="165" fontId="156" fillId="6" borderId="0" xfId="185" applyFont="1" applyFill="1" applyBorder="1" applyAlignment="1"/>
    <xf numFmtId="49" fontId="156" fillId="6" borderId="0" xfId="27" applyNumberFormat="1" applyFont="1" applyFill="1"/>
    <xf numFmtId="0" fontId="121" fillId="6" borderId="11" xfId="27" applyFont="1" applyFill="1" applyBorder="1" applyAlignment="1">
      <alignment horizontal="center" vertical="center"/>
    </xf>
    <xf numFmtId="0" fontId="121" fillId="6" borderId="11" xfId="27" applyFont="1" applyFill="1" applyBorder="1" applyAlignment="1">
      <alignment vertical="center" wrapText="1"/>
    </xf>
    <xf numFmtId="49" fontId="121" fillId="6" borderId="11" xfId="47" applyNumberFormat="1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vertical="center"/>
    </xf>
    <xf numFmtId="43" fontId="121" fillId="6" borderId="11" xfId="38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horizontal="center" vertical="center"/>
    </xf>
    <xf numFmtId="0" fontId="156" fillId="6" borderId="0" xfId="27" applyFont="1" applyFill="1" applyAlignment="1">
      <alignment vertical="center"/>
    </xf>
    <xf numFmtId="165" fontId="156" fillId="6" borderId="0" xfId="185" applyFont="1" applyFill="1" applyBorder="1" applyAlignment="1">
      <alignment vertical="center"/>
    </xf>
    <xf numFmtId="49" fontId="156" fillId="6" borderId="0" xfId="27" applyNumberFormat="1" applyFont="1" applyFill="1" applyAlignment="1">
      <alignment vertical="center"/>
    </xf>
    <xf numFmtId="0" fontId="121" fillId="6" borderId="11" xfId="27" applyFont="1" applyFill="1" applyBorder="1" applyAlignment="1">
      <alignment horizontal="center"/>
    </xf>
    <xf numFmtId="0" fontId="121" fillId="6" borderId="11" xfId="27" applyFont="1" applyFill="1" applyBorder="1" applyAlignment="1">
      <alignment wrapText="1"/>
    </xf>
    <xf numFmtId="49" fontId="121" fillId="6" borderId="11" xfId="47" applyNumberFormat="1" applyFont="1" applyFill="1" applyBorder="1" applyAlignment="1">
      <alignment horizontal="center"/>
    </xf>
    <xf numFmtId="43" fontId="121" fillId="6" borderId="11" xfId="37" applyFont="1" applyFill="1" applyBorder="1" applyAlignment="1"/>
    <xf numFmtId="43" fontId="121" fillId="6" borderId="11" xfId="38" applyFont="1" applyFill="1" applyBorder="1" applyAlignment="1">
      <alignment horizontal="center"/>
    </xf>
    <xf numFmtId="0" fontId="121" fillId="6" borderId="11" xfId="27" applyFont="1" applyFill="1" applyBorder="1"/>
    <xf numFmtId="0" fontId="121" fillId="6" borderId="11" xfId="27" applyFont="1" applyFill="1" applyBorder="1" applyAlignment="1">
      <alignment vertical="center"/>
    </xf>
    <xf numFmtId="0" fontId="121" fillId="6" borderId="11" xfId="27" applyFont="1" applyFill="1" applyBorder="1" applyAlignment="1">
      <alignment horizontal="left" vertical="center" wrapText="1"/>
    </xf>
    <xf numFmtId="0" fontId="121" fillId="6" borderId="17" xfId="27" applyFont="1" applyFill="1" applyBorder="1" applyAlignment="1">
      <alignment horizontal="center"/>
    </xf>
    <xf numFmtId="0" fontId="121" fillId="6" borderId="17" xfId="27" quotePrefix="1" applyFont="1" applyFill="1" applyBorder="1" applyAlignment="1">
      <alignment wrapText="1"/>
    </xf>
    <xf numFmtId="49" fontId="121" fillId="0" borderId="17" xfId="47" applyNumberFormat="1" applyFont="1" applyBorder="1" applyAlignment="1">
      <alignment horizontal="center"/>
    </xf>
    <xf numFmtId="43" fontId="121" fillId="6" borderId="17" xfId="37" applyFont="1" applyFill="1" applyBorder="1" applyAlignment="1"/>
    <xf numFmtId="43" fontId="121" fillId="6" borderId="17" xfId="38" applyFont="1" applyFill="1" applyBorder="1" applyAlignment="1">
      <alignment horizontal="center"/>
    </xf>
    <xf numFmtId="0" fontId="155" fillId="6" borderId="0" xfId="27" applyFont="1" applyFill="1"/>
    <xf numFmtId="165" fontId="155" fillId="6" borderId="0" xfId="185" applyFont="1" applyFill="1" applyBorder="1" applyAlignment="1"/>
    <xf numFmtId="49" fontId="155" fillId="6" borderId="0" xfId="27" applyNumberFormat="1" applyFont="1" applyFill="1"/>
    <xf numFmtId="0" fontId="121" fillId="6" borderId="0" xfId="27" applyFont="1" applyFill="1" applyAlignment="1">
      <alignment horizontal="center" vertical="center"/>
    </xf>
    <xf numFmtId="0" fontId="135" fillId="6" borderId="0" xfId="27" applyFont="1" applyFill="1"/>
    <xf numFmtId="43" fontId="121" fillId="6" borderId="0" xfId="47" applyFont="1" applyFill="1" applyBorder="1" applyAlignment="1">
      <alignment horizontal="center"/>
    </xf>
    <xf numFmtId="43" fontId="121" fillId="6" borderId="0" xfId="37" applyFont="1" applyFill="1" applyBorder="1"/>
    <xf numFmtId="43" fontId="121" fillId="6" borderId="0" xfId="38" applyFont="1" applyFill="1" applyBorder="1" applyAlignment="1">
      <alignment horizontal="center" wrapText="1"/>
    </xf>
    <xf numFmtId="43" fontId="121" fillId="6" borderId="0" xfId="37" applyFont="1" applyFill="1" applyBorder="1" applyAlignment="1">
      <alignment horizontal="center"/>
    </xf>
    <xf numFmtId="43" fontId="121" fillId="6" borderId="0" xfId="38" applyFont="1" applyFill="1" applyBorder="1" applyAlignment="1">
      <alignment horizontal="center"/>
    </xf>
    <xf numFmtId="0" fontId="121" fillId="6" borderId="0" xfId="27" applyFont="1" applyFill="1" applyAlignment="1">
      <alignment horizontal="center"/>
    </xf>
    <xf numFmtId="0" fontId="165" fillId="6" borderId="0" xfId="27" applyFont="1" applyFill="1"/>
    <xf numFmtId="165" fontId="165" fillId="6" borderId="0" xfId="185" applyFont="1" applyFill="1" applyBorder="1"/>
    <xf numFmtId="1" fontId="165" fillId="6" borderId="0" xfId="27" applyNumberFormat="1" applyFont="1" applyFill="1"/>
    <xf numFmtId="0" fontId="124" fillId="0" borderId="10" xfId="0" applyFont="1" applyBorder="1" applyAlignment="1">
      <alignment shrinkToFit="1"/>
    </xf>
    <xf numFmtId="0" fontId="121" fillId="6" borderId="14" xfId="0" applyFont="1" applyFill="1" applyBorder="1" applyAlignment="1">
      <alignment horizontal="center"/>
    </xf>
    <xf numFmtId="0" fontId="121" fillId="0" borderId="15" xfId="0" applyFont="1" applyBorder="1" applyAlignment="1">
      <alignment shrinkToFit="1"/>
    </xf>
    <xf numFmtId="0" fontId="148" fillId="0" borderId="0" xfId="0" applyFont="1" applyAlignment="1">
      <alignment horizontal="center"/>
    </xf>
    <xf numFmtId="0" fontId="148" fillId="0" borderId="24" xfId="0" applyFont="1" applyBorder="1" applyAlignment="1">
      <alignment horizontal="center"/>
    </xf>
    <xf numFmtId="165" fontId="122" fillId="0" borderId="19" xfId="3" applyFont="1" applyBorder="1" applyAlignment="1">
      <alignment horizontal="center" vertical="center" wrapText="1"/>
    </xf>
    <xf numFmtId="165" fontId="122" fillId="0" borderId="4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 wrapText="1"/>
    </xf>
    <xf numFmtId="165" fontId="122" fillId="0" borderId="23" xfId="3" applyFont="1" applyBorder="1" applyAlignment="1">
      <alignment horizontal="center" vertical="center"/>
    </xf>
    <xf numFmtId="165" fontId="122" fillId="0" borderId="19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/>
    </xf>
    <xf numFmtId="0" fontId="122" fillId="0" borderId="19" xfId="0" applyFont="1" applyBorder="1" applyAlignment="1">
      <alignment horizontal="center" vertical="center"/>
    </xf>
    <xf numFmtId="0" fontId="122" fillId="0" borderId="4" xfId="0" applyFont="1" applyBorder="1" applyAlignment="1">
      <alignment horizontal="center" vertical="center"/>
    </xf>
    <xf numFmtId="165" fontId="122" fillId="0" borderId="23" xfId="3" applyFont="1" applyBorder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9" fillId="0" borderId="37" xfId="25" applyFont="1" applyBorder="1" applyAlignment="1">
      <alignment horizontal="center" vertical="center" wrapText="1" readingOrder="1"/>
    </xf>
    <xf numFmtId="0" fontId="149" fillId="0" borderId="37" xfId="25" applyFont="1" applyBorder="1" applyAlignment="1">
      <alignment horizontal="center" vertical="center" readingOrder="1"/>
    </xf>
    <xf numFmtId="0" fontId="149" fillId="24" borderId="38" xfId="25" applyFont="1" applyFill="1" applyBorder="1" applyAlignment="1">
      <alignment horizontal="center" vertical="center" wrapText="1" readingOrder="1"/>
    </xf>
    <xf numFmtId="0" fontId="149" fillId="24" borderId="39" xfId="25" applyFont="1" applyFill="1" applyBorder="1" applyAlignment="1">
      <alignment horizontal="center" vertical="center" wrapText="1" readingOrder="1"/>
    </xf>
    <xf numFmtId="0" fontId="149" fillId="24" borderId="40" xfId="25" applyFont="1" applyFill="1" applyBorder="1" applyAlignment="1">
      <alignment horizontal="center" vertical="center" wrapText="1" readingOrder="1"/>
    </xf>
    <xf numFmtId="0" fontId="144" fillId="0" borderId="0" xfId="0" applyFont="1" applyAlignment="1">
      <alignment horizontal="center"/>
    </xf>
    <xf numFmtId="0" fontId="149" fillId="25" borderId="38" xfId="25" applyFont="1" applyFill="1" applyBorder="1" applyAlignment="1">
      <alignment horizontal="center" vertical="center" wrapText="1" readingOrder="1"/>
    </xf>
    <xf numFmtId="0" fontId="149" fillId="25" borderId="39" xfId="25" applyFont="1" applyFill="1" applyBorder="1" applyAlignment="1">
      <alignment horizontal="center" vertical="center" wrapText="1" readingOrder="1"/>
    </xf>
    <xf numFmtId="0" fontId="149" fillId="25" borderId="40" xfId="25" applyFont="1" applyFill="1" applyBorder="1" applyAlignment="1">
      <alignment horizontal="center" vertical="center" wrapText="1" readingOrder="1"/>
    </xf>
    <xf numFmtId="0" fontId="149" fillId="5" borderId="38" xfId="25" applyFont="1" applyFill="1" applyBorder="1" applyAlignment="1">
      <alignment horizontal="center" vertical="center" wrapText="1" readingOrder="1"/>
    </xf>
    <xf numFmtId="0" fontId="149" fillId="5" borderId="39" xfId="25" applyFont="1" applyFill="1" applyBorder="1" applyAlignment="1">
      <alignment horizontal="center" vertical="center" wrapText="1" readingOrder="1"/>
    </xf>
    <xf numFmtId="0" fontId="149" fillId="5" borderId="40" xfId="25" applyFont="1" applyFill="1" applyBorder="1" applyAlignment="1">
      <alignment horizontal="center" vertical="center" wrapText="1" readingOrder="1"/>
    </xf>
    <xf numFmtId="0" fontId="148" fillId="6" borderId="0" xfId="0" applyFont="1" applyFill="1" applyAlignment="1">
      <alignment horizontal="center"/>
    </xf>
    <xf numFmtId="0" fontId="148" fillId="6" borderId="24" xfId="0" applyFont="1" applyFill="1" applyBorder="1" applyAlignment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/>
    </xf>
    <xf numFmtId="165" fontId="122" fillId="0" borderId="8" xfId="211" applyFont="1" applyFill="1" applyBorder="1" applyAlignment="1" applyProtection="1">
      <alignment horizontal="center" vertical="center"/>
    </xf>
    <xf numFmtId="165" fontId="122" fillId="0" borderId="4" xfId="211" applyFont="1" applyFill="1" applyBorder="1" applyAlignment="1" applyProtection="1">
      <alignment horizontal="center" vertical="center"/>
    </xf>
    <xf numFmtId="0" fontId="122" fillId="6" borderId="25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/>
    </xf>
    <xf numFmtId="0" fontId="122" fillId="6" borderId="22" xfId="0" applyFont="1" applyFill="1" applyBorder="1" applyAlignment="1">
      <alignment horizontal="center" vertical="center"/>
    </xf>
    <xf numFmtId="0" fontId="122" fillId="6" borderId="25" xfId="0" applyFont="1" applyFill="1" applyBorder="1" applyAlignment="1">
      <alignment horizontal="center" vertical="center" wrapText="1"/>
    </xf>
    <xf numFmtId="0" fontId="122" fillId="6" borderId="22" xfId="0" applyFont="1" applyFill="1" applyBorder="1" applyAlignment="1">
      <alignment horizontal="center" vertical="center" wrapText="1"/>
    </xf>
    <xf numFmtId="165" fontId="122" fillId="6" borderId="25" xfId="211" applyFont="1" applyFill="1" applyBorder="1" applyAlignment="1" applyProtection="1">
      <alignment horizontal="center" vertical="center" wrapText="1"/>
    </xf>
    <xf numFmtId="165" fontId="122" fillId="6" borderId="22" xfId="211" applyFont="1" applyFill="1" applyBorder="1" applyAlignment="1" applyProtection="1">
      <alignment horizontal="center" vertical="center" wrapText="1"/>
    </xf>
    <xf numFmtId="0" fontId="122" fillId="5" borderId="30" xfId="0" applyFont="1" applyFill="1" applyBorder="1" applyAlignment="1">
      <alignment horizontal="center"/>
    </xf>
    <xf numFmtId="0" fontId="122" fillId="5" borderId="31" xfId="0" applyFont="1" applyFill="1" applyBorder="1" applyAlignment="1">
      <alignment horizontal="center"/>
    </xf>
    <xf numFmtId="0" fontId="122" fillId="5" borderId="5" xfId="0" applyFont="1" applyFill="1" applyBorder="1" applyAlignment="1">
      <alignment horizontal="center"/>
    </xf>
    <xf numFmtId="0" fontId="122" fillId="6" borderId="19" xfId="0" applyFont="1" applyFill="1" applyBorder="1" applyAlignment="1">
      <alignment horizontal="center" vertical="center" wrapText="1"/>
    </xf>
    <xf numFmtId="0" fontId="122" fillId="6" borderId="8" xfId="0" applyFont="1" applyFill="1" applyBorder="1" applyAlignment="1">
      <alignment horizontal="center" vertical="center" wrapText="1"/>
    </xf>
    <xf numFmtId="0" fontId="122" fillId="6" borderId="4" xfId="0" applyFont="1" applyFill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/>
    </xf>
    <xf numFmtId="0" fontId="122" fillId="6" borderId="19" xfId="0" applyFont="1" applyFill="1" applyBorder="1" applyAlignment="1">
      <alignment horizontal="center" vertical="center"/>
    </xf>
    <xf numFmtId="0" fontId="122" fillId="6" borderId="8" xfId="0" applyFont="1" applyFill="1" applyBorder="1" applyAlignment="1">
      <alignment horizontal="center" vertical="center"/>
    </xf>
    <xf numFmtId="0" fontId="122" fillId="6" borderId="4" xfId="0" applyFont="1" applyFill="1" applyBorder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148" fillId="6" borderId="24" xfId="0" applyFont="1" applyFill="1" applyBorder="1" applyAlignment="1">
      <alignment horizontal="center"/>
    </xf>
    <xf numFmtId="0" fontId="122" fillId="6" borderId="3" xfId="0" applyFont="1" applyFill="1" applyBorder="1" applyAlignment="1">
      <alignment horizontal="center" vertical="center" wrapText="1"/>
    </xf>
    <xf numFmtId="0" fontId="122" fillId="6" borderId="3" xfId="0" applyFont="1" applyFill="1" applyBorder="1" applyAlignment="1">
      <alignment horizontal="center" vertical="center"/>
    </xf>
    <xf numFmtId="0" fontId="122" fillId="0" borderId="26" xfId="0" applyFont="1" applyBorder="1" applyAlignment="1">
      <alignment horizontal="center" wrapText="1"/>
    </xf>
    <xf numFmtId="0" fontId="122" fillId="0" borderId="0" xfId="0" applyFont="1" applyAlignment="1">
      <alignment horizontal="center"/>
    </xf>
    <xf numFmtId="0" fontId="122" fillId="0" borderId="19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22" fillId="0" borderId="4" xfId="0" applyFont="1" applyBorder="1" applyAlignment="1">
      <alignment horizontal="center" vertical="center" wrapText="1"/>
    </xf>
    <xf numFmtId="2" fontId="122" fillId="0" borderId="19" xfId="211" applyNumberFormat="1" applyFont="1" applyFill="1" applyBorder="1" applyAlignment="1" applyProtection="1">
      <alignment horizontal="center" vertical="center" wrapText="1"/>
    </xf>
    <xf numFmtId="2" fontId="122" fillId="0" borderId="8" xfId="211" applyNumberFormat="1" applyFont="1" applyFill="1" applyBorder="1" applyAlignment="1" applyProtection="1">
      <alignment horizontal="center" vertical="center" wrapText="1"/>
    </xf>
    <xf numFmtId="2" fontId="122" fillId="0" borderId="4" xfId="211" applyNumberFormat="1" applyFont="1" applyFill="1" applyBorder="1" applyAlignment="1" applyProtection="1">
      <alignment horizontal="center" vertical="center" wrapText="1"/>
    </xf>
    <xf numFmtId="0" fontId="148" fillId="6" borderId="0" xfId="0" applyFont="1" applyFill="1" applyAlignment="1">
      <alignment horizontal="center" vertical="center"/>
    </xf>
    <xf numFmtId="165" fontId="122" fillId="6" borderId="25" xfId="211" applyFont="1" applyFill="1" applyBorder="1" applyAlignment="1" applyProtection="1">
      <alignment horizontal="center" wrapText="1"/>
    </xf>
    <xf numFmtId="165" fontId="122" fillId="6" borderId="2" xfId="211" applyFont="1" applyFill="1" applyBorder="1" applyAlignment="1" applyProtection="1">
      <alignment horizontal="center" wrapText="1"/>
    </xf>
    <xf numFmtId="165" fontId="122" fillId="6" borderId="22" xfId="211" applyFont="1" applyFill="1" applyBorder="1" applyAlignment="1" applyProtection="1">
      <alignment horizontal="center" wrapText="1"/>
    </xf>
    <xf numFmtId="2" fontId="122" fillId="0" borderId="19" xfId="211" applyNumberFormat="1" applyFont="1" applyFill="1" applyBorder="1" applyAlignment="1" applyProtection="1">
      <alignment horizontal="center" vertical="center"/>
    </xf>
    <xf numFmtId="2" fontId="122" fillId="0" borderId="8" xfId="211" applyNumberFormat="1" applyFont="1" applyFill="1" applyBorder="1" applyAlignment="1" applyProtection="1">
      <alignment horizontal="center" vertical="center"/>
    </xf>
    <xf numFmtId="2" fontId="122" fillId="0" borderId="4" xfId="211" applyNumberFormat="1" applyFont="1" applyFill="1" applyBorder="1" applyAlignment="1" applyProtection="1">
      <alignment horizontal="center" vertical="center"/>
    </xf>
    <xf numFmtId="165" fontId="122" fillId="6" borderId="25" xfId="211" applyFont="1" applyFill="1" applyBorder="1" applyAlignment="1" applyProtection="1">
      <alignment horizontal="center" vertical="center"/>
    </xf>
    <xf numFmtId="165" fontId="122" fillId="6" borderId="22" xfId="211" applyFont="1" applyFill="1" applyBorder="1" applyAlignment="1" applyProtection="1">
      <alignment horizontal="center" vertical="center"/>
    </xf>
    <xf numFmtId="43" fontId="95" fillId="0" borderId="3" xfId="55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43" fontId="95" fillId="0" borderId="3" xfId="55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43" fontId="95" fillId="0" borderId="25" xfId="55" applyFont="1" applyBorder="1" applyAlignment="1">
      <alignment horizontal="center" vertical="center" wrapText="1"/>
    </xf>
    <xf numFmtId="43" fontId="95" fillId="0" borderId="22" xfId="55" applyFont="1" applyBorder="1" applyAlignment="1">
      <alignment horizontal="center" vertical="center" wrapText="1"/>
    </xf>
    <xf numFmtId="43" fontId="95" fillId="0" borderId="3" xfId="55" applyFont="1" applyBorder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17" fillId="0" borderId="24" xfId="0" applyFont="1" applyBorder="1" applyAlignment="1">
      <alignment horizontal="center"/>
    </xf>
    <xf numFmtId="0" fontId="137" fillId="0" borderId="3" xfId="0" applyFont="1" applyBorder="1" applyAlignment="1">
      <alignment horizontal="center" vertical="center"/>
    </xf>
    <xf numFmtId="43" fontId="137" fillId="0" borderId="25" xfId="211" applyNumberFormat="1" applyFont="1" applyFill="1" applyBorder="1" applyAlignment="1">
      <alignment horizontal="center" vertical="center" wrapText="1"/>
    </xf>
    <xf numFmtId="43" fontId="137" fillId="0" borderId="2" xfId="211" applyNumberFormat="1" applyFont="1" applyFill="1" applyBorder="1" applyAlignment="1">
      <alignment horizontal="center" vertical="center" wrapText="1"/>
    </xf>
    <xf numFmtId="43" fontId="137" fillId="0" borderId="22" xfId="211" applyNumberFormat="1" applyFont="1" applyFill="1" applyBorder="1" applyAlignment="1">
      <alignment horizontal="center" vertical="center" wrapText="1"/>
    </xf>
    <xf numFmtId="43" fontId="137" fillId="0" borderId="3" xfId="211" applyNumberFormat="1" applyFont="1" applyFill="1" applyBorder="1" applyAlignment="1">
      <alignment horizontal="center" vertical="center" wrapText="1"/>
    </xf>
    <xf numFmtId="165" fontId="137" fillId="0" borderId="3" xfId="211" applyFont="1" applyFill="1" applyBorder="1" applyAlignment="1">
      <alignment horizontal="center" vertical="center"/>
    </xf>
    <xf numFmtId="0" fontId="137" fillId="0" borderId="3" xfId="0" applyFont="1" applyBorder="1" applyAlignment="1">
      <alignment horizontal="center" vertical="center" wrapText="1"/>
    </xf>
    <xf numFmtId="0" fontId="137" fillId="0" borderId="19" xfId="0" applyFont="1" applyBorder="1" applyAlignment="1">
      <alignment horizontal="center" vertical="center" wrapText="1"/>
    </xf>
    <xf numFmtId="0" fontId="137" fillId="0" borderId="4" xfId="0" applyFont="1" applyBorder="1" applyAlignment="1">
      <alignment horizontal="center" vertical="center" wrapText="1"/>
    </xf>
    <xf numFmtId="0" fontId="161" fillId="0" borderId="0" xfId="0" applyFont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165" fontId="95" fillId="0" borderId="2" xfId="211" applyFont="1" applyFill="1" applyBorder="1" applyAlignment="1">
      <alignment horizontal="center" vertical="center" wrapText="1"/>
    </xf>
    <xf numFmtId="165" fontId="95" fillId="0" borderId="19" xfId="211" applyFont="1" applyFill="1" applyBorder="1" applyAlignment="1">
      <alignment horizontal="center" vertical="center" wrapText="1"/>
    </xf>
    <xf numFmtId="165" fontId="95" fillId="0" borderId="4" xfId="211" applyFont="1" applyFill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/>
    </xf>
    <xf numFmtId="165" fontId="95" fillId="0" borderId="19" xfId="211" applyFont="1" applyBorder="1" applyAlignment="1">
      <alignment horizontal="center" vertical="center" wrapText="1"/>
    </xf>
    <xf numFmtId="165" fontId="95" fillId="0" borderId="4" xfId="211" applyFont="1" applyBorder="1" applyAlignment="1">
      <alignment horizontal="center" vertical="center" wrapText="1"/>
    </xf>
    <xf numFmtId="43" fontId="163" fillId="6" borderId="19" xfId="37" applyFont="1" applyFill="1" applyBorder="1" applyAlignment="1" applyProtection="1">
      <alignment horizontal="center" vertical="center"/>
    </xf>
    <xf numFmtId="43" fontId="163" fillId="6" borderId="8" xfId="37" applyFont="1" applyFill="1" applyBorder="1" applyAlignment="1" applyProtection="1">
      <alignment horizontal="center" vertical="center"/>
    </xf>
    <xf numFmtId="43" fontId="163" fillId="6" borderId="4" xfId="37" applyFont="1" applyFill="1" applyBorder="1" applyAlignment="1" applyProtection="1">
      <alignment horizontal="center" vertical="center"/>
    </xf>
    <xf numFmtId="0" fontId="163" fillId="6" borderId="19" xfId="27" applyFont="1" applyFill="1" applyBorder="1" applyAlignment="1">
      <alignment horizontal="center" vertical="center" wrapText="1"/>
    </xf>
    <xf numFmtId="0" fontId="163" fillId="6" borderId="8" xfId="27" applyFont="1" applyFill="1" applyBorder="1" applyAlignment="1">
      <alignment horizontal="center" vertical="center" wrapText="1"/>
    </xf>
    <xf numFmtId="0" fontId="163" fillId="6" borderId="4" xfId="27" applyFont="1" applyFill="1" applyBorder="1" applyAlignment="1">
      <alignment horizontal="center" vertical="center" wrapText="1"/>
    </xf>
    <xf numFmtId="0" fontId="148" fillId="6" borderId="0" xfId="27" applyFont="1" applyFill="1" applyAlignment="1">
      <alignment horizontal="center"/>
    </xf>
    <xf numFmtId="0" fontId="163" fillId="6" borderId="19" xfId="27" applyFont="1" applyFill="1" applyBorder="1" applyAlignment="1">
      <alignment horizontal="center" vertical="center"/>
    </xf>
    <xf numFmtId="0" fontId="163" fillId="6" borderId="8" xfId="27" applyFont="1" applyFill="1" applyBorder="1" applyAlignment="1">
      <alignment horizontal="center" vertical="center"/>
    </xf>
    <xf numFmtId="0" fontId="163" fillId="6" borderId="4" xfId="27" applyFont="1" applyFill="1" applyBorder="1" applyAlignment="1">
      <alignment horizontal="center" vertical="center"/>
    </xf>
    <xf numFmtId="43" fontId="163" fillId="6" borderId="19" xfId="37" applyFont="1" applyFill="1" applyBorder="1" applyAlignment="1" applyProtection="1">
      <alignment horizontal="center" vertical="center" wrapText="1"/>
    </xf>
    <xf numFmtId="43" fontId="163" fillId="6" borderId="8" xfId="37" applyFont="1" applyFill="1" applyBorder="1" applyAlignment="1" applyProtection="1">
      <alignment horizontal="center" vertical="center" wrapText="1"/>
    </xf>
    <xf numFmtId="43" fontId="163" fillId="6" borderId="4" xfId="37" applyFont="1" applyFill="1" applyBorder="1" applyAlignment="1" applyProtection="1">
      <alignment horizontal="center" vertical="center" wrapText="1"/>
    </xf>
    <xf numFmtId="43" fontId="163" fillId="6" borderId="29" xfId="37" applyFont="1" applyFill="1" applyBorder="1" applyAlignment="1" applyProtection="1">
      <alignment horizontal="center" vertical="center"/>
    </xf>
    <xf numFmtId="43" fontId="163" fillId="6" borderId="23" xfId="37" applyFont="1" applyFill="1" applyBorder="1" applyAlignment="1" applyProtection="1">
      <alignment horizontal="center" vertical="center"/>
    </xf>
    <xf numFmtId="43" fontId="163" fillId="6" borderId="12" xfId="37" applyFont="1" applyFill="1" applyBorder="1" applyAlignment="1" applyProtection="1">
      <alignment horizontal="center" vertical="center"/>
    </xf>
    <xf numFmtId="43" fontId="163" fillId="6" borderId="18" xfId="37" applyFont="1" applyFill="1" applyBorder="1" applyAlignment="1" applyProtection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 wrapText="1"/>
    </xf>
    <xf numFmtId="165" fontId="122" fillId="0" borderId="8" xfId="211" applyFont="1" applyFill="1" applyBorder="1" applyAlignment="1" applyProtection="1">
      <alignment horizontal="center" vertical="center" wrapText="1"/>
    </xf>
    <xf numFmtId="165" fontId="122" fillId="0" borderId="4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/>
    <xf numFmtId="165" fontId="121" fillId="6" borderId="10" xfId="211" applyFont="1" applyFill="1" applyBorder="1" applyAlignment="1"/>
    <xf numFmtId="165" fontId="121" fillId="6" borderId="14" xfId="211" applyFont="1" applyFill="1" applyBorder="1" applyAlignment="1"/>
    <xf numFmtId="0" fontId="121" fillId="6" borderId="9" xfId="0" applyFont="1" applyFill="1" applyBorder="1" applyAlignment="1">
      <alignment horizontal="center"/>
    </xf>
    <xf numFmtId="0" fontId="121" fillId="0" borderId="33" xfId="0" applyFont="1" applyBorder="1" applyAlignment="1">
      <alignment shrinkToFit="1"/>
    </xf>
    <xf numFmtId="165" fontId="121" fillId="6" borderId="9" xfId="211" applyFont="1" applyFill="1" applyBorder="1" applyAlignment="1" applyProtection="1">
      <alignment horizontal="center" shrinkToFit="1"/>
    </xf>
    <xf numFmtId="0" fontId="90" fillId="0" borderId="24" xfId="0" applyFont="1" applyBorder="1"/>
    <xf numFmtId="0" fontId="166" fillId="0" borderId="0" xfId="10" applyFont="1" applyAlignment="1">
      <alignment horizontal="center" vertical="center"/>
    </xf>
    <xf numFmtId="0" fontId="166" fillId="0" borderId="0" xfId="10" applyFont="1" applyAlignment="1">
      <alignment vertical="center"/>
    </xf>
    <xf numFmtId="43" fontId="167" fillId="0" borderId="0" xfId="55" applyFont="1"/>
    <xf numFmtId="0" fontId="167" fillId="0" borderId="0" xfId="110" applyFont="1"/>
    <xf numFmtId="0" fontId="168" fillId="0" borderId="0" xfId="110" applyFont="1"/>
    <xf numFmtId="0" fontId="166" fillId="0" borderId="24" xfId="110" applyFont="1" applyBorder="1" applyAlignment="1">
      <alignment horizontal="center" vertical="center"/>
    </xf>
    <xf numFmtId="0" fontId="169" fillId="0" borderId="29" xfId="110" applyFont="1" applyBorder="1" applyAlignment="1">
      <alignment horizontal="center" vertical="center"/>
    </xf>
    <xf numFmtId="0" fontId="169" fillId="0" borderId="23" xfId="110" applyFont="1" applyBorder="1" applyAlignment="1">
      <alignment horizontal="center" vertical="center"/>
    </xf>
    <xf numFmtId="165" fontId="170" fillId="0" borderId="3" xfId="317" applyFont="1" applyFill="1" applyBorder="1" applyAlignment="1">
      <alignment horizontal="center" vertical="center" wrapText="1"/>
    </xf>
    <xf numFmtId="0" fontId="169" fillId="0" borderId="3" xfId="110" applyFont="1" applyBorder="1" applyAlignment="1">
      <alignment horizontal="center" vertical="center"/>
    </xf>
    <xf numFmtId="43" fontId="169" fillId="0" borderId="3" xfId="55" applyFont="1" applyFill="1" applyBorder="1" applyAlignment="1">
      <alignment horizontal="center" vertical="center" wrapText="1"/>
    </xf>
    <xf numFmtId="43" fontId="169" fillId="0" borderId="19" xfId="55" applyFont="1" applyFill="1" applyBorder="1" applyAlignment="1">
      <alignment horizontal="center" vertical="center"/>
    </xf>
    <xf numFmtId="0" fontId="171" fillId="0" borderId="0" xfId="110" applyFont="1" applyAlignment="1">
      <alignment horizontal="center" vertical="center"/>
    </xf>
    <xf numFmtId="43" fontId="172" fillId="0" borderId="0" xfId="55" applyFont="1" applyAlignment="1">
      <alignment horizontal="center" vertical="center"/>
    </xf>
    <xf numFmtId="43" fontId="172" fillId="0" borderId="0" xfId="55" applyFont="1"/>
    <xf numFmtId="0" fontId="172" fillId="0" borderId="0" xfId="110" applyFont="1" applyAlignment="1">
      <alignment horizontal="center" vertical="center"/>
    </xf>
    <xf numFmtId="0" fontId="169" fillId="0" borderId="12" xfId="110" applyFont="1" applyBorder="1" applyAlignment="1">
      <alignment horizontal="center" vertical="center"/>
    </xf>
    <xf numFmtId="0" fontId="169" fillId="0" borderId="18" xfId="110" applyFont="1" applyBorder="1" applyAlignment="1">
      <alignment horizontal="center" vertical="center"/>
    </xf>
    <xf numFmtId="43" fontId="169" fillId="0" borderId="19" xfId="55" applyFont="1" applyFill="1" applyBorder="1" applyAlignment="1">
      <alignment horizontal="center" vertical="center"/>
    </xf>
    <xf numFmtId="43" fontId="169" fillId="0" borderId="19" xfId="37" applyFont="1" applyFill="1" applyBorder="1" applyAlignment="1">
      <alignment horizontal="center" vertical="center"/>
    </xf>
    <xf numFmtId="43" fontId="169" fillId="0" borderId="4" xfId="55" applyFont="1" applyFill="1" applyBorder="1" applyAlignment="1">
      <alignment horizontal="center" vertical="center"/>
    </xf>
    <xf numFmtId="0" fontId="169" fillId="23" borderId="3" xfId="110" applyFont="1" applyFill="1" applyBorder="1" applyAlignment="1">
      <alignment horizontal="center" vertical="center"/>
    </xf>
    <xf numFmtId="43" fontId="169" fillId="23" borderId="3" xfId="110" applyNumberFormat="1" applyFont="1" applyFill="1" applyBorder="1" applyAlignment="1">
      <alignment vertical="center"/>
    </xf>
    <xf numFmtId="43" fontId="169" fillId="23" borderId="3" xfId="37" applyFont="1" applyFill="1" applyBorder="1" applyAlignment="1">
      <alignment horizontal="center" vertical="center"/>
    </xf>
    <xf numFmtId="0" fontId="172" fillId="0" borderId="0" xfId="110" applyFont="1" applyAlignment="1">
      <alignment vertical="center"/>
    </xf>
    <xf numFmtId="43" fontId="172" fillId="0" borderId="0" xfId="55" applyFont="1" applyFill="1" applyAlignment="1">
      <alignment vertical="center"/>
    </xf>
    <xf numFmtId="0" fontId="169" fillId="8" borderId="3" xfId="110" applyFont="1" applyFill="1" applyBorder="1" applyAlignment="1">
      <alignment horizontal="left" vertical="center"/>
    </xf>
    <xf numFmtId="43" fontId="169" fillId="8" borderId="3" xfId="55" applyFont="1" applyFill="1" applyBorder="1" applyAlignment="1">
      <alignment vertical="center"/>
    </xf>
    <xf numFmtId="43" fontId="169" fillId="8" borderId="3" xfId="37" applyFont="1" applyFill="1" applyBorder="1" applyAlignment="1">
      <alignment horizontal="center" vertical="center" wrapText="1"/>
    </xf>
    <xf numFmtId="43" fontId="169" fillId="8" borderId="3" xfId="37" applyFont="1" applyFill="1" applyBorder="1" applyAlignment="1">
      <alignment horizontal="center" vertical="center"/>
    </xf>
    <xf numFmtId="0" fontId="169" fillId="0" borderId="25" xfId="110" applyFont="1" applyBorder="1" applyAlignment="1">
      <alignment horizontal="left" vertical="center"/>
    </xf>
    <xf numFmtId="0" fontId="169" fillId="0" borderId="22" xfId="110" applyFont="1" applyBorder="1" applyAlignment="1">
      <alignment horizontal="left" vertical="center"/>
    </xf>
    <xf numFmtId="43" fontId="169" fillId="0" borderId="3" xfId="55" applyFont="1" applyFill="1" applyBorder="1" applyAlignment="1">
      <alignment horizontal="center" vertical="center"/>
    </xf>
    <xf numFmtId="43" fontId="169" fillId="0" borderId="3" xfId="37" applyFont="1" applyFill="1" applyBorder="1" applyAlignment="1">
      <alignment horizontal="center" vertical="center"/>
    </xf>
    <xf numFmtId="0" fontId="173" fillId="0" borderId="3" xfId="110" applyFont="1" applyBorder="1" applyAlignment="1">
      <alignment horizontal="center" vertical="center"/>
    </xf>
    <xf numFmtId="0" fontId="173" fillId="0" borderId="3" xfId="110" applyFont="1" applyBorder="1" applyAlignment="1">
      <alignment vertical="center" wrapText="1"/>
    </xf>
    <xf numFmtId="43" fontId="173" fillId="0" borderId="3" xfId="55" applyFont="1" applyFill="1" applyBorder="1" applyAlignment="1">
      <alignment vertical="center"/>
    </xf>
    <xf numFmtId="43" fontId="173" fillId="0" borderId="3" xfId="110" applyNumberFormat="1" applyFont="1" applyBorder="1" applyAlignment="1">
      <alignment vertical="center"/>
    </xf>
    <xf numFmtId="43" fontId="173" fillId="0" borderId="3" xfId="37" applyFont="1" applyFill="1" applyBorder="1" applyAlignment="1">
      <alignment horizontal="center" vertical="center" readingOrder="1"/>
    </xf>
    <xf numFmtId="43" fontId="173" fillId="0" borderId="3" xfId="37" applyFont="1" applyFill="1" applyBorder="1" applyAlignment="1">
      <alignment vertical="center"/>
    </xf>
    <xf numFmtId="43" fontId="173" fillId="0" borderId="3" xfId="37" applyFont="1" applyFill="1" applyBorder="1" applyAlignment="1">
      <alignment horizontal="center" vertical="center"/>
    </xf>
    <xf numFmtId="0" fontId="169" fillId="0" borderId="3" xfId="110" applyFont="1" applyBorder="1" applyAlignment="1">
      <alignment horizontal="left" vertical="center" wrapText="1" shrinkToFit="1"/>
    </xf>
    <xf numFmtId="43" fontId="169" fillId="0" borderId="3" xfId="55" applyFont="1" applyFill="1" applyBorder="1" applyAlignment="1">
      <alignment vertical="center"/>
    </xf>
    <xf numFmtId="0" fontId="169" fillId="0" borderId="3" xfId="110" applyFont="1" applyBorder="1" applyAlignment="1">
      <alignment horizontal="left" vertical="center" wrapText="1"/>
    </xf>
    <xf numFmtId="43" fontId="169" fillId="0" borderId="3" xfId="110" applyNumberFormat="1" applyFont="1" applyBorder="1" applyAlignment="1">
      <alignment vertical="center"/>
    </xf>
    <xf numFmtId="43" fontId="174" fillId="0" borderId="3" xfId="37" applyFont="1" applyBorder="1" applyAlignment="1">
      <alignment vertical="center"/>
    </xf>
    <xf numFmtId="0" fontId="173" fillId="0" borderId="3" xfId="110" applyFont="1" applyBorder="1" applyAlignment="1">
      <alignment vertical="center"/>
    </xf>
    <xf numFmtId="0" fontId="173" fillId="0" borderId="3" xfId="110" applyFont="1" applyBorder="1" applyAlignment="1">
      <alignment horizontal="center" vertical="center" wrapText="1"/>
    </xf>
    <xf numFmtId="0" fontId="173" fillId="0" borderId="3" xfId="110" applyFont="1" applyBorder="1" applyAlignment="1">
      <alignment horizontal="left" vertic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5.%20&#3585;.&#3614;.69\15.2.69\6.%20&#3619;&#3634;&#3618;&#3591;&#3634;&#3609;&#3648;&#3591;&#3636;&#3609;&#3585;&#3633;&#3609;&#3611;&#3637;%2068.xlsx" TargetMode="External"/><Relationship Id="rId1" Type="http://schemas.openxmlformats.org/officeDocument/2006/relationships/externalLinkPath" Target="6.%20&#3619;&#3634;&#3618;&#3591;&#3634;&#3609;&#3648;&#3591;&#3636;&#3609;&#3585;&#3633;&#3609;&#3611;&#3637;%20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5.%20&#3585;.&#3614;.69\15.2.69\2.%20&#3616;&#3634;&#3614;&#3619;&#3623;&#3617;%2015.2.69.xlsx" TargetMode="External"/><Relationship Id="rId1" Type="http://schemas.openxmlformats.org/officeDocument/2006/relationships/externalLinkPath" Target="2.%20&#3616;&#3634;&#3614;&#3619;&#3623;&#3617;%2015.2.6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5.%20&#3585;.&#3614;.69\15.2.69\5.%20&#3619;&#3634;&#3618;&#3627;&#3609;&#3656;&#3623;&#3618;%2015.2.69.xlsx" TargetMode="External"/><Relationship Id="rId1" Type="http://schemas.openxmlformats.org/officeDocument/2006/relationships/externalLinkPath" Target="5.%20&#3619;&#3634;&#3618;&#3627;&#3609;&#3656;&#3623;&#3618;%2015.2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เสนอ"/>
      <sheetName val="แบบรายงานเงินกันเหลื่อมปี"/>
      <sheetName val="คีย์ข้อมูล"/>
      <sheetName val="แยกแผน"/>
      <sheetName val="คีย์ข้อมูล (2)"/>
    </sheetNames>
    <sheetDataSet>
      <sheetData sheetId="0" refreshError="1"/>
      <sheetData sheetId="1">
        <row r="3">
          <cell r="A3" t="str">
            <v>ข้อมูล ณ วันที่ 15 กุมภาพันธ์ 2569</v>
          </cell>
        </row>
      </sheetData>
      <sheetData sheetId="2">
        <row r="1">
          <cell r="A1" t="str">
            <v>รายงานผลการเบิกจ่ายเงินกันไว้เบิกเหลื่อมปี ประจำปีงบประมาณ พ.ศ. 2568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 refreshError="1"/>
      <sheetData sheetId="1" refreshError="1"/>
      <sheetData sheetId="2">
        <row r="3">
          <cell r="A3" t="str">
            <v>ข้อมูลสะสมตั้งแต่วันที่ 1 ตุลาคม 2568 ถึงวันที่ 15 กุมภาพันธ์ 2569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/>
      <sheetData sheetId="17" refreshError="1"/>
      <sheetData sheetId="18">
        <row r="3">
          <cell r="A3" t="str">
            <v>ข้อมูลสะสมตั้งแต่วันที่ 1 ตุลาคม 2568 ถึงวันที่ 15 กุมภาพันธ์ 2569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C9" sqref="C9"/>
    </sheetView>
  </sheetViews>
  <sheetFormatPr defaultRowHeight="23.25"/>
  <cols>
    <col min="1" max="1" width="64.85546875" style="51" customWidth="1"/>
    <col min="2" max="2" width="25" style="44" customWidth="1"/>
    <col min="3" max="3" width="23.7109375" style="44" customWidth="1"/>
    <col min="4" max="4" width="24" style="44" customWidth="1"/>
    <col min="5" max="5" width="22.85546875" style="44" bestFit="1" customWidth="1"/>
    <col min="6" max="6" width="11.28515625" style="52" customWidth="1"/>
    <col min="7" max="7" width="22.28515625" style="44" customWidth="1"/>
    <col min="8" max="8" width="11.28515625" style="43" customWidth="1"/>
    <col min="9" max="9" width="22.85546875" style="44" customWidth="1"/>
    <col min="10" max="10" width="11.28515625" style="202" customWidth="1"/>
    <col min="11" max="11" width="24.5703125" style="44" customWidth="1"/>
    <col min="12" max="13" width="10.140625" style="49" customWidth="1"/>
    <col min="14" max="14" width="27.28515625" style="49" customWidth="1"/>
    <col min="15" max="16" width="10.140625" style="49" customWidth="1"/>
    <col min="17" max="16384" width="9.140625" style="49"/>
  </cols>
  <sheetData>
    <row r="1" spans="1:14" s="173" customFormat="1" ht="33.75" customHeight="1">
      <c r="A1" s="515" t="s">
        <v>207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4" s="173" customFormat="1" ht="31.5" customHeight="1">
      <c r="A2" s="515" t="s">
        <v>13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4" s="173" customFormat="1" ht="33.75" customHeight="1">
      <c r="A3" s="516" t="str">
        <f>+[3]คีย์ข้อมูล!A3</f>
        <v>ข้อมูลสะสมตั้งแต่วันที่ 1 ตุลาคม 2568 ถึงวันที่ 15 กุมภาพันธ์ 2569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4" s="45" customFormat="1" ht="41.25" customHeight="1">
      <c r="A4" s="523" t="s">
        <v>3</v>
      </c>
      <c r="B4" s="517" t="s">
        <v>208</v>
      </c>
      <c r="C4" s="517" t="s">
        <v>557</v>
      </c>
      <c r="D4" s="517" t="s">
        <v>558</v>
      </c>
      <c r="E4" s="522" t="s">
        <v>9</v>
      </c>
      <c r="F4" s="520"/>
      <c r="G4" s="519" t="s">
        <v>144</v>
      </c>
      <c r="H4" s="525"/>
      <c r="I4" s="519" t="s">
        <v>142</v>
      </c>
      <c r="J4" s="520"/>
      <c r="K4" s="521" t="s">
        <v>4</v>
      </c>
    </row>
    <row r="5" spans="1:14" s="40" customFormat="1" ht="33" customHeight="1">
      <c r="A5" s="524"/>
      <c r="B5" s="518"/>
      <c r="C5" s="518"/>
      <c r="D5" s="518"/>
      <c r="E5" s="56" t="s">
        <v>106</v>
      </c>
      <c r="F5" s="57" t="s">
        <v>7</v>
      </c>
      <c r="G5" s="56" t="s">
        <v>106</v>
      </c>
      <c r="H5" s="57" t="s">
        <v>7</v>
      </c>
      <c r="I5" s="56" t="s">
        <v>106</v>
      </c>
      <c r="J5" s="56" t="s">
        <v>7</v>
      </c>
      <c r="K5" s="518"/>
    </row>
    <row r="6" spans="1:14" s="40" customFormat="1" ht="33" customHeight="1">
      <c r="A6" s="191" t="s">
        <v>12</v>
      </c>
      <c r="B6" s="192">
        <v>5702594900</v>
      </c>
      <c r="C6" s="192">
        <v>0</v>
      </c>
      <c r="D6" s="192">
        <v>5702594900</v>
      </c>
      <c r="E6" s="192">
        <v>2084001785.21</v>
      </c>
      <c r="F6" s="192">
        <v>36.544797969254311</v>
      </c>
      <c r="G6" s="192">
        <v>110878460.59999999</v>
      </c>
      <c r="H6" s="192">
        <v>1.944350993615205</v>
      </c>
      <c r="I6" s="192">
        <v>2194880245.8099999</v>
      </c>
      <c r="J6" s="192">
        <v>38.489148962869514</v>
      </c>
      <c r="K6" s="192">
        <v>3507714654.1900001</v>
      </c>
    </row>
    <row r="7" spans="1:14" s="40" customFormat="1" ht="33" customHeight="1">
      <c r="A7" s="193" t="s">
        <v>209</v>
      </c>
      <c r="B7" s="192">
        <v>5025007600</v>
      </c>
      <c r="C7" s="192">
        <v>0</v>
      </c>
      <c r="D7" s="192">
        <v>5025007600</v>
      </c>
      <c r="E7" s="192">
        <v>1890899509.3299999</v>
      </c>
      <c r="F7" s="192">
        <v>37.629784068983298</v>
      </c>
      <c r="G7" s="192">
        <v>93076467.599999994</v>
      </c>
      <c r="H7" s="192">
        <v>1.8522652105043582</v>
      </c>
      <c r="I7" s="192">
        <v>1983975976.9299998</v>
      </c>
      <c r="J7" s="192">
        <v>39.482049279487654</v>
      </c>
      <c r="K7" s="192">
        <v>3041031623.0700002</v>
      </c>
      <c r="N7" s="174"/>
    </row>
    <row r="8" spans="1:14" s="177" customFormat="1" ht="33" customHeight="1">
      <c r="A8" s="175" t="s">
        <v>0</v>
      </c>
      <c r="B8" s="176">
        <v>2746197000</v>
      </c>
      <c r="C8" s="176">
        <v>0</v>
      </c>
      <c r="D8" s="176">
        <v>2746197000</v>
      </c>
      <c r="E8" s="176">
        <v>1237849672</v>
      </c>
      <c r="F8" s="176">
        <v>45.075050041930716</v>
      </c>
      <c r="G8" s="176">
        <v>0</v>
      </c>
      <c r="H8" s="9">
        <v>0</v>
      </c>
      <c r="I8" s="176">
        <v>1237849672</v>
      </c>
      <c r="J8" s="176">
        <v>45.075050041930716</v>
      </c>
      <c r="K8" s="9">
        <v>1508347328</v>
      </c>
    </row>
    <row r="9" spans="1:14" s="177" customFormat="1" ht="33" customHeight="1">
      <c r="A9" s="175" t="s">
        <v>1</v>
      </c>
      <c r="B9" s="176">
        <v>2278810600</v>
      </c>
      <c r="C9" s="176">
        <v>0</v>
      </c>
      <c r="D9" s="176">
        <v>2278810600</v>
      </c>
      <c r="E9" s="176">
        <v>653049837.32999992</v>
      </c>
      <c r="F9" s="176">
        <v>28.657486380395103</v>
      </c>
      <c r="G9" s="176">
        <v>93076467.599999994</v>
      </c>
      <c r="H9" s="9">
        <v>4.0844319225125592</v>
      </c>
      <c r="I9" s="176">
        <v>746126304.92999995</v>
      </c>
      <c r="J9" s="176">
        <v>32.741918302907663</v>
      </c>
      <c r="K9" s="9">
        <v>1532684295.0700002</v>
      </c>
    </row>
    <row r="10" spans="1:14" s="177" customFormat="1" ht="33" hidden="1" customHeight="1">
      <c r="A10" s="175" t="s">
        <v>5</v>
      </c>
      <c r="B10" s="176">
        <v>0</v>
      </c>
      <c r="C10" s="176">
        <v>0</v>
      </c>
      <c r="D10" s="176">
        <v>0</v>
      </c>
      <c r="E10" s="176">
        <v>0</v>
      </c>
      <c r="F10" s="176" t="e">
        <v>#DIV/0!</v>
      </c>
      <c r="G10" s="176">
        <v>0</v>
      </c>
      <c r="H10" s="9" t="e">
        <v>#DIV/0!</v>
      </c>
      <c r="I10" s="176">
        <v>0</v>
      </c>
      <c r="J10" s="176" t="e">
        <v>#DIV/0!</v>
      </c>
      <c r="K10" s="9">
        <v>0</v>
      </c>
    </row>
    <row r="11" spans="1:14" s="40" customFormat="1" ht="33" customHeight="1">
      <c r="A11" s="193" t="s">
        <v>210</v>
      </c>
      <c r="B11" s="192">
        <v>677587300</v>
      </c>
      <c r="C11" s="192">
        <v>0</v>
      </c>
      <c r="D11" s="192">
        <v>677587300</v>
      </c>
      <c r="E11" s="192">
        <v>193102275.88</v>
      </c>
      <c r="F11" s="192">
        <v>28.498508735331963</v>
      </c>
      <c r="G11" s="192">
        <v>17801993</v>
      </c>
      <c r="H11" s="192">
        <v>2.627261904111839</v>
      </c>
      <c r="I11" s="192">
        <v>210904268.88</v>
      </c>
      <c r="J11" s="192">
        <v>31.1257706394438</v>
      </c>
      <c r="K11" s="192">
        <v>466683031.12</v>
      </c>
    </row>
    <row r="12" spans="1:14" s="177" customFormat="1" ht="33" customHeight="1">
      <c r="A12" s="175" t="s">
        <v>1</v>
      </c>
      <c r="B12" s="176">
        <v>489595200</v>
      </c>
      <c r="C12" s="176">
        <v>-387000</v>
      </c>
      <c r="D12" s="176">
        <v>489208200</v>
      </c>
      <c r="E12" s="176">
        <v>189662075.88</v>
      </c>
      <c r="F12" s="176">
        <v>38.769193950551113</v>
      </c>
      <c r="G12" s="176">
        <v>1087275</v>
      </c>
      <c r="H12" s="9">
        <v>0.22225199822897493</v>
      </c>
      <c r="I12" s="176">
        <v>190749350.88</v>
      </c>
      <c r="J12" s="176">
        <v>38.99144594878009</v>
      </c>
      <c r="K12" s="9">
        <v>298458849.12</v>
      </c>
    </row>
    <row r="13" spans="1:14" s="177" customFormat="1" ht="33" customHeight="1">
      <c r="A13" s="175" t="s">
        <v>6</v>
      </c>
      <c r="B13" s="9">
        <v>187992100</v>
      </c>
      <c r="C13" s="9">
        <v>0</v>
      </c>
      <c r="D13" s="9">
        <v>187992100</v>
      </c>
      <c r="E13" s="9">
        <v>3156200</v>
      </c>
      <c r="F13" s="9">
        <v>1.6789003367694706</v>
      </c>
      <c r="G13" s="9">
        <v>16714718</v>
      </c>
      <c r="H13" s="9">
        <v>8.8911810655873307</v>
      </c>
      <c r="I13" s="9">
        <v>19870918</v>
      </c>
      <c r="J13" s="9">
        <v>10.570081402356802</v>
      </c>
      <c r="K13" s="9">
        <v>168121182</v>
      </c>
    </row>
    <row r="14" spans="1:14" s="177" customFormat="1" ht="33" customHeight="1">
      <c r="A14" s="175" t="s">
        <v>5</v>
      </c>
      <c r="B14" s="9">
        <v>0</v>
      </c>
      <c r="C14" s="9">
        <v>387000</v>
      </c>
      <c r="D14" s="9">
        <v>387000</v>
      </c>
      <c r="E14" s="9">
        <v>284000</v>
      </c>
      <c r="F14" s="9">
        <v>73.385012919896639</v>
      </c>
      <c r="G14" s="9">
        <v>0</v>
      </c>
      <c r="H14" s="9">
        <v>0</v>
      </c>
      <c r="I14" s="9">
        <v>284000</v>
      </c>
      <c r="J14" s="9">
        <v>73.385012919896639</v>
      </c>
      <c r="K14" s="9">
        <v>103000</v>
      </c>
    </row>
    <row r="15" spans="1:14" s="173" customFormat="1" ht="33" customHeight="1">
      <c r="A15" s="194" t="s">
        <v>137</v>
      </c>
      <c r="B15" s="195">
        <v>3028086400</v>
      </c>
      <c r="C15" s="195">
        <v>0</v>
      </c>
      <c r="D15" s="195">
        <v>3028086400</v>
      </c>
      <c r="E15" s="196">
        <v>1335526481.02</v>
      </c>
      <c r="F15" s="195">
        <v>44.10463588555465</v>
      </c>
      <c r="G15" s="196">
        <v>0</v>
      </c>
      <c r="H15" s="195">
        <v>0</v>
      </c>
      <c r="I15" s="196">
        <v>1335526481.02</v>
      </c>
      <c r="J15" s="195">
        <v>44.10463588555465</v>
      </c>
      <c r="K15" s="195">
        <v>1692559918.98</v>
      </c>
    </row>
    <row r="16" spans="1:14" s="40" customFormat="1" ht="47.25" customHeight="1">
      <c r="A16" s="197" t="str">
        <f>'[3]โอนเปลี่ยนแปลง '!B7</f>
        <v>รายการค่าใช้จ่ายบุคลากรภาครัฐ (15004140002001000000, 15004142002002000000)</v>
      </c>
      <c r="B16" s="198">
        <v>3028086400</v>
      </c>
      <c r="C16" s="198">
        <v>0</v>
      </c>
      <c r="D16" s="198">
        <v>3028086400</v>
      </c>
      <c r="E16" s="199">
        <v>1335526481.02</v>
      </c>
      <c r="F16" s="198">
        <v>44.10463588555465</v>
      </c>
      <c r="G16" s="199">
        <v>0</v>
      </c>
      <c r="H16" s="198">
        <v>0</v>
      </c>
      <c r="I16" s="199">
        <v>1335526481.02</v>
      </c>
      <c r="J16" s="198">
        <v>44.10463588555465</v>
      </c>
      <c r="K16" s="198">
        <v>1692559918.98</v>
      </c>
    </row>
    <row r="17" spans="1:75" s="40" customFormat="1" ht="33" customHeight="1">
      <c r="A17" s="175" t="s">
        <v>0</v>
      </c>
      <c r="B17" s="9">
        <v>2746197000</v>
      </c>
      <c r="C17" s="9">
        <v>0</v>
      </c>
      <c r="D17" s="9">
        <v>2746197000</v>
      </c>
      <c r="E17" s="178">
        <v>1237849672</v>
      </c>
      <c r="F17" s="9">
        <v>45.075050041930716</v>
      </c>
      <c r="G17" s="178">
        <v>0</v>
      </c>
      <c r="H17" s="9">
        <v>0</v>
      </c>
      <c r="I17" s="178">
        <v>1237849672</v>
      </c>
      <c r="J17" s="9">
        <v>45.075050041930716</v>
      </c>
      <c r="K17" s="9">
        <v>1508347328</v>
      </c>
    </row>
    <row r="18" spans="1:75" s="40" customFormat="1" ht="33" customHeight="1">
      <c r="A18" s="175" t="s">
        <v>1</v>
      </c>
      <c r="B18" s="9">
        <v>281889400</v>
      </c>
      <c r="C18" s="9">
        <v>0</v>
      </c>
      <c r="D18" s="9">
        <v>281889400</v>
      </c>
      <c r="E18" s="178">
        <v>97676809.019999996</v>
      </c>
      <c r="F18" s="9">
        <v>34.650756296618454</v>
      </c>
      <c r="G18" s="178">
        <v>0</v>
      </c>
      <c r="H18" s="9">
        <v>0</v>
      </c>
      <c r="I18" s="178">
        <v>97676809.019999996</v>
      </c>
      <c r="J18" s="9">
        <v>34.650756296618454</v>
      </c>
      <c r="K18" s="9">
        <v>184212590.98000002</v>
      </c>
    </row>
    <row r="19" spans="1:75" s="40" customFormat="1" ht="30" hidden="1" customHeight="1">
      <c r="A19" s="420" t="s">
        <v>6</v>
      </c>
      <c r="B19" s="9">
        <v>0</v>
      </c>
      <c r="C19" s="9">
        <v>0</v>
      </c>
      <c r="D19" s="9">
        <v>0</v>
      </c>
      <c r="E19" s="178">
        <v>0</v>
      </c>
      <c r="F19" s="9">
        <v>0</v>
      </c>
      <c r="G19" s="178">
        <v>0</v>
      </c>
      <c r="H19" s="9">
        <v>0</v>
      </c>
      <c r="I19" s="178">
        <v>0</v>
      </c>
      <c r="J19" s="9">
        <v>0</v>
      </c>
      <c r="K19" s="421" t="e">
        <v>#REF!</v>
      </c>
    </row>
    <row r="20" spans="1:75" s="40" customFormat="1" ht="30" hidden="1" customHeight="1">
      <c r="A20" s="420" t="s">
        <v>5</v>
      </c>
      <c r="B20" s="9">
        <v>0</v>
      </c>
      <c r="C20" s="9">
        <v>0</v>
      </c>
      <c r="D20" s="9">
        <v>0</v>
      </c>
      <c r="E20" s="178">
        <v>0</v>
      </c>
      <c r="F20" s="9">
        <v>0</v>
      </c>
      <c r="G20" s="178">
        <v>0</v>
      </c>
      <c r="H20" s="9">
        <v>0</v>
      </c>
      <c r="I20" s="178">
        <v>0</v>
      </c>
      <c r="J20" s="9">
        <v>0</v>
      </c>
      <c r="K20" s="421" t="e">
        <v>#REF!</v>
      </c>
    </row>
    <row r="21" spans="1:75" s="173" customFormat="1" ht="33" customHeight="1">
      <c r="A21" s="200" t="s">
        <v>143</v>
      </c>
      <c r="B21" s="195">
        <v>1477013500</v>
      </c>
      <c r="C21" s="195">
        <v>0</v>
      </c>
      <c r="D21" s="195">
        <v>1477013500</v>
      </c>
      <c r="E21" s="196">
        <v>465106729.19</v>
      </c>
      <c r="F21" s="195">
        <v>31.489673533112594</v>
      </c>
      <c r="G21" s="196">
        <v>43855066.600000001</v>
      </c>
      <c r="H21" s="195">
        <v>2.9691716832649129</v>
      </c>
      <c r="I21" s="196">
        <v>508961795.79000002</v>
      </c>
      <c r="J21" s="195">
        <v>34.458845216377505</v>
      </c>
      <c r="K21" s="195">
        <v>968051704.21000004</v>
      </c>
    </row>
    <row r="22" spans="1:75" s="40" customFormat="1" ht="47.25" customHeight="1">
      <c r="A22" s="197" t="str">
        <f>'[3]โอนเปลี่ยนแปลง '!B17</f>
        <v>ผลผลิตการจัดการฐานข้อมูลเพื่อการพัฒนาชุมชน (15004381004002000000)</v>
      </c>
      <c r="B22" s="198">
        <v>467056700</v>
      </c>
      <c r="C22" s="198">
        <v>0</v>
      </c>
      <c r="D22" s="198">
        <v>467056700</v>
      </c>
      <c r="E22" s="199">
        <v>189946075.88</v>
      </c>
      <c r="F22" s="198">
        <v>40.668740193642442</v>
      </c>
      <c r="G22" s="199">
        <v>1087275</v>
      </c>
      <c r="H22" s="198">
        <v>0.23279293499054826</v>
      </c>
      <c r="I22" s="199">
        <v>191033350.88</v>
      </c>
      <c r="J22" s="198">
        <v>40.901533128632991</v>
      </c>
      <c r="K22" s="198">
        <v>276023349.12</v>
      </c>
    </row>
    <row r="23" spans="1:75" s="40" customFormat="1" ht="33" customHeight="1">
      <c r="A23" s="175" t="s">
        <v>151</v>
      </c>
      <c r="B23" s="9">
        <v>467056700</v>
      </c>
      <c r="C23" s="9">
        <v>-387000</v>
      </c>
      <c r="D23" s="9">
        <v>466669700</v>
      </c>
      <c r="E23" s="178">
        <v>189662075.88</v>
      </c>
      <c r="F23" s="9">
        <v>40.64160923239713</v>
      </c>
      <c r="G23" s="178">
        <v>1087275</v>
      </c>
      <c r="H23" s="9">
        <v>0.23298598559109365</v>
      </c>
      <c r="I23" s="178">
        <v>190749350.88</v>
      </c>
      <c r="J23" s="9">
        <v>40.874595217988229</v>
      </c>
      <c r="K23" s="9">
        <v>275920349.12</v>
      </c>
    </row>
    <row r="24" spans="1:75" s="40" customFormat="1" ht="33" hidden="1" customHeight="1">
      <c r="A24" s="175" t="s">
        <v>161</v>
      </c>
      <c r="B24" s="9">
        <v>0</v>
      </c>
      <c r="C24" s="9">
        <v>0</v>
      </c>
      <c r="D24" s="9">
        <v>0</v>
      </c>
      <c r="E24" s="178">
        <v>0</v>
      </c>
      <c r="F24" s="9" t="e">
        <v>#DIV/0!</v>
      </c>
      <c r="G24" s="178">
        <v>0</v>
      </c>
      <c r="H24" s="9" t="e">
        <v>#DIV/0!</v>
      </c>
      <c r="I24" s="178">
        <v>0</v>
      </c>
      <c r="J24" s="9" t="e">
        <v>#DIV/0!</v>
      </c>
      <c r="K24" s="9">
        <v>0</v>
      </c>
    </row>
    <row r="25" spans="1:75" s="40" customFormat="1" ht="33" customHeight="1">
      <c r="A25" s="175" t="s">
        <v>198</v>
      </c>
      <c r="B25" s="9">
        <v>0</v>
      </c>
      <c r="C25" s="9">
        <v>387000</v>
      </c>
      <c r="D25" s="9">
        <v>387000</v>
      </c>
      <c r="E25" s="178">
        <v>284000</v>
      </c>
      <c r="F25" s="9">
        <v>73.385012919896639</v>
      </c>
      <c r="G25" s="178">
        <v>0</v>
      </c>
      <c r="H25" s="9">
        <v>0</v>
      </c>
      <c r="I25" s="178">
        <v>284000</v>
      </c>
      <c r="J25" s="9">
        <v>73.385012919896639</v>
      </c>
      <c r="K25" s="9">
        <v>103000</v>
      </c>
    </row>
    <row r="26" spans="1:75" s="179" customFormat="1" ht="47.25" customHeight="1">
      <c r="A26" s="197" t="str">
        <f>'[3]โอนเปลี่ยนแปลง '!B27</f>
        <v>ผลผลิตเสริมสร้างขีดความสามารถในการบริหารจัดการชุมชน (15004382001002000000)</v>
      </c>
      <c r="B26" s="198">
        <v>552349100</v>
      </c>
      <c r="C26" s="198">
        <v>0</v>
      </c>
      <c r="D26" s="198">
        <v>552349100</v>
      </c>
      <c r="E26" s="199">
        <v>117829374.37</v>
      </c>
      <c r="F26" s="198">
        <v>21.332409950518613</v>
      </c>
      <c r="G26" s="199">
        <v>38986346.600000001</v>
      </c>
      <c r="H26" s="198">
        <v>7.0582800985825811</v>
      </c>
      <c r="I26" s="199">
        <v>156815720.97</v>
      </c>
      <c r="J26" s="198">
        <v>28.390690049101192</v>
      </c>
      <c r="K26" s="198">
        <v>395533379.02999997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</row>
    <row r="27" spans="1:75" s="179" customFormat="1" ht="33" customHeight="1">
      <c r="A27" s="175" t="s">
        <v>1</v>
      </c>
      <c r="B27" s="9">
        <v>341818500</v>
      </c>
      <c r="C27" s="9">
        <v>0</v>
      </c>
      <c r="D27" s="9">
        <v>341818500</v>
      </c>
      <c r="E27" s="178">
        <v>114673174.37</v>
      </c>
      <c r="F27" s="9">
        <v>33.547971911994232</v>
      </c>
      <c r="G27" s="178">
        <v>22271628.600000001</v>
      </c>
      <c r="H27" s="9">
        <v>6.515629961514664</v>
      </c>
      <c r="I27" s="178">
        <v>136944802.97</v>
      </c>
      <c r="J27" s="9">
        <v>40.063601873508894</v>
      </c>
      <c r="K27" s="9">
        <v>204873697.03</v>
      </c>
      <c r="L27" s="18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</row>
    <row r="28" spans="1:75" s="179" customFormat="1" ht="33" customHeight="1">
      <c r="A28" s="175" t="s">
        <v>151</v>
      </c>
      <c r="B28" s="9">
        <v>22538500</v>
      </c>
      <c r="C28" s="9"/>
      <c r="D28" s="9">
        <v>22538500</v>
      </c>
      <c r="E28" s="178">
        <v>0</v>
      </c>
      <c r="F28" s="9">
        <v>0</v>
      </c>
      <c r="G28" s="178">
        <v>0</v>
      </c>
      <c r="H28" s="9">
        <v>0</v>
      </c>
      <c r="I28" s="178">
        <v>0</v>
      </c>
      <c r="J28" s="9">
        <v>0</v>
      </c>
      <c r="K28" s="9">
        <v>22538500</v>
      </c>
      <c r="L28" s="18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</row>
    <row r="29" spans="1:75" s="181" customFormat="1" ht="33" customHeight="1">
      <c r="A29" s="175" t="s">
        <v>161</v>
      </c>
      <c r="B29" s="9">
        <v>187992100</v>
      </c>
      <c r="C29" s="9">
        <v>0</v>
      </c>
      <c r="D29" s="9">
        <v>187992100</v>
      </c>
      <c r="E29" s="178">
        <v>3156200</v>
      </c>
      <c r="F29" s="9">
        <v>1.6789003367694706</v>
      </c>
      <c r="G29" s="178">
        <v>16714718</v>
      </c>
      <c r="H29" s="9">
        <v>8.8911810655873307</v>
      </c>
      <c r="I29" s="178">
        <v>19870918</v>
      </c>
      <c r="J29" s="9">
        <v>10.570081402356802</v>
      </c>
      <c r="K29" s="9">
        <v>168121182</v>
      </c>
      <c r="L29" s="18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</row>
    <row r="30" spans="1:75" s="422" customFormat="1" ht="29.25" hidden="1" customHeight="1">
      <c r="A30" s="420" t="s">
        <v>5</v>
      </c>
      <c r="B30" s="9"/>
      <c r="C30" s="9">
        <v>0</v>
      </c>
      <c r="D30" s="9">
        <v>0</v>
      </c>
      <c r="E30" s="178">
        <v>0</v>
      </c>
      <c r="F30" s="9" t="e">
        <v>#DIV/0!</v>
      </c>
      <c r="G30" s="178">
        <v>0</v>
      </c>
      <c r="H30" s="9" t="e">
        <v>#DIV/0!</v>
      </c>
      <c r="I30" s="178">
        <v>0</v>
      </c>
      <c r="J30" s="9" t="e">
        <v>#DIV/0!</v>
      </c>
      <c r="K30" s="9">
        <v>0</v>
      </c>
      <c r="L30" s="18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</row>
    <row r="31" spans="1:75" s="179" customFormat="1" ht="47.25" customHeight="1">
      <c r="A31" s="197" t="str">
        <f>'[3]โอนเปลี่ยนแปลง '!B38</f>
        <v>ผลผลิตสร้างความมั่นคงทางอาชีพและรายได้ 
(15004382005002000000)</v>
      </c>
      <c r="B31" s="198">
        <v>457607700</v>
      </c>
      <c r="C31" s="198">
        <v>0</v>
      </c>
      <c r="D31" s="198">
        <v>457607700</v>
      </c>
      <c r="E31" s="199">
        <v>157331278.94</v>
      </c>
      <c r="F31" s="198">
        <v>34.381256901927131</v>
      </c>
      <c r="G31" s="199">
        <v>3781445</v>
      </c>
      <c r="H31" s="198">
        <v>0.82635082407922755</v>
      </c>
      <c r="I31" s="199">
        <v>161112723.94</v>
      </c>
      <c r="J31" s="198">
        <v>35.207607726006358</v>
      </c>
      <c r="K31" s="198">
        <v>296494976.06</v>
      </c>
      <c r="L31" s="180"/>
      <c r="M31" s="40"/>
      <c r="N31" s="17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</row>
    <row r="32" spans="1:75" s="179" customFormat="1" ht="33" customHeight="1">
      <c r="A32" s="175" t="s">
        <v>1</v>
      </c>
      <c r="B32" s="9">
        <v>457607700</v>
      </c>
      <c r="C32" s="9">
        <v>0</v>
      </c>
      <c r="D32" s="9">
        <v>457607700</v>
      </c>
      <c r="E32" s="182">
        <v>157331278.94</v>
      </c>
      <c r="F32" s="9">
        <v>34.381256901927131</v>
      </c>
      <c r="G32" s="178">
        <v>3781445</v>
      </c>
      <c r="H32" s="9">
        <v>0.82635082407922755</v>
      </c>
      <c r="I32" s="178">
        <v>161112723.94</v>
      </c>
      <c r="J32" s="9">
        <v>35.207607726006358</v>
      </c>
      <c r="K32" s="9">
        <v>296494976.06</v>
      </c>
      <c r="L32" s="18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</row>
    <row r="33" spans="1:75" s="181" customFormat="1" ht="33" hidden="1" customHeight="1">
      <c r="A33" s="175" t="s">
        <v>161</v>
      </c>
      <c r="B33" s="9">
        <v>0</v>
      </c>
      <c r="C33" s="9">
        <v>0</v>
      </c>
      <c r="D33" s="9">
        <v>0</v>
      </c>
      <c r="E33" s="182">
        <v>0</v>
      </c>
      <c r="F33" s="9" t="e">
        <v>#DIV/0!</v>
      </c>
      <c r="G33" s="178">
        <v>0</v>
      </c>
      <c r="H33" s="9" t="e">
        <v>#DIV/0!</v>
      </c>
      <c r="I33" s="178">
        <v>0</v>
      </c>
      <c r="J33" s="9" t="e">
        <v>#DIV/0!</v>
      </c>
      <c r="K33" s="9">
        <v>0</v>
      </c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</row>
    <row r="34" spans="1:75" s="422" customFormat="1" ht="33" hidden="1" customHeight="1">
      <c r="A34" s="175" t="s">
        <v>5</v>
      </c>
      <c r="B34" s="9">
        <v>0</v>
      </c>
      <c r="C34" s="9">
        <v>0</v>
      </c>
      <c r="D34" s="9">
        <v>0</v>
      </c>
      <c r="E34" s="178">
        <v>0</v>
      </c>
      <c r="F34" s="9" t="e">
        <v>#DIV/0!</v>
      </c>
      <c r="G34" s="178">
        <v>0</v>
      </c>
      <c r="H34" s="9" t="e">
        <v>#DIV/0!</v>
      </c>
      <c r="I34" s="178">
        <v>0</v>
      </c>
      <c r="J34" s="9" t="e">
        <v>#DIV/0!</v>
      </c>
      <c r="K34" s="9">
        <v>0</v>
      </c>
    </row>
    <row r="35" spans="1:75" s="40" customFormat="1" ht="33" customHeight="1">
      <c r="A35" s="200" t="str">
        <f>[3]คีย์ข้อมูล!B48</f>
        <v>แผนงานยุทธศาสตร์พัฒนาและส่งเสริมเศรษฐกิจฐานราก</v>
      </c>
      <c r="B35" s="195">
        <v>1050716100</v>
      </c>
      <c r="C35" s="195"/>
      <c r="D35" s="195">
        <v>1050716100</v>
      </c>
      <c r="E35" s="196">
        <v>244786649</v>
      </c>
      <c r="F35" s="195">
        <v>23.297125550850513</v>
      </c>
      <c r="G35" s="196">
        <v>66267680</v>
      </c>
      <c r="H35" s="195">
        <v>6.3069063089449191</v>
      </c>
      <c r="I35" s="196">
        <v>311054329</v>
      </c>
      <c r="J35" s="195">
        <v>29.604031859795427</v>
      </c>
      <c r="K35" s="195">
        <v>739661771</v>
      </c>
    </row>
    <row r="36" spans="1:75" s="40" customFormat="1" ht="47.25" customHeight="1">
      <c r="A36" s="197" t="str">
        <f>[3]คีย์ข้อมูล!B49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198">
        <v>1050716100</v>
      </c>
      <c r="C36" s="198"/>
      <c r="D36" s="198">
        <v>1050716100</v>
      </c>
      <c r="E36" s="199">
        <v>244786649</v>
      </c>
      <c r="F36" s="198">
        <v>23.297125550850513</v>
      </c>
      <c r="G36" s="199">
        <v>66267680</v>
      </c>
      <c r="H36" s="198">
        <v>6.3069063089449191</v>
      </c>
      <c r="I36" s="199">
        <v>311054329</v>
      </c>
      <c r="J36" s="198">
        <v>29.604031859795427</v>
      </c>
      <c r="K36" s="198">
        <v>739661771</v>
      </c>
    </row>
    <row r="37" spans="1:75" s="40" customFormat="1" ht="33" customHeight="1">
      <c r="A37" s="175" t="s">
        <v>1</v>
      </c>
      <c r="B37" s="9">
        <v>1050716100</v>
      </c>
      <c r="C37" s="9">
        <v>0</v>
      </c>
      <c r="D37" s="9">
        <v>1050716100</v>
      </c>
      <c r="E37" s="178">
        <v>244786649</v>
      </c>
      <c r="F37" s="9">
        <v>23.297125550850513</v>
      </c>
      <c r="G37" s="178">
        <v>66267680</v>
      </c>
      <c r="H37" s="9">
        <v>6.3069063089449191</v>
      </c>
      <c r="I37" s="178">
        <v>311054329</v>
      </c>
      <c r="J37" s="9">
        <v>29.604031859795427</v>
      </c>
      <c r="K37" s="9">
        <v>739661771</v>
      </c>
    </row>
    <row r="38" spans="1:75" s="40" customFormat="1" ht="33" hidden="1" customHeight="1">
      <c r="A38" s="175" t="s">
        <v>161</v>
      </c>
      <c r="B38" s="9">
        <v>0</v>
      </c>
      <c r="C38" s="9"/>
      <c r="D38" s="9">
        <v>0</v>
      </c>
      <c r="E38" s="178">
        <v>0</v>
      </c>
      <c r="F38" s="9" t="e">
        <v>#DIV/0!</v>
      </c>
      <c r="G38" s="178">
        <v>0</v>
      </c>
      <c r="H38" s="9" t="e">
        <v>#DIV/0!</v>
      </c>
      <c r="I38" s="178">
        <v>0</v>
      </c>
      <c r="J38" s="9" t="e">
        <v>#DIV/0!</v>
      </c>
      <c r="K38" s="9">
        <v>0</v>
      </c>
    </row>
    <row r="39" spans="1:75" s="40" customFormat="1" ht="33" hidden="1" customHeight="1">
      <c r="A39" s="175" t="s">
        <v>5</v>
      </c>
      <c r="B39" s="9">
        <v>0</v>
      </c>
      <c r="C39" s="9">
        <v>0</v>
      </c>
      <c r="D39" s="9">
        <v>0</v>
      </c>
      <c r="E39" s="178">
        <v>0</v>
      </c>
      <c r="F39" s="9" t="e">
        <v>#DIV/0!</v>
      </c>
      <c r="G39" s="178">
        <v>0</v>
      </c>
      <c r="H39" s="9" t="e">
        <v>#DIV/0!</v>
      </c>
      <c r="I39" s="178"/>
      <c r="J39" s="9"/>
      <c r="K39" s="9">
        <v>0</v>
      </c>
    </row>
    <row r="40" spans="1:75" s="173" customFormat="1" ht="33" customHeight="1">
      <c r="A40" s="200" t="str">
        <f>[3]คีย์ข้อมูล!B58</f>
        <v>แผนงานบูรณาการป้องกัน ปราบปราม และแก้ไขปัญหายาเสพติด</v>
      </c>
      <c r="B40" s="195">
        <v>38492300</v>
      </c>
      <c r="C40" s="195">
        <v>0</v>
      </c>
      <c r="D40" s="195">
        <v>38492300</v>
      </c>
      <c r="E40" s="196">
        <v>16492950</v>
      </c>
      <c r="F40" s="195">
        <v>42.847400648960964</v>
      </c>
      <c r="G40" s="196">
        <v>107900</v>
      </c>
      <c r="H40" s="195">
        <v>0.28031580342042439</v>
      </c>
      <c r="I40" s="196">
        <v>16600850</v>
      </c>
      <c r="J40" s="195">
        <v>43.127716452381385</v>
      </c>
      <c r="K40" s="195">
        <v>21891450</v>
      </c>
    </row>
    <row r="41" spans="1:75" s="40" customFormat="1" ht="47.25" customHeight="1">
      <c r="A41" s="197" t="str">
        <f>[3]คีย์ข้อมูล!B59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198">
        <v>38492300</v>
      </c>
      <c r="C41" s="198">
        <v>0</v>
      </c>
      <c r="D41" s="198">
        <v>38492300</v>
      </c>
      <c r="E41" s="199">
        <v>16492950</v>
      </c>
      <c r="F41" s="198">
        <v>42.847400648960956</v>
      </c>
      <c r="G41" s="199">
        <v>107900</v>
      </c>
      <c r="H41" s="198">
        <v>0.28031580342042439</v>
      </c>
      <c r="I41" s="199">
        <v>16600850</v>
      </c>
      <c r="J41" s="198">
        <v>43.127716452381385</v>
      </c>
      <c r="K41" s="198">
        <v>21891450</v>
      </c>
    </row>
    <row r="42" spans="1:75" s="40" customFormat="1" ht="33" customHeight="1">
      <c r="A42" s="175" t="s">
        <v>1</v>
      </c>
      <c r="B42" s="9">
        <v>38492300</v>
      </c>
      <c r="C42" s="9">
        <v>0</v>
      </c>
      <c r="D42" s="9">
        <v>38492300</v>
      </c>
      <c r="E42" s="182">
        <v>16492950</v>
      </c>
      <c r="F42" s="9">
        <v>42.847400648960956</v>
      </c>
      <c r="G42" s="178">
        <v>107900</v>
      </c>
      <c r="H42" s="9">
        <v>0.28031580342042439</v>
      </c>
      <c r="I42" s="178">
        <v>16600850</v>
      </c>
      <c r="J42" s="9">
        <v>43.127716452381385</v>
      </c>
      <c r="K42" s="9">
        <v>21891450</v>
      </c>
    </row>
    <row r="43" spans="1:75" s="40" customFormat="1" ht="27" hidden="1" customHeight="1">
      <c r="A43" s="423" t="s">
        <v>6</v>
      </c>
      <c r="B43" s="424">
        <v>0</v>
      </c>
      <c r="C43" s="424">
        <v>0</v>
      </c>
      <c r="D43" s="424">
        <v>0</v>
      </c>
      <c r="E43" s="425">
        <v>0</v>
      </c>
      <c r="F43" s="425">
        <v>0</v>
      </c>
      <c r="G43" s="425">
        <v>0</v>
      </c>
      <c r="H43" s="424">
        <v>0</v>
      </c>
      <c r="I43" s="425">
        <v>0</v>
      </c>
      <c r="J43" s="424">
        <v>0</v>
      </c>
      <c r="K43" s="424" t="e">
        <v>#REF!</v>
      </c>
    </row>
    <row r="44" spans="1:75" s="40" customFormat="1" ht="26.25" hidden="1" customHeight="1">
      <c r="A44" s="426" t="s">
        <v>5</v>
      </c>
      <c r="B44" s="427">
        <v>0</v>
      </c>
      <c r="C44" s="427">
        <v>0</v>
      </c>
      <c r="D44" s="427">
        <v>0</v>
      </c>
      <c r="E44" s="428">
        <v>0</v>
      </c>
      <c r="F44" s="428">
        <v>0</v>
      </c>
      <c r="G44" s="428">
        <v>0</v>
      </c>
      <c r="H44" s="427">
        <v>0</v>
      </c>
      <c r="I44" s="428">
        <v>0</v>
      </c>
      <c r="J44" s="427">
        <v>0</v>
      </c>
      <c r="K44" s="427" t="e">
        <v>#REF!</v>
      </c>
    </row>
    <row r="45" spans="1:75" s="173" customFormat="1" ht="33" customHeight="1">
      <c r="A45" s="200" t="s">
        <v>138</v>
      </c>
      <c r="B45" s="195">
        <v>38500000</v>
      </c>
      <c r="C45" s="195">
        <v>0</v>
      </c>
      <c r="D45" s="195">
        <v>38500000</v>
      </c>
      <c r="E45" s="196">
        <v>4270460</v>
      </c>
      <c r="F45" s="195">
        <v>11.092103896103897</v>
      </c>
      <c r="G45" s="196">
        <v>55000</v>
      </c>
      <c r="H45" s="195">
        <v>0.14285714285714285</v>
      </c>
      <c r="I45" s="196">
        <v>4325460</v>
      </c>
      <c r="J45" s="195">
        <v>11.234961038961039</v>
      </c>
      <c r="K45" s="195">
        <v>34174540</v>
      </c>
    </row>
    <row r="46" spans="1:75" s="40" customFormat="1" ht="47.25" customHeight="1">
      <c r="A46" s="197" t="str">
        <f>'[3]โอนเปลี่ยนแปลง '!B68</f>
        <v>โครงการส่งเสริมการท่องเที่ยวชุมชน 
(15004182024002000000)</v>
      </c>
      <c r="B46" s="198">
        <v>38500000</v>
      </c>
      <c r="C46" s="198">
        <v>0</v>
      </c>
      <c r="D46" s="198">
        <v>38500000</v>
      </c>
      <c r="E46" s="199">
        <v>4270460</v>
      </c>
      <c r="F46" s="198">
        <v>11.092103896103897</v>
      </c>
      <c r="G46" s="199">
        <v>55000</v>
      </c>
      <c r="H46" s="198">
        <v>0.14285714285714285</v>
      </c>
      <c r="I46" s="199">
        <v>4325460</v>
      </c>
      <c r="J46" s="198">
        <v>11.234961038961039</v>
      </c>
      <c r="K46" s="198">
        <v>34174540</v>
      </c>
    </row>
    <row r="47" spans="1:75" s="40" customFormat="1" ht="33" customHeight="1">
      <c r="A47" s="183" t="s">
        <v>1</v>
      </c>
      <c r="B47" s="184">
        <v>38500000</v>
      </c>
      <c r="C47" s="184">
        <v>0</v>
      </c>
      <c r="D47" s="184">
        <v>38500000</v>
      </c>
      <c r="E47" s="185">
        <v>4270460</v>
      </c>
      <c r="F47" s="184">
        <v>11.092103896103895</v>
      </c>
      <c r="G47" s="186">
        <v>55000</v>
      </c>
      <c r="H47" s="188">
        <v>0.14285714285714285</v>
      </c>
      <c r="I47" s="186">
        <v>4325460</v>
      </c>
      <c r="J47" s="184">
        <v>11.234961038961039</v>
      </c>
      <c r="K47" s="9">
        <v>34174540</v>
      </c>
    </row>
    <row r="48" spans="1:75" s="40" customFormat="1" ht="30.75" hidden="1" customHeight="1">
      <c r="A48" s="429" t="s">
        <v>6</v>
      </c>
      <c r="B48" s="184">
        <v>0</v>
      </c>
      <c r="C48" s="184">
        <v>0</v>
      </c>
      <c r="D48" s="184">
        <v>0</v>
      </c>
      <c r="E48" s="186">
        <v>0</v>
      </c>
      <c r="F48" s="186">
        <v>0</v>
      </c>
      <c r="G48" s="186">
        <v>0</v>
      </c>
      <c r="H48" s="430">
        <v>0</v>
      </c>
      <c r="I48" s="186">
        <v>0</v>
      </c>
      <c r="J48" s="184">
        <v>0</v>
      </c>
      <c r="K48" s="184" t="e">
        <v>#REF!</v>
      </c>
    </row>
    <row r="49" spans="1:11" s="40" customFormat="1" ht="30.75" hidden="1" customHeight="1">
      <c r="A49" s="431" t="s">
        <v>5</v>
      </c>
      <c r="B49" s="432">
        <v>0</v>
      </c>
      <c r="C49" s="432">
        <v>0</v>
      </c>
      <c r="D49" s="432">
        <v>0</v>
      </c>
      <c r="E49" s="185">
        <v>0</v>
      </c>
      <c r="F49" s="433">
        <v>0</v>
      </c>
      <c r="G49" s="433">
        <v>0</v>
      </c>
      <c r="H49" s="432">
        <v>0</v>
      </c>
      <c r="I49" s="433">
        <v>0</v>
      </c>
      <c r="J49" s="432">
        <v>0</v>
      </c>
      <c r="K49" s="427" t="e">
        <v>#REF!</v>
      </c>
    </row>
    <row r="50" spans="1:11" s="40" customFormat="1" ht="25.5" hidden="1" customHeight="1">
      <c r="A50" s="431" t="s">
        <v>5</v>
      </c>
      <c r="B50" s="432">
        <v>0</v>
      </c>
      <c r="C50" s="432">
        <v>0</v>
      </c>
      <c r="D50" s="432">
        <v>0</v>
      </c>
      <c r="E50" s="185">
        <v>0</v>
      </c>
      <c r="F50" s="433">
        <v>0</v>
      </c>
      <c r="G50" s="433">
        <v>0</v>
      </c>
      <c r="H50" s="427">
        <v>0</v>
      </c>
      <c r="I50" s="433">
        <v>0</v>
      </c>
      <c r="J50" s="432"/>
      <c r="K50" s="434" t="e">
        <v>#REF!</v>
      </c>
    </row>
    <row r="51" spans="1:11" s="173" customFormat="1" ht="33" customHeight="1">
      <c r="A51" s="200" t="s">
        <v>139</v>
      </c>
      <c r="B51" s="195">
        <v>69786600</v>
      </c>
      <c r="C51" s="195">
        <v>0</v>
      </c>
      <c r="D51" s="195">
        <v>69786600</v>
      </c>
      <c r="E51" s="196">
        <v>17818516</v>
      </c>
      <c r="F51" s="195">
        <v>25.532861609535356</v>
      </c>
      <c r="G51" s="196">
        <v>592814</v>
      </c>
      <c r="H51" s="195">
        <v>0.84946680308254019</v>
      </c>
      <c r="I51" s="196">
        <v>18411330</v>
      </c>
      <c r="J51" s="195">
        <v>26.382328412617895</v>
      </c>
      <c r="K51" s="195">
        <v>51375270</v>
      </c>
    </row>
    <row r="52" spans="1:11" s="40" customFormat="1" ht="47.25" customHeight="1">
      <c r="A52" s="197" t="str">
        <f>'[3]โอนเปลี่ยนแปลง '!B78</f>
        <v>โครงการส่งเสริมการพัฒนาชุมชนธรรมาภิบาล 
(15004602011002000000)</v>
      </c>
      <c r="B52" s="198">
        <v>69786600</v>
      </c>
      <c r="C52" s="198">
        <v>0</v>
      </c>
      <c r="D52" s="198">
        <v>69786600</v>
      </c>
      <c r="E52" s="199">
        <v>17818516</v>
      </c>
      <c r="F52" s="198">
        <v>25.532861609535356</v>
      </c>
      <c r="G52" s="199">
        <v>592814</v>
      </c>
      <c r="H52" s="198">
        <v>0.84946680308254019</v>
      </c>
      <c r="I52" s="199">
        <v>18411330</v>
      </c>
      <c r="J52" s="198">
        <v>26.382328412617895</v>
      </c>
      <c r="K52" s="198">
        <v>51375270</v>
      </c>
    </row>
    <row r="53" spans="1:11" s="40" customFormat="1" ht="33" customHeight="1">
      <c r="A53" s="175" t="s">
        <v>1</v>
      </c>
      <c r="B53" s="9">
        <v>69786600</v>
      </c>
      <c r="C53" s="9">
        <v>0</v>
      </c>
      <c r="D53" s="9">
        <v>69786600</v>
      </c>
      <c r="E53" s="178">
        <v>17818516</v>
      </c>
      <c r="F53" s="9">
        <v>25.532861609535356</v>
      </c>
      <c r="G53" s="178">
        <v>592814</v>
      </c>
      <c r="H53" s="9">
        <v>0.84946680308254019</v>
      </c>
      <c r="I53" s="178">
        <v>18411330</v>
      </c>
      <c r="J53" s="9">
        <v>26.382328412617895</v>
      </c>
      <c r="K53" s="9">
        <v>51375270</v>
      </c>
    </row>
    <row r="54" spans="1:11" s="40" customFormat="1" ht="30" hidden="1" customHeight="1">
      <c r="A54" s="423" t="s">
        <v>6</v>
      </c>
      <c r="B54" s="424">
        <f>+'[3]โอนเปลี่ยนแปลง '!C83</f>
        <v>0</v>
      </c>
      <c r="C54" s="424">
        <f>'[3]โอนเปลี่ยนแปลง '!D83</f>
        <v>0</v>
      </c>
      <c r="D54" s="424">
        <f>+'[3]โอนเปลี่ยนแปลง '!E83</f>
        <v>0</v>
      </c>
      <c r="E54" s="425">
        <f>[3]คีย์ข้อมูล!H84</f>
        <v>0</v>
      </c>
      <c r="F54" s="425">
        <v>0</v>
      </c>
      <c r="G54" s="425">
        <f>[3]คีย์ข้อมูล!G84</f>
        <v>0</v>
      </c>
      <c r="H54" s="424">
        <v>0</v>
      </c>
      <c r="I54" s="425">
        <f>G54+E54</f>
        <v>0</v>
      </c>
      <c r="J54" s="424">
        <v>0</v>
      </c>
      <c r="K54" s="424" t="e">
        <f>D54-#REF!</f>
        <v>#REF!</v>
      </c>
    </row>
    <row r="55" spans="1:11" s="40" customFormat="1" ht="30" hidden="1" customHeight="1">
      <c r="A55" s="426" t="s">
        <v>5</v>
      </c>
      <c r="B55" s="427">
        <f>+'[3]โอนเปลี่ยนแปลง '!C86</f>
        <v>0</v>
      </c>
      <c r="C55" s="427">
        <f>'[3]โอนเปลี่ยนแปลง '!D86</f>
        <v>0</v>
      </c>
      <c r="D55" s="427">
        <f>+'[3]โอนเปลี่ยนแปลง '!E86</f>
        <v>0</v>
      </c>
      <c r="E55" s="428">
        <f>[3]คีย์ข้อมูล!H87</f>
        <v>0</v>
      </c>
      <c r="F55" s="428">
        <v>0</v>
      </c>
      <c r="G55" s="428">
        <f>[3]คีย์ข้อมูล!G87</f>
        <v>0</v>
      </c>
      <c r="H55" s="427">
        <v>0</v>
      </c>
      <c r="I55" s="428">
        <f>G55+E55</f>
        <v>0</v>
      </c>
      <c r="J55" s="427">
        <v>0</v>
      </c>
      <c r="K55" s="427" t="e">
        <f>D55-#REF!</f>
        <v>#REF!</v>
      </c>
    </row>
    <row r="56" spans="1:11" s="40" customFormat="1" ht="21" customHeight="1">
      <c r="A56" s="36"/>
      <c r="B56" s="37"/>
      <c r="C56" s="37"/>
      <c r="D56" s="37"/>
      <c r="E56" s="38"/>
      <c r="F56" s="38"/>
      <c r="G56" s="38"/>
      <c r="H56" s="37"/>
      <c r="I56" s="38"/>
      <c r="J56" s="37"/>
      <c r="K56" s="39"/>
    </row>
    <row r="57" spans="1:11" s="45" customFormat="1" ht="33" customHeight="1">
      <c r="A57" s="201" t="s">
        <v>211</v>
      </c>
      <c r="B57" s="201"/>
      <c r="C57" s="201"/>
      <c r="D57" s="201"/>
      <c r="E57" s="201"/>
      <c r="F57" s="41"/>
      <c r="G57" s="42"/>
      <c r="H57" s="43"/>
      <c r="I57" s="44"/>
      <c r="J57" s="202"/>
      <c r="K57" s="44"/>
    </row>
    <row r="58" spans="1:11" s="45" customFormat="1" ht="30" customHeight="1">
      <c r="A58" s="46" t="s">
        <v>559</v>
      </c>
      <c r="B58" s="161" t="s">
        <v>212</v>
      </c>
      <c r="C58" s="203" t="s">
        <v>152</v>
      </c>
      <c r="D58" s="203" t="s">
        <v>162</v>
      </c>
      <c r="H58" s="43"/>
      <c r="I58" s="44"/>
      <c r="J58" s="202"/>
      <c r="K58" s="44"/>
    </row>
    <row r="59" spans="1:11" ht="30.75" customHeight="1">
      <c r="A59" s="47" t="s">
        <v>560</v>
      </c>
      <c r="B59" s="48" t="s">
        <v>561</v>
      </c>
      <c r="C59" s="47" t="s">
        <v>213</v>
      </c>
      <c r="D59" s="47" t="s">
        <v>214</v>
      </c>
    </row>
    <row r="60" spans="1:11" ht="30.75" customHeight="1">
      <c r="A60" s="47" t="s">
        <v>562</v>
      </c>
      <c r="B60" s="48" t="s">
        <v>563</v>
      </c>
      <c r="C60" s="47" t="s">
        <v>215</v>
      </c>
      <c r="D60" s="47" t="s">
        <v>196</v>
      </c>
      <c r="I60" s="50"/>
    </row>
    <row r="61" spans="1:11" ht="30.75" customHeight="1">
      <c r="A61" s="47" t="s">
        <v>564</v>
      </c>
      <c r="B61" s="48" t="s">
        <v>565</v>
      </c>
      <c r="C61" s="47" t="s">
        <v>216</v>
      </c>
      <c r="D61" s="47" t="s">
        <v>217</v>
      </c>
    </row>
    <row r="62" spans="1:11" ht="24" customHeight="1"/>
    <row r="63" spans="1:11" ht="26.25" customHeight="1">
      <c r="A63" s="526"/>
      <c r="B63" s="526"/>
      <c r="C63" s="526"/>
      <c r="D63" s="526"/>
      <c r="E63" s="526"/>
      <c r="F63" s="526"/>
      <c r="G63" s="526"/>
      <c r="H63" s="526"/>
      <c r="I63" s="526"/>
      <c r="J63" s="526"/>
      <c r="K63" s="526"/>
    </row>
    <row r="64" spans="1:11" ht="24" customHeight="1">
      <c r="A64" s="526"/>
      <c r="B64" s="526"/>
      <c r="C64" s="526"/>
      <c r="D64" s="526"/>
      <c r="E64" s="526"/>
      <c r="F64" s="526"/>
      <c r="G64" s="526"/>
      <c r="H64" s="187"/>
      <c r="I64" s="50"/>
      <c r="J64" s="204"/>
      <c r="K64" s="50"/>
    </row>
    <row r="65" spans="1:75" ht="24" customHeight="1">
      <c r="A65" s="526"/>
      <c r="B65" s="526"/>
      <c r="C65" s="526"/>
      <c r="D65" s="526"/>
      <c r="E65" s="526"/>
      <c r="F65" s="526"/>
      <c r="G65" s="526"/>
      <c r="H65" s="526"/>
      <c r="I65" s="526"/>
      <c r="J65" s="526"/>
      <c r="K65" s="526"/>
    </row>
    <row r="66" spans="1:75" ht="24" customHeight="1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</row>
    <row r="67" spans="1:75" ht="24" customHeight="1">
      <c r="A67" s="526"/>
      <c r="B67" s="526"/>
      <c r="C67" s="526"/>
      <c r="D67" s="526"/>
      <c r="E67" s="526"/>
      <c r="F67" s="526"/>
      <c r="G67" s="526"/>
      <c r="H67" s="526"/>
      <c r="I67" s="526"/>
      <c r="J67" s="526"/>
      <c r="K67" s="526"/>
    </row>
    <row r="68" spans="1:75" ht="24" customHeight="1">
      <c r="A68" s="526"/>
      <c r="B68" s="526"/>
      <c r="C68" s="526"/>
      <c r="D68" s="526"/>
      <c r="E68" s="526"/>
      <c r="F68" s="526"/>
      <c r="G68" s="526"/>
      <c r="H68" s="526"/>
      <c r="I68" s="526"/>
      <c r="J68" s="526"/>
      <c r="K68" s="526"/>
    </row>
    <row r="69" spans="1:75" ht="24" customHeight="1">
      <c r="A69" s="526"/>
      <c r="B69" s="526"/>
      <c r="C69" s="526"/>
      <c r="D69" s="526"/>
      <c r="E69" s="526"/>
    </row>
    <row r="75" spans="1:75" s="44" customFormat="1">
      <c r="A75" s="51"/>
      <c r="F75" s="52"/>
      <c r="H75" s="43"/>
      <c r="J75" s="202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</row>
  </sheetData>
  <mergeCells count="18">
    <mergeCell ref="A68:K68"/>
    <mergeCell ref="A69:E69"/>
    <mergeCell ref="A63:K63"/>
    <mergeCell ref="A64:G64"/>
    <mergeCell ref="A65:K65"/>
    <mergeCell ref="A66:K66"/>
    <mergeCell ref="A67:K67"/>
    <mergeCell ref="A1:K1"/>
    <mergeCell ref="A2:K2"/>
    <mergeCell ref="A3:K3"/>
    <mergeCell ref="C4:C5"/>
    <mergeCell ref="D4:D5"/>
    <mergeCell ref="I4:J4"/>
    <mergeCell ref="K4:K5"/>
    <mergeCell ref="E4:F4"/>
    <mergeCell ref="A4:A5"/>
    <mergeCell ref="B4:B5"/>
    <mergeCell ref="G4:H4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55" fitToHeight="3" orientation="landscape" r:id="rId1"/>
  <headerFooter alignWithMargins="0">
    <oddHeader>&amp;R&amp;P</oddHeader>
  </headerFooter>
  <rowBreaks count="1" manualBreakCount="1">
    <brk id="34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6B79-D06B-4AEE-9CB7-1ECCCECB1324}">
  <sheetPr>
    <tabColor theme="5"/>
  </sheetPr>
  <dimension ref="A1:P20"/>
  <sheetViews>
    <sheetView zoomScale="80" zoomScaleNormal="80" workbookViewId="0">
      <selection activeCell="H9" sqref="H9"/>
    </sheetView>
  </sheetViews>
  <sheetFormatPr defaultColWidth="10.42578125" defaultRowHeight="26.25"/>
  <cols>
    <col min="1" max="1" width="9.28515625" style="501" customWidth="1"/>
    <col min="2" max="2" width="55.140625" style="502" customWidth="1"/>
    <col min="3" max="3" width="16.42578125" style="503" customWidth="1"/>
    <col min="4" max="5" width="19.7109375" style="504" customWidth="1"/>
    <col min="6" max="6" width="12.140625" style="505" customWidth="1"/>
    <col min="7" max="8" width="19.7109375" style="506" customWidth="1"/>
    <col min="9" max="9" width="11.85546875" style="507" customWidth="1"/>
    <col min="10" max="10" width="19.7109375" style="504" customWidth="1"/>
    <col min="11" max="11" width="23.42578125" style="508" customWidth="1"/>
    <col min="12" max="12" width="19.42578125" style="509" customWidth="1"/>
    <col min="13" max="13" width="19" style="510" customWidth="1"/>
    <col min="14" max="15" width="10.42578125" style="509"/>
    <col min="16" max="16" width="26.7109375" style="511" bestFit="1" customWidth="1"/>
    <col min="17" max="17" width="14.5703125" style="509" bestFit="1" customWidth="1"/>
    <col min="18" max="16384" width="10.42578125" style="509"/>
  </cols>
  <sheetData>
    <row r="1" spans="1:16" s="451" customFormat="1" ht="28.5">
      <c r="A1" s="621" t="s">
        <v>580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M1" s="452"/>
      <c r="P1" s="453"/>
    </row>
    <row r="2" spans="1:16" s="451" customFormat="1" ht="28.5">
      <c r="A2" s="621" t="s">
        <v>581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M2" s="452"/>
      <c r="P2" s="453"/>
    </row>
    <row r="3" spans="1:16" s="451" customFormat="1" ht="28.5">
      <c r="A3" s="621" t="s">
        <v>606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M3" s="452"/>
      <c r="P3" s="453"/>
    </row>
    <row r="4" spans="1:16" s="451" customFormat="1" ht="27.75">
      <c r="A4" s="454"/>
      <c r="B4" s="455"/>
      <c r="C4" s="456"/>
      <c r="D4" s="456"/>
      <c r="E4" s="456"/>
      <c r="F4" s="457"/>
      <c r="G4" s="456"/>
      <c r="H4" s="456"/>
      <c r="I4" s="457"/>
      <c r="J4" s="456"/>
      <c r="K4" s="456"/>
      <c r="M4" s="458"/>
      <c r="P4" s="453"/>
    </row>
    <row r="5" spans="1:16" s="459" customFormat="1" ht="26.25" customHeight="1">
      <c r="A5" s="618" t="s">
        <v>108</v>
      </c>
      <c r="B5" s="622" t="s">
        <v>582</v>
      </c>
      <c r="C5" s="618" t="s">
        <v>583</v>
      </c>
      <c r="D5" s="625" t="s">
        <v>584</v>
      </c>
      <c r="E5" s="628" t="s">
        <v>9</v>
      </c>
      <c r="F5" s="629"/>
      <c r="G5" s="625" t="s">
        <v>585</v>
      </c>
      <c r="H5" s="625" t="s">
        <v>133</v>
      </c>
      <c r="I5" s="615"/>
      <c r="J5" s="615" t="s">
        <v>4</v>
      </c>
      <c r="K5" s="618" t="s">
        <v>586</v>
      </c>
      <c r="M5" s="460"/>
      <c r="P5" s="461"/>
    </row>
    <row r="6" spans="1:16" s="462" customFormat="1" ht="24" customHeight="1">
      <c r="A6" s="619"/>
      <c r="B6" s="623"/>
      <c r="C6" s="619"/>
      <c r="D6" s="626"/>
      <c r="E6" s="630"/>
      <c r="F6" s="631"/>
      <c r="G6" s="626"/>
      <c r="H6" s="617"/>
      <c r="I6" s="617"/>
      <c r="J6" s="616"/>
      <c r="K6" s="619"/>
      <c r="M6" s="463"/>
      <c r="P6" s="464"/>
    </row>
    <row r="7" spans="1:16" s="462" customFormat="1">
      <c r="A7" s="620"/>
      <c r="B7" s="624"/>
      <c r="C7" s="620"/>
      <c r="D7" s="627"/>
      <c r="E7" s="465" t="s">
        <v>106</v>
      </c>
      <c r="F7" s="466" t="s">
        <v>7</v>
      </c>
      <c r="G7" s="627"/>
      <c r="H7" s="467" t="s">
        <v>106</v>
      </c>
      <c r="I7" s="466" t="s">
        <v>7</v>
      </c>
      <c r="J7" s="617"/>
      <c r="K7" s="620"/>
      <c r="M7" s="463"/>
      <c r="P7" s="464"/>
    </row>
    <row r="8" spans="1:16" s="473" customFormat="1" ht="22.5">
      <c r="A8" s="468"/>
      <c r="B8" s="469" t="s">
        <v>587</v>
      </c>
      <c r="C8" s="470"/>
      <c r="D8" s="471">
        <v>2000000</v>
      </c>
      <c r="E8" s="471">
        <v>140800</v>
      </c>
      <c r="F8" s="472">
        <v>7.04</v>
      </c>
      <c r="G8" s="471">
        <v>0</v>
      </c>
      <c r="H8" s="471">
        <v>140800</v>
      </c>
      <c r="I8" s="472">
        <v>7.04</v>
      </c>
      <c r="J8" s="471">
        <v>1859200</v>
      </c>
      <c r="K8" s="468"/>
      <c r="M8" s="474"/>
      <c r="P8" s="475"/>
    </row>
    <row r="9" spans="1:16" s="482" customFormat="1" ht="45">
      <c r="A9" s="476">
        <v>1</v>
      </c>
      <c r="B9" s="477" t="s">
        <v>588</v>
      </c>
      <c r="C9" s="478" t="s">
        <v>589</v>
      </c>
      <c r="D9" s="479">
        <v>300000</v>
      </c>
      <c r="E9" s="479">
        <v>140800</v>
      </c>
      <c r="F9" s="480">
        <v>46.93333333333333</v>
      </c>
      <c r="G9" s="481">
        <v>0</v>
      </c>
      <c r="H9" s="481">
        <v>140800</v>
      </c>
      <c r="I9" s="480">
        <v>46.93333333333333</v>
      </c>
      <c r="J9" s="479">
        <v>159200</v>
      </c>
      <c r="K9" s="476" t="s">
        <v>590</v>
      </c>
      <c r="M9" s="483"/>
      <c r="P9" s="484"/>
    </row>
    <row r="10" spans="1:16" s="482" customFormat="1" ht="45">
      <c r="A10" s="476">
        <v>2</v>
      </c>
      <c r="B10" s="477" t="s">
        <v>591</v>
      </c>
      <c r="C10" s="478" t="s">
        <v>589</v>
      </c>
      <c r="D10" s="479">
        <v>500000</v>
      </c>
      <c r="E10" s="479"/>
      <c r="F10" s="480">
        <v>0</v>
      </c>
      <c r="G10" s="481">
        <v>0</v>
      </c>
      <c r="H10" s="481">
        <v>0</v>
      </c>
      <c r="I10" s="480">
        <v>0</v>
      </c>
      <c r="J10" s="479">
        <v>500000</v>
      </c>
      <c r="K10" s="476" t="s">
        <v>200</v>
      </c>
      <c r="M10" s="483"/>
      <c r="P10" s="484"/>
    </row>
    <row r="11" spans="1:16" s="473" customFormat="1" ht="27" customHeight="1">
      <c r="A11" s="485">
        <v>3</v>
      </c>
      <c r="B11" s="486" t="s">
        <v>592</v>
      </c>
      <c r="C11" s="487" t="s">
        <v>593</v>
      </c>
      <c r="D11" s="488">
        <v>300000</v>
      </c>
      <c r="E11" s="488"/>
      <c r="F11" s="489">
        <v>0</v>
      </c>
      <c r="G11" s="164"/>
      <c r="H11" s="164">
        <v>0</v>
      </c>
      <c r="I11" s="489">
        <v>0</v>
      </c>
      <c r="J11" s="488">
        <v>300000</v>
      </c>
      <c r="K11" s="485" t="s">
        <v>594</v>
      </c>
      <c r="M11" s="474"/>
      <c r="P11" s="475"/>
    </row>
    <row r="12" spans="1:16" s="473" customFormat="1" ht="27" customHeight="1">
      <c r="A12" s="485">
        <v>4</v>
      </c>
      <c r="B12" s="490" t="s">
        <v>595</v>
      </c>
      <c r="C12" s="487" t="s">
        <v>593</v>
      </c>
      <c r="D12" s="488">
        <v>300000</v>
      </c>
      <c r="E12" s="488"/>
      <c r="F12" s="489">
        <v>0</v>
      </c>
      <c r="G12" s="164"/>
      <c r="H12" s="164">
        <v>0</v>
      </c>
      <c r="I12" s="489">
        <v>0</v>
      </c>
      <c r="J12" s="488">
        <v>300000</v>
      </c>
      <c r="K12" s="485" t="s">
        <v>482</v>
      </c>
      <c r="M12" s="474"/>
      <c r="P12" s="475"/>
    </row>
    <row r="13" spans="1:16" s="482" customFormat="1" ht="45">
      <c r="A13" s="476">
        <v>5</v>
      </c>
      <c r="B13" s="477" t="s">
        <v>596</v>
      </c>
      <c r="C13" s="478" t="s">
        <v>593</v>
      </c>
      <c r="D13" s="479">
        <v>300000</v>
      </c>
      <c r="E13" s="479"/>
      <c r="F13" s="480">
        <v>0</v>
      </c>
      <c r="G13" s="481"/>
      <c r="H13" s="481">
        <v>0</v>
      </c>
      <c r="I13" s="480">
        <v>0</v>
      </c>
      <c r="J13" s="479">
        <v>300000</v>
      </c>
      <c r="K13" s="476" t="s">
        <v>432</v>
      </c>
      <c r="M13" s="483"/>
      <c r="P13" s="484"/>
    </row>
    <row r="14" spans="1:16" s="482" customFormat="1" ht="27" customHeight="1">
      <c r="A14" s="476">
        <v>6</v>
      </c>
      <c r="B14" s="477" t="s">
        <v>597</v>
      </c>
      <c r="C14" s="478" t="s">
        <v>593</v>
      </c>
      <c r="D14" s="479">
        <v>300000</v>
      </c>
      <c r="E14" s="479"/>
      <c r="F14" s="480">
        <v>0</v>
      </c>
      <c r="G14" s="481"/>
      <c r="H14" s="481">
        <v>0</v>
      </c>
      <c r="I14" s="480">
        <v>0</v>
      </c>
      <c r="J14" s="479">
        <v>300000</v>
      </c>
      <c r="K14" s="476" t="s">
        <v>598</v>
      </c>
      <c r="M14" s="483"/>
      <c r="P14" s="484"/>
    </row>
    <row r="15" spans="1:16" s="482" customFormat="1" ht="45" hidden="1" customHeight="1">
      <c r="A15" s="476"/>
      <c r="B15" s="477"/>
      <c r="C15" s="478"/>
      <c r="D15" s="479"/>
      <c r="E15" s="479"/>
      <c r="F15" s="480" t="e">
        <f t="shared" ref="F15:F19" si="0">E15/D15*100</f>
        <v>#DIV/0!</v>
      </c>
      <c r="G15" s="481"/>
      <c r="H15" s="481">
        <f t="shared" ref="H15:H19" si="1">+E15+G15</f>
        <v>0</v>
      </c>
      <c r="I15" s="480" t="e">
        <f t="shared" ref="I15:I19" si="2">H15/D15*100</f>
        <v>#DIV/0!</v>
      </c>
      <c r="J15" s="479">
        <f t="shared" ref="J15:J19" si="3">D15-H15</f>
        <v>0</v>
      </c>
      <c r="K15" s="476"/>
      <c r="M15" s="483"/>
      <c r="P15" s="484"/>
    </row>
    <row r="16" spans="1:16" s="482" customFormat="1" ht="27" hidden="1" customHeight="1">
      <c r="A16" s="476"/>
      <c r="B16" s="491"/>
      <c r="C16" s="478"/>
      <c r="D16" s="479"/>
      <c r="E16" s="479"/>
      <c r="F16" s="480" t="e">
        <f t="shared" si="0"/>
        <v>#DIV/0!</v>
      </c>
      <c r="G16" s="481"/>
      <c r="H16" s="481">
        <f t="shared" si="1"/>
        <v>0</v>
      </c>
      <c r="I16" s="480" t="e">
        <f t="shared" si="2"/>
        <v>#DIV/0!</v>
      </c>
      <c r="J16" s="479">
        <f t="shared" si="3"/>
        <v>0</v>
      </c>
      <c r="K16" s="476"/>
      <c r="M16" s="483"/>
      <c r="P16" s="484"/>
    </row>
    <row r="17" spans="1:16" s="482" customFormat="1" ht="22.5" hidden="1" customHeight="1">
      <c r="A17" s="476"/>
      <c r="B17" s="492"/>
      <c r="C17" s="478"/>
      <c r="D17" s="479"/>
      <c r="E17" s="479"/>
      <c r="F17" s="480" t="e">
        <f t="shared" si="0"/>
        <v>#DIV/0!</v>
      </c>
      <c r="G17" s="481"/>
      <c r="H17" s="481">
        <f t="shared" si="1"/>
        <v>0</v>
      </c>
      <c r="I17" s="480" t="e">
        <f t="shared" si="2"/>
        <v>#DIV/0!</v>
      </c>
      <c r="J17" s="479">
        <f t="shared" si="3"/>
        <v>0</v>
      </c>
      <c r="K17" s="476"/>
      <c r="M17" s="483"/>
      <c r="P17" s="484"/>
    </row>
    <row r="18" spans="1:16" s="482" customFormat="1" ht="45" hidden="1" customHeight="1">
      <c r="A18" s="476"/>
      <c r="B18" s="477"/>
      <c r="C18" s="478"/>
      <c r="D18" s="479"/>
      <c r="E18" s="479"/>
      <c r="F18" s="480" t="e">
        <f t="shared" si="0"/>
        <v>#DIV/0!</v>
      </c>
      <c r="G18" s="481"/>
      <c r="H18" s="481">
        <f t="shared" si="1"/>
        <v>0</v>
      </c>
      <c r="I18" s="480" t="e">
        <f t="shared" si="2"/>
        <v>#DIV/0!</v>
      </c>
      <c r="J18" s="479">
        <f t="shared" si="3"/>
        <v>0</v>
      </c>
      <c r="K18" s="476"/>
      <c r="M18" s="483"/>
      <c r="P18" s="484"/>
    </row>
    <row r="19" spans="1:16" s="482" customFormat="1" ht="45" hidden="1" customHeight="1">
      <c r="A19" s="476"/>
      <c r="B19" s="477"/>
      <c r="C19" s="478"/>
      <c r="D19" s="479"/>
      <c r="E19" s="479"/>
      <c r="F19" s="480" t="e">
        <f t="shared" si="0"/>
        <v>#DIV/0!</v>
      </c>
      <c r="G19" s="481"/>
      <c r="H19" s="481">
        <f t="shared" si="1"/>
        <v>0</v>
      </c>
      <c r="I19" s="480" t="e">
        <f t="shared" si="2"/>
        <v>#DIV/0!</v>
      </c>
      <c r="J19" s="479">
        <f t="shared" si="3"/>
        <v>0</v>
      </c>
      <c r="K19" s="476"/>
      <c r="M19" s="483"/>
      <c r="P19" s="484"/>
    </row>
    <row r="20" spans="1:16" s="498" customFormat="1" ht="22.5">
      <c r="A20" s="493"/>
      <c r="B20" s="494"/>
      <c r="C20" s="495"/>
      <c r="D20" s="496"/>
      <c r="E20" s="356"/>
      <c r="F20" s="497"/>
      <c r="G20" s="356"/>
      <c r="H20" s="356"/>
      <c r="I20" s="497"/>
      <c r="J20" s="356"/>
      <c r="K20" s="496"/>
      <c r="M20" s="499"/>
      <c r="P20" s="500"/>
    </row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31496062992125984" right="0.31496062992125984" top="0.55118110236220474" bottom="0.74803149606299213" header="0.31496062992125984" footer="0.31496062992125984"/>
  <pageSetup paperSize="9" scale="6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F4" sqref="F4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532" t="s">
        <v>218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</row>
    <row r="2" spans="1:18" ht="26.25" customHeight="1">
      <c r="A2" s="532" t="s">
        <v>168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</row>
    <row r="3" spans="1:18" ht="26.25" customHeight="1">
      <c r="A3" s="532" t="s">
        <v>600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</row>
    <row r="4" spans="1:18" ht="19.5" customHeight="1"/>
    <row r="5" spans="1:18" ht="32.25" customHeight="1">
      <c r="A5" s="527" t="s">
        <v>169</v>
      </c>
      <c r="B5" s="527" t="s">
        <v>170</v>
      </c>
      <c r="C5" s="529" t="s">
        <v>171</v>
      </c>
      <c r="D5" s="530"/>
      <c r="E5" s="531"/>
      <c r="F5" s="533" t="s">
        <v>172</v>
      </c>
      <c r="G5" s="534"/>
      <c r="H5" s="535"/>
      <c r="I5" s="536" t="s">
        <v>173</v>
      </c>
      <c r="J5" s="537"/>
      <c r="K5" s="537"/>
      <c r="L5" s="537"/>
      <c r="M5" s="537"/>
      <c r="N5" s="538"/>
    </row>
    <row r="6" spans="1:18" ht="39.75" customHeight="1">
      <c r="A6" s="528"/>
      <c r="B6" s="527"/>
      <c r="C6" s="110" t="s">
        <v>174</v>
      </c>
      <c r="D6" s="110" t="s">
        <v>176</v>
      </c>
      <c r="E6" s="110" t="s">
        <v>175</v>
      </c>
      <c r="F6" s="111" t="s">
        <v>174</v>
      </c>
      <c r="G6" s="111" t="s">
        <v>176</v>
      </c>
      <c r="H6" s="111" t="s">
        <v>175</v>
      </c>
      <c r="I6" s="112" t="s">
        <v>174</v>
      </c>
      <c r="J6" s="112" t="s">
        <v>176</v>
      </c>
      <c r="K6" s="112" t="s">
        <v>175</v>
      </c>
      <c r="L6" s="112" t="s">
        <v>2</v>
      </c>
      <c r="M6" s="112" t="s">
        <v>177</v>
      </c>
      <c r="N6" s="112" t="s">
        <v>178</v>
      </c>
    </row>
    <row r="7" spans="1:18" ht="30" customHeight="1">
      <c r="A7" s="113" t="s">
        <v>179</v>
      </c>
      <c r="B7" s="114" t="s">
        <v>180</v>
      </c>
      <c r="C7" s="115">
        <v>1543.0710999999999</v>
      </c>
      <c r="D7" s="116">
        <v>9.0507758700000007</v>
      </c>
      <c r="E7" s="116">
        <v>618.65851310999994</v>
      </c>
      <c r="F7" s="116">
        <v>40580.942900000002</v>
      </c>
      <c r="G7" s="118">
        <v>21692.193727819998</v>
      </c>
      <c r="H7" s="118">
        <v>4348.2567316599998</v>
      </c>
      <c r="I7" s="116">
        <v>42124.014000000003</v>
      </c>
      <c r="J7" s="116">
        <v>21701.244503689999</v>
      </c>
      <c r="K7" s="116">
        <v>4966.9152447699998</v>
      </c>
      <c r="L7" s="116">
        <v>26668.159748459999</v>
      </c>
      <c r="M7" s="117">
        <v>11.791172713906134</v>
      </c>
      <c r="N7" s="119">
        <v>63.308685987190103</v>
      </c>
    </row>
    <row r="8" spans="1:18" ht="30" customHeight="1">
      <c r="A8" s="113" t="s">
        <v>199</v>
      </c>
      <c r="B8" s="114" t="s">
        <v>181</v>
      </c>
      <c r="C8" s="115">
        <v>126416.91989999999</v>
      </c>
      <c r="D8" s="116">
        <v>33.104047850000001</v>
      </c>
      <c r="E8" s="116">
        <v>52752.292760780001</v>
      </c>
      <c r="F8" s="116">
        <v>51493.009400000003</v>
      </c>
      <c r="G8" s="118">
        <v>158.41523100000001</v>
      </c>
      <c r="H8" s="118">
        <v>21245.14754926</v>
      </c>
      <c r="I8" s="116">
        <v>177909.92929999999</v>
      </c>
      <c r="J8" s="116">
        <v>191.51927885000001</v>
      </c>
      <c r="K8" s="116">
        <v>73997.440310039994</v>
      </c>
      <c r="L8" s="116">
        <v>74188.959588889993</v>
      </c>
      <c r="M8" s="117">
        <v>41.59264218764433</v>
      </c>
      <c r="N8" s="119">
        <v>41.700291760438574</v>
      </c>
    </row>
    <row r="9" spans="1:18" ht="30" customHeight="1">
      <c r="A9" s="113" t="s">
        <v>182</v>
      </c>
      <c r="B9" s="114" t="s">
        <v>186</v>
      </c>
      <c r="C9" s="115">
        <v>3088.09492353</v>
      </c>
      <c r="D9" s="116">
        <v>133.56341642999999</v>
      </c>
      <c r="E9" s="116">
        <v>1042.0458765799999</v>
      </c>
      <c r="F9" s="116">
        <v>3170.8306764700001</v>
      </c>
      <c r="G9" s="116">
        <v>1218.56854159</v>
      </c>
      <c r="H9" s="116">
        <v>181.16321160999999</v>
      </c>
      <c r="I9" s="116">
        <v>6258.9255999999996</v>
      </c>
      <c r="J9" s="116">
        <v>1352.13195802</v>
      </c>
      <c r="K9" s="116">
        <v>1223.2090881900001</v>
      </c>
      <c r="L9" s="116">
        <v>2575.3410462100001</v>
      </c>
      <c r="M9" s="117">
        <v>19.543435508963395</v>
      </c>
      <c r="N9" s="119">
        <v>41.146695308376891</v>
      </c>
    </row>
    <row r="10" spans="1:18" s="158" customFormat="1" ht="30" customHeight="1">
      <c r="A10" s="435" t="s">
        <v>184</v>
      </c>
      <c r="B10" s="120" t="s">
        <v>13</v>
      </c>
      <c r="C10" s="121">
        <v>5025.0075999999999</v>
      </c>
      <c r="D10" s="122">
        <v>93.539517599999996</v>
      </c>
      <c r="E10" s="122">
        <v>1890.21336808</v>
      </c>
      <c r="F10" s="122">
        <v>677.58730000000003</v>
      </c>
      <c r="G10" s="122">
        <v>17.803393</v>
      </c>
      <c r="H10" s="122">
        <v>193.06747587999999</v>
      </c>
      <c r="I10" s="122">
        <v>5702.5949000000001</v>
      </c>
      <c r="J10" s="122">
        <v>111.3429106</v>
      </c>
      <c r="K10" s="122">
        <v>2083.2808439599999</v>
      </c>
      <c r="L10" s="189">
        <v>2194.6237545599997</v>
      </c>
      <c r="M10" s="123">
        <v>36.532155632517402</v>
      </c>
      <c r="N10" s="124">
        <v>38.484651163981503</v>
      </c>
    </row>
    <row r="11" spans="1:18" s="158" customFormat="1" ht="30" customHeight="1">
      <c r="A11" s="113" t="s">
        <v>185</v>
      </c>
      <c r="B11" s="114" t="s">
        <v>190</v>
      </c>
      <c r="C11" s="115">
        <v>1767.761563</v>
      </c>
      <c r="D11" s="116">
        <v>49.656051310000002</v>
      </c>
      <c r="E11" s="116">
        <v>679.78877568999997</v>
      </c>
      <c r="F11" s="116">
        <v>4998.0306369999998</v>
      </c>
      <c r="G11" s="116">
        <v>1800.71742363</v>
      </c>
      <c r="H11" s="116">
        <v>50.569703709999999</v>
      </c>
      <c r="I11" s="116">
        <v>6765.7921999999999</v>
      </c>
      <c r="J11" s="116">
        <v>1850.3734749400001</v>
      </c>
      <c r="K11" s="116">
        <v>730.35847939999996</v>
      </c>
      <c r="L11" s="116">
        <v>2580.7319543399999</v>
      </c>
      <c r="M11" s="117">
        <v>10.794870102572762</v>
      </c>
      <c r="N11" s="119">
        <v>38.143825261733575</v>
      </c>
      <c r="O11"/>
      <c r="P11"/>
      <c r="Q11"/>
      <c r="R11"/>
    </row>
    <row r="12" spans="1:18" ht="30" customHeight="1">
      <c r="A12" s="113" t="s">
        <v>187</v>
      </c>
      <c r="B12" s="114" t="s">
        <v>183</v>
      </c>
      <c r="C12" s="115">
        <v>47232.322860530003</v>
      </c>
      <c r="D12" s="116">
        <v>354.09883909000001</v>
      </c>
      <c r="E12" s="116">
        <v>15974.148238899999</v>
      </c>
      <c r="F12" s="116">
        <v>5153.5429394700004</v>
      </c>
      <c r="G12" s="116">
        <v>1400.70053551</v>
      </c>
      <c r="H12" s="116">
        <v>628.37125318999995</v>
      </c>
      <c r="I12" s="116">
        <v>52385.8658</v>
      </c>
      <c r="J12" s="116">
        <v>1754.7993746</v>
      </c>
      <c r="K12" s="116">
        <v>16602.519492089999</v>
      </c>
      <c r="L12" s="116">
        <v>18357.318866689999</v>
      </c>
      <c r="M12" s="117">
        <v>31.692746198899322</v>
      </c>
      <c r="N12" s="119">
        <v>35.0425035195085</v>
      </c>
    </row>
    <row r="13" spans="1:18" ht="30" customHeight="1">
      <c r="A13" s="113" t="s">
        <v>189</v>
      </c>
      <c r="B13" s="114" t="s">
        <v>188</v>
      </c>
      <c r="C13" s="115">
        <v>5208.6008000000002</v>
      </c>
      <c r="D13" s="116">
        <v>52.846503030000001</v>
      </c>
      <c r="E13" s="116">
        <v>2079.3529564199998</v>
      </c>
      <c r="F13" s="116">
        <v>2586.0306999999998</v>
      </c>
      <c r="G13" s="116">
        <v>226.36540410999999</v>
      </c>
      <c r="H13" s="116">
        <v>208.34459477999999</v>
      </c>
      <c r="I13" s="116">
        <v>7794.6315000000004</v>
      </c>
      <c r="J13" s="116">
        <v>279.21190713999999</v>
      </c>
      <c r="K13" s="116">
        <v>2287.6975511999999</v>
      </c>
      <c r="L13" s="116">
        <v>2566.9094583400001</v>
      </c>
      <c r="M13" s="117">
        <v>29.349656249945873</v>
      </c>
      <c r="N13" s="119">
        <v>32.931761537925176</v>
      </c>
    </row>
    <row r="14" spans="1:18" ht="21" customHeight="1"/>
    <row r="15" spans="1:18" ht="29.25" customHeight="1">
      <c r="A15" s="159" t="s">
        <v>191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spans="1:18" ht="14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  <c r="O16" s="129"/>
    </row>
    <row r="17" spans="1:15" ht="14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29"/>
    </row>
    <row r="18" spans="1:15" ht="14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29"/>
    </row>
    <row r="19" spans="1:15" ht="14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0"/>
      <c r="O19" s="129"/>
    </row>
    <row r="20" spans="1:15" ht="14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O20" s="129"/>
    </row>
    <row r="21" spans="1:15" ht="14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29"/>
    </row>
    <row r="22" spans="1:15" ht="14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29"/>
    </row>
    <row r="23" spans="1:15" ht="14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  <c r="O23" s="129"/>
    </row>
    <row r="24" spans="1:15" ht="14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  <c r="O24" s="129"/>
    </row>
    <row r="25" spans="1:15" ht="15">
      <c r="A25" s="125"/>
      <c r="B25" s="125"/>
      <c r="C25" s="125"/>
      <c r="D25" s="125"/>
      <c r="E25" s="125"/>
      <c r="F25" s="125"/>
      <c r="G25" s="131">
        <f>G7+H7</f>
        <v>26040.450459479998</v>
      </c>
      <c r="H25" s="125"/>
      <c r="I25" s="125"/>
      <c r="J25" s="131">
        <f>J7+K7</f>
        <v>26668.159748459999</v>
      </c>
      <c r="K25" s="125"/>
      <c r="L25" s="131"/>
      <c r="M25" s="131"/>
      <c r="N25" s="132">
        <f>J25/I7*100</f>
        <v>63.308685987190103</v>
      </c>
      <c r="O25" s="125"/>
    </row>
    <row r="26" spans="1:15" ht="15">
      <c r="A26" s="125"/>
      <c r="B26" s="125"/>
      <c r="C26" s="125"/>
      <c r="D26" s="133">
        <f>D7+E7</f>
        <v>627.70928898</v>
      </c>
      <c r="E26" s="125"/>
      <c r="F26" s="125"/>
      <c r="G26" s="133">
        <f>G7+H7</f>
        <v>26040.450459479998</v>
      </c>
      <c r="H26" s="125"/>
      <c r="I26" s="125"/>
      <c r="J26" s="131">
        <f>J7+K7</f>
        <v>26668.159748459999</v>
      </c>
      <c r="K26" s="125"/>
      <c r="L26" s="131"/>
      <c r="M26" s="131"/>
      <c r="N26" s="132">
        <f>J26/I7*100</f>
        <v>63.308685987190103</v>
      </c>
      <c r="O26" s="125"/>
    </row>
    <row r="27" spans="1:15" ht="15">
      <c r="A27" s="125"/>
      <c r="B27" s="125"/>
      <c r="C27" s="125"/>
      <c r="D27" s="133">
        <f>D8+E8</f>
        <v>52785.396808630001</v>
      </c>
      <c r="E27" s="125"/>
      <c r="F27" s="125"/>
      <c r="G27" s="133">
        <f>G8+H8</f>
        <v>21403.562780259999</v>
      </c>
      <c r="H27" s="125"/>
      <c r="I27" s="125"/>
      <c r="J27" s="131">
        <f>J8+K8</f>
        <v>74188.959588889993</v>
      </c>
      <c r="K27" s="125"/>
      <c r="L27" s="131"/>
      <c r="M27" s="131"/>
      <c r="N27" s="132">
        <f>J27/I8*100</f>
        <v>41.700291760438581</v>
      </c>
      <c r="O27" s="125"/>
    </row>
    <row r="28" spans="1:15" ht="15">
      <c r="A28" s="125"/>
      <c r="B28" s="126"/>
      <c r="C28" s="126"/>
      <c r="D28" s="127">
        <f>D7+E7</f>
        <v>627.70928898</v>
      </c>
      <c r="E28" s="126"/>
      <c r="F28" s="126"/>
      <c r="G28" s="127">
        <f>G7+H7</f>
        <v>26040.450459479998</v>
      </c>
      <c r="H28" s="126"/>
      <c r="I28" s="126"/>
      <c r="J28" s="135">
        <f>J7+K7</f>
        <v>26668.159748459999</v>
      </c>
      <c r="K28" s="126"/>
      <c r="L28" s="135"/>
      <c r="M28" s="135"/>
      <c r="N28" s="134">
        <f>J28/I7*100</f>
        <v>63.308685987190103</v>
      </c>
      <c r="O28" s="126"/>
    </row>
    <row r="29" spans="1:15" ht="15">
      <c r="A29" s="125"/>
      <c r="B29" s="126"/>
      <c r="C29" s="126"/>
      <c r="D29" s="127">
        <f>D8+E8</f>
        <v>52785.396808630001</v>
      </c>
      <c r="E29" s="126"/>
      <c r="F29" s="126"/>
      <c r="G29" s="127">
        <f>G8+H8</f>
        <v>21403.562780259999</v>
      </c>
      <c r="H29" s="126"/>
      <c r="I29" s="126"/>
      <c r="J29" s="135">
        <f>J8+K8</f>
        <v>74188.959588889993</v>
      </c>
      <c r="K29" s="126"/>
      <c r="L29" s="135"/>
      <c r="M29" s="135"/>
      <c r="N29" s="134">
        <f>J29/I8*100</f>
        <v>41.700291760438581</v>
      </c>
      <c r="O29" s="126"/>
    </row>
    <row r="30" spans="1:15" ht="15">
      <c r="A30" s="125"/>
      <c r="B30" s="126"/>
      <c r="C30" s="126"/>
      <c r="D30" s="127">
        <f>D11+E11</f>
        <v>729.44482699999992</v>
      </c>
      <c r="E30" s="126"/>
      <c r="F30" s="126"/>
      <c r="G30" s="127">
        <f>G11+H11</f>
        <v>1851.2871273400001</v>
      </c>
      <c r="H30" s="126"/>
      <c r="I30" s="126"/>
      <c r="J30" s="135">
        <f>J11+K11</f>
        <v>2580.7319543399999</v>
      </c>
      <c r="K30" s="126"/>
      <c r="L30" s="135"/>
      <c r="M30" s="135"/>
      <c r="N30" s="134">
        <f>J30/I11*100</f>
        <v>38.143825261733575</v>
      </c>
      <c r="O30" s="126"/>
    </row>
    <row r="31" spans="1:15" ht="15">
      <c r="A31" s="125"/>
      <c r="B31" s="126"/>
      <c r="C31" s="126"/>
      <c r="D31" s="127">
        <f>D9+E9</f>
        <v>1175.6092930099999</v>
      </c>
      <c r="E31" s="126"/>
      <c r="F31" s="126"/>
      <c r="G31" s="127">
        <f>G9+H9</f>
        <v>1399.7317532</v>
      </c>
      <c r="H31" s="126"/>
      <c r="I31" s="126"/>
      <c r="J31" s="135">
        <f>J9+K9</f>
        <v>2575.3410462100001</v>
      </c>
      <c r="K31" s="126"/>
      <c r="L31" s="135"/>
      <c r="M31" s="135"/>
      <c r="N31" s="134">
        <f>J31/I9*100</f>
        <v>41.146695308376891</v>
      </c>
      <c r="O31" s="126"/>
    </row>
    <row r="32" spans="1:15" ht="15">
      <c r="A32" s="125"/>
      <c r="B32" s="126"/>
      <c r="C32" s="126"/>
      <c r="D32" s="127">
        <f>D10+E10</f>
        <v>1983.75288568</v>
      </c>
      <c r="E32" s="126"/>
      <c r="F32" s="126"/>
      <c r="G32" s="127">
        <f>G10+H10</f>
        <v>210.87086887999999</v>
      </c>
      <c r="H32" s="126"/>
      <c r="I32" s="126"/>
      <c r="J32" s="135">
        <f>J10+K10</f>
        <v>2194.6237545599997</v>
      </c>
      <c r="K32" s="126"/>
      <c r="L32" s="135"/>
      <c r="M32" s="135"/>
      <c r="N32" s="134">
        <f>J32/I10*100</f>
        <v>38.484651163981496</v>
      </c>
      <c r="O32" s="126"/>
    </row>
    <row r="33" spans="1:15" ht="15">
      <c r="A33" s="125"/>
      <c r="B33" s="126"/>
      <c r="C33" s="126"/>
      <c r="D33" s="127">
        <f>D12+E12</f>
        <v>16328.24707799</v>
      </c>
      <c r="E33" s="126"/>
      <c r="F33" s="126"/>
      <c r="G33" s="127">
        <f>G12+H12</f>
        <v>2029.0717887000001</v>
      </c>
      <c r="H33" s="126"/>
      <c r="I33" s="126"/>
      <c r="J33" s="135">
        <f>J12+K12</f>
        <v>18357.318866689999</v>
      </c>
      <c r="K33" s="126"/>
      <c r="L33" s="135"/>
      <c r="M33" s="135"/>
      <c r="N33" s="134">
        <f>J33/I12*100</f>
        <v>35.0425035195085</v>
      </c>
      <c r="O33" s="126"/>
    </row>
    <row r="34" spans="1:15" ht="15">
      <c r="A34" s="125"/>
      <c r="B34" s="126"/>
      <c r="C34" s="126"/>
      <c r="D34" s="127">
        <f>D13+E13</f>
        <v>2132.1994594499997</v>
      </c>
      <c r="E34" s="126"/>
      <c r="F34" s="126"/>
      <c r="G34" s="127">
        <f>G13+H13</f>
        <v>434.70999888999995</v>
      </c>
      <c r="H34" s="126"/>
      <c r="I34" s="126"/>
      <c r="J34" s="135">
        <f>J13+K13</f>
        <v>2566.9094583400001</v>
      </c>
      <c r="K34" s="126"/>
      <c r="L34" s="135"/>
      <c r="M34" s="135"/>
      <c r="N34" s="134">
        <f>J34/I13*100</f>
        <v>32.931761537925176</v>
      </c>
      <c r="O34" s="126"/>
    </row>
    <row r="35" spans="1:15" ht="15">
      <c r="A35" s="125"/>
      <c r="B35" s="126"/>
      <c r="C35" s="126"/>
      <c r="D35" s="127">
        <f>D14+E14</f>
        <v>0</v>
      </c>
      <c r="E35" s="126"/>
      <c r="F35" s="126"/>
      <c r="G35" s="127">
        <f>G14+H14</f>
        <v>0</v>
      </c>
      <c r="H35" s="126"/>
      <c r="I35" s="126"/>
      <c r="J35" s="126"/>
      <c r="K35" s="126"/>
      <c r="L35" s="126"/>
      <c r="M35" s="126"/>
      <c r="N35" s="126"/>
      <c r="O35" s="126"/>
    </row>
    <row r="36" spans="1:15" ht="15">
      <c r="A36" s="125"/>
      <c r="B36" s="126"/>
      <c r="C36" s="126"/>
      <c r="D36" s="126"/>
      <c r="E36" s="126"/>
      <c r="F36" s="126"/>
      <c r="G36" s="127"/>
      <c r="H36" s="126"/>
      <c r="I36" s="126"/>
      <c r="J36" s="126"/>
      <c r="K36" s="126"/>
      <c r="L36" s="126"/>
      <c r="M36" s="126"/>
      <c r="N36" s="126"/>
      <c r="O36" s="126"/>
    </row>
    <row r="37" spans="1:15" ht="15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1:15" ht="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1:15" ht="1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5" ht="1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5" ht="15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ht="15"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ht="1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1:15" ht="15"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15" ht="15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</row>
    <row r="48" spans="1:15" ht="15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</row>
    <row r="49" spans="2:14" ht="1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2:14" ht="15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2:14" ht="15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N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9.140625" defaultRowHeight="22.5"/>
  <cols>
    <col min="1" max="1" width="7.28515625" style="24" customWidth="1"/>
    <col min="2" max="2" width="18.42578125" style="24" customWidth="1"/>
    <col min="3" max="3" width="40.5703125" style="24" customWidth="1"/>
    <col min="4" max="4" width="20.7109375" style="234" customWidth="1"/>
    <col min="5" max="5" width="20.140625" style="233" customWidth="1"/>
    <col min="6" max="6" width="10.7109375" style="233" customWidth="1"/>
    <col min="7" max="7" width="20.7109375" style="233" bestFit="1" customWidth="1"/>
    <col min="8" max="8" width="10.7109375" style="233" customWidth="1"/>
    <col min="9" max="9" width="20.140625" style="229" bestFit="1" customWidth="1"/>
    <col min="10" max="10" width="10.7109375" style="233" customWidth="1"/>
    <col min="11" max="11" width="20.5703125" style="25" hidden="1" customWidth="1"/>
    <col min="12" max="12" width="21.85546875" style="25" hidden="1" customWidth="1"/>
    <col min="13" max="13" width="10.7109375" style="25" hidden="1" customWidth="1"/>
    <col min="14" max="14" width="20.7109375" style="25" bestFit="1" customWidth="1"/>
    <col min="15" max="16384" width="9.140625" style="26"/>
  </cols>
  <sheetData>
    <row r="1" spans="1:14" s="136" customFormat="1" ht="30" customHeight="1">
      <c r="A1" s="539" t="s">
        <v>207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s="136" customFormat="1" ht="30" customHeight="1">
      <c r="A2" s="539" t="s">
        <v>128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s="136" customFormat="1" ht="30" customHeight="1">
      <c r="A3" s="515" t="str">
        <f>[4]จังหวัด!A3</f>
        <v>ข้อมูลสะสมตั้งแต่วันที่ 1 ตุลาคม 2568 ถึงวันที่ 15 กุมภาพันธ์ 2569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</row>
    <row r="4" spans="1:14" s="136" customFormat="1" ht="30" customHeight="1">
      <c r="A4" s="540" t="s">
        <v>107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</row>
    <row r="5" spans="1:14" s="137" customFormat="1" ht="27.95" customHeight="1">
      <c r="A5" s="554" t="s">
        <v>108</v>
      </c>
      <c r="B5" s="523" t="s">
        <v>70</v>
      </c>
      <c r="C5" s="558" t="s">
        <v>71</v>
      </c>
      <c r="D5" s="541" t="s">
        <v>147</v>
      </c>
      <c r="E5" s="544" t="s">
        <v>141</v>
      </c>
      <c r="F5" s="545"/>
      <c r="G5" s="545"/>
      <c r="H5" s="545"/>
      <c r="I5" s="545"/>
      <c r="J5" s="546"/>
      <c r="K5" s="632" t="s">
        <v>601</v>
      </c>
      <c r="L5" s="632" t="s">
        <v>602</v>
      </c>
      <c r="M5" s="632" t="s">
        <v>7</v>
      </c>
      <c r="N5" s="541" t="s">
        <v>4</v>
      </c>
    </row>
    <row r="6" spans="1:14" s="137" customFormat="1" ht="27.95" customHeight="1">
      <c r="A6" s="555"/>
      <c r="B6" s="557"/>
      <c r="C6" s="559"/>
      <c r="D6" s="542"/>
      <c r="E6" s="547" t="s">
        <v>109</v>
      </c>
      <c r="F6" s="548"/>
      <c r="G6" s="549" t="s">
        <v>83</v>
      </c>
      <c r="H6" s="550"/>
      <c r="I6" s="547" t="s">
        <v>219</v>
      </c>
      <c r="J6" s="548"/>
      <c r="K6" s="633"/>
      <c r="L6" s="633"/>
      <c r="M6" s="633"/>
      <c r="N6" s="542"/>
    </row>
    <row r="7" spans="1:14" s="137" customFormat="1" ht="27.95" customHeight="1">
      <c r="A7" s="556"/>
      <c r="B7" s="524"/>
      <c r="C7" s="560"/>
      <c r="D7" s="543"/>
      <c r="E7" s="205" t="s">
        <v>106</v>
      </c>
      <c r="F7" s="205" t="s">
        <v>7</v>
      </c>
      <c r="G7" s="205" t="s">
        <v>106</v>
      </c>
      <c r="H7" s="206" t="s">
        <v>7</v>
      </c>
      <c r="I7" s="205" t="s">
        <v>106</v>
      </c>
      <c r="J7" s="206" t="s">
        <v>7</v>
      </c>
      <c r="K7" s="634"/>
      <c r="L7" s="634"/>
      <c r="M7" s="634"/>
      <c r="N7" s="543"/>
    </row>
    <row r="8" spans="1:14" s="138" customFormat="1" ht="27.95" customHeight="1" thickBot="1">
      <c r="A8" s="551" t="s">
        <v>11</v>
      </c>
      <c r="B8" s="552"/>
      <c r="C8" s="553"/>
      <c r="D8" s="207">
        <v>475223956</v>
      </c>
      <c r="E8" s="207">
        <v>219768192.92000002</v>
      </c>
      <c r="F8" s="208">
        <v>46.2451840117252</v>
      </c>
      <c r="G8" s="207">
        <v>21623888</v>
      </c>
      <c r="H8" s="209">
        <v>4.5502520920893978</v>
      </c>
      <c r="I8" s="207">
        <v>241392080.91999999</v>
      </c>
      <c r="J8" s="208">
        <v>50.795436103814595</v>
      </c>
      <c r="K8" s="635">
        <v>0</v>
      </c>
      <c r="L8" s="635">
        <v>241392080.91999999</v>
      </c>
      <c r="M8" s="635">
        <v>50.795436103814595</v>
      </c>
      <c r="N8" s="207">
        <v>233831875.08000001</v>
      </c>
    </row>
    <row r="9" spans="1:14" s="137" customFormat="1" ht="27.95" customHeight="1" thickTop="1">
      <c r="A9" s="139">
        <v>1</v>
      </c>
      <c r="B9" s="139">
        <f>[4]ส่วนกลาง!B10</f>
        <v>1500400002</v>
      </c>
      <c r="C9" s="512" t="s">
        <v>110</v>
      </c>
      <c r="D9" s="210">
        <v>1165600</v>
      </c>
      <c r="E9" s="211">
        <v>1102462</v>
      </c>
      <c r="F9" s="212">
        <v>94.583218943033629</v>
      </c>
      <c r="G9" s="212">
        <v>0</v>
      </c>
      <c r="H9" s="212">
        <v>0</v>
      </c>
      <c r="I9" s="213">
        <v>1102462</v>
      </c>
      <c r="J9" s="212">
        <v>94.583218943033629</v>
      </c>
      <c r="K9" s="214"/>
      <c r="L9" s="214">
        <v>1102462</v>
      </c>
      <c r="M9" s="636">
        <v>94.583218943033629</v>
      </c>
      <c r="N9" s="214">
        <v>63138</v>
      </c>
    </row>
    <row r="10" spans="1:14" s="137" customFormat="1" ht="27.95" customHeight="1">
      <c r="A10" s="140">
        <v>2</v>
      </c>
      <c r="B10" s="140">
        <f>[4]ส่วนกลาง!B22</f>
        <v>1500400125</v>
      </c>
      <c r="C10" s="141" t="s">
        <v>132</v>
      </c>
      <c r="D10" s="215">
        <v>1595200</v>
      </c>
      <c r="E10" s="216">
        <v>1401017.78</v>
      </c>
      <c r="F10" s="217">
        <v>87.827092527582749</v>
      </c>
      <c r="G10" s="218">
        <v>0</v>
      </c>
      <c r="H10" s="218">
        <v>0</v>
      </c>
      <c r="I10" s="219">
        <v>1401017.78</v>
      </c>
      <c r="J10" s="217">
        <v>87.827092527582749</v>
      </c>
      <c r="K10" s="220"/>
      <c r="L10" s="220">
        <v>1401017.78</v>
      </c>
      <c r="M10" s="637">
        <v>87.827092527582749</v>
      </c>
      <c r="N10" s="220">
        <v>194182.21999999997</v>
      </c>
    </row>
    <row r="11" spans="1:14" s="137" customFormat="1" ht="27.95" customHeight="1">
      <c r="A11" s="142">
        <v>3</v>
      </c>
      <c r="B11" s="513">
        <f>[4]ส่วนกลาง!B13</f>
        <v>1500400004</v>
      </c>
      <c r="C11" s="514" t="s">
        <v>149</v>
      </c>
      <c r="D11" s="215">
        <v>565500</v>
      </c>
      <c r="E11" s="216">
        <v>336433</v>
      </c>
      <c r="F11" s="436">
        <v>59.493015030946069</v>
      </c>
      <c r="G11" s="218">
        <v>126924</v>
      </c>
      <c r="H11" s="221">
        <v>22.444562334217508</v>
      </c>
      <c r="I11" s="219">
        <v>463357</v>
      </c>
      <c r="J11" s="217">
        <v>81.937577365163577</v>
      </c>
      <c r="K11" s="220"/>
      <c r="L11" s="220">
        <v>463357</v>
      </c>
      <c r="M11" s="637">
        <v>81.937577365163577</v>
      </c>
      <c r="N11" s="220">
        <v>102143</v>
      </c>
    </row>
    <row r="12" spans="1:14" s="137" customFormat="1" ht="27.95" customHeight="1">
      <c r="A12" s="140">
        <v>4</v>
      </c>
      <c r="B12" s="140">
        <f>[4]ส่วนกลาง!B19</f>
        <v>1500400011</v>
      </c>
      <c r="C12" s="143" t="s">
        <v>118</v>
      </c>
      <c r="D12" s="215">
        <v>3193074</v>
      </c>
      <c r="E12" s="216">
        <v>2365768.7000000002</v>
      </c>
      <c r="F12" s="218">
        <v>74.09063178617221</v>
      </c>
      <c r="G12" s="218">
        <v>126400</v>
      </c>
      <c r="H12" s="218">
        <v>3.9585678252367464</v>
      </c>
      <c r="I12" s="219">
        <v>2492168.7000000002</v>
      </c>
      <c r="J12" s="217">
        <v>78.049199611408952</v>
      </c>
      <c r="K12" s="220"/>
      <c r="L12" s="220">
        <v>2492168.7000000002</v>
      </c>
      <c r="M12" s="637">
        <v>78.049199611408952</v>
      </c>
      <c r="N12" s="220">
        <v>700905.29999999981</v>
      </c>
    </row>
    <row r="13" spans="1:14" s="137" customFormat="1" ht="27.95" customHeight="1">
      <c r="A13" s="142">
        <v>5</v>
      </c>
      <c r="B13" s="140">
        <f>[4]ส่วนกลาง!B12</f>
        <v>1500400004</v>
      </c>
      <c r="C13" s="143" t="s">
        <v>111</v>
      </c>
      <c r="D13" s="215">
        <v>3194900</v>
      </c>
      <c r="E13" s="216">
        <v>2361559.9699999997</v>
      </c>
      <c r="F13" s="218">
        <v>73.916553569751784</v>
      </c>
      <c r="G13" s="218">
        <v>0</v>
      </c>
      <c r="H13" s="218">
        <v>0</v>
      </c>
      <c r="I13" s="219">
        <v>2361559.9699999997</v>
      </c>
      <c r="J13" s="217">
        <v>73.916553569751784</v>
      </c>
      <c r="K13" s="220"/>
      <c r="L13" s="220">
        <v>2361559.9699999997</v>
      </c>
      <c r="M13" s="637">
        <v>73.916553569751784</v>
      </c>
      <c r="N13" s="220">
        <v>833340.03000000026</v>
      </c>
    </row>
    <row r="14" spans="1:14" s="137" customFormat="1" ht="27.95" customHeight="1">
      <c r="A14" s="140">
        <v>6</v>
      </c>
      <c r="B14" s="140">
        <f>[4]ส่วนกลาง!B11</f>
        <v>1500400003</v>
      </c>
      <c r="C14" s="143" t="s">
        <v>112</v>
      </c>
      <c r="D14" s="215">
        <v>3567500</v>
      </c>
      <c r="E14" s="216">
        <v>2517707.0700000003</v>
      </c>
      <c r="F14" s="218">
        <v>70.573428731604778</v>
      </c>
      <c r="G14" s="218">
        <v>86164</v>
      </c>
      <c r="H14" s="218">
        <v>2.4152487736510162</v>
      </c>
      <c r="I14" s="219">
        <v>2603871.0700000003</v>
      </c>
      <c r="J14" s="217">
        <v>72.988677505255794</v>
      </c>
      <c r="K14" s="220"/>
      <c r="L14" s="220">
        <v>2603871.0700000003</v>
      </c>
      <c r="M14" s="637">
        <v>72.988677505255794</v>
      </c>
      <c r="N14" s="220">
        <v>963628.9299999997</v>
      </c>
    </row>
    <row r="15" spans="1:14" s="137" customFormat="1" ht="27.95" customHeight="1">
      <c r="A15" s="142">
        <v>7</v>
      </c>
      <c r="B15" s="140">
        <f>[4]ส่วนกลาง!B20</f>
        <v>1500400111</v>
      </c>
      <c r="C15" s="143" t="s">
        <v>115</v>
      </c>
      <c r="D15" s="215">
        <v>4363998</v>
      </c>
      <c r="E15" s="216">
        <v>2853129.94</v>
      </c>
      <c r="F15" s="218">
        <v>65.378809522827467</v>
      </c>
      <c r="G15" s="218">
        <v>0</v>
      </c>
      <c r="H15" s="218">
        <v>0</v>
      </c>
      <c r="I15" s="219">
        <v>2853129.94</v>
      </c>
      <c r="J15" s="217">
        <v>65.378809522827467</v>
      </c>
      <c r="K15" s="220"/>
      <c r="L15" s="220">
        <v>2853129.94</v>
      </c>
      <c r="M15" s="637">
        <v>65.378809522827467</v>
      </c>
      <c r="N15" s="220">
        <v>1510868.06</v>
      </c>
    </row>
    <row r="16" spans="1:14" s="137" customFormat="1" ht="27.95" customHeight="1">
      <c r="A16" s="140">
        <v>8</v>
      </c>
      <c r="B16" s="140">
        <f>[4]ส่วนกลาง!B18</f>
        <v>1500400010</v>
      </c>
      <c r="C16" s="141" t="s">
        <v>116</v>
      </c>
      <c r="D16" s="215">
        <v>419600520</v>
      </c>
      <c r="E16" s="216">
        <v>199726783</v>
      </c>
      <c r="F16" s="218">
        <v>47.599269657721109</v>
      </c>
      <c r="G16" s="218">
        <v>20310000</v>
      </c>
      <c r="H16" s="218">
        <v>4.8403181197201564</v>
      </c>
      <c r="I16" s="219">
        <v>220036783</v>
      </c>
      <c r="J16" s="217">
        <v>52.439587777441268</v>
      </c>
      <c r="K16" s="220"/>
      <c r="L16" s="220">
        <v>220036783</v>
      </c>
      <c r="M16" s="637">
        <v>52.439587777441268</v>
      </c>
      <c r="N16" s="220">
        <v>199563737</v>
      </c>
    </row>
    <row r="17" spans="1:14" s="137" customFormat="1" ht="27.95" customHeight="1">
      <c r="A17" s="142">
        <v>9</v>
      </c>
      <c r="B17" s="140">
        <f>[4]ส่วนกลาง!B17</f>
        <v>1500400009</v>
      </c>
      <c r="C17" s="141" t="s">
        <v>154</v>
      </c>
      <c r="D17" s="215">
        <v>8219480</v>
      </c>
      <c r="E17" s="216">
        <v>3762193.86</v>
      </c>
      <c r="F17" s="218">
        <v>45.771677283721111</v>
      </c>
      <c r="G17" s="218">
        <v>451000</v>
      </c>
      <c r="H17" s="218">
        <v>5.4869651121482139</v>
      </c>
      <c r="I17" s="219">
        <v>4213193.8599999994</v>
      </c>
      <c r="J17" s="217">
        <v>51.258642395869316</v>
      </c>
      <c r="K17" s="220"/>
      <c r="L17" s="220">
        <v>4213193.8599999994</v>
      </c>
      <c r="M17" s="637">
        <v>51.258642395869316</v>
      </c>
      <c r="N17" s="220">
        <v>4006286.1400000006</v>
      </c>
    </row>
    <row r="18" spans="1:14" s="137" customFormat="1" ht="27.95" customHeight="1">
      <c r="A18" s="140">
        <v>10</v>
      </c>
      <c r="B18" s="140">
        <f>[4]ส่วนกลาง!B9</f>
        <v>1500400001</v>
      </c>
      <c r="C18" s="143" t="s">
        <v>114</v>
      </c>
      <c r="D18" s="215">
        <v>297600</v>
      </c>
      <c r="E18" s="222">
        <v>109214</v>
      </c>
      <c r="F18" s="218">
        <v>36.69825268817204</v>
      </c>
      <c r="G18" s="218">
        <v>0</v>
      </c>
      <c r="H18" s="218">
        <v>0</v>
      </c>
      <c r="I18" s="219">
        <v>109214</v>
      </c>
      <c r="J18" s="217">
        <v>36.69825268817204</v>
      </c>
      <c r="K18" s="220"/>
      <c r="L18" s="220">
        <v>109214</v>
      </c>
      <c r="M18" s="220">
        <v>36.698252688172047</v>
      </c>
      <c r="N18" s="220">
        <v>188386</v>
      </c>
    </row>
    <row r="19" spans="1:14" s="137" customFormat="1" ht="27.95" customHeight="1">
      <c r="A19" s="142">
        <v>11</v>
      </c>
      <c r="B19" s="144">
        <f>[4]ส่วนกลาง!B16</f>
        <v>1500400008</v>
      </c>
      <c r="C19" s="145" t="s">
        <v>119</v>
      </c>
      <c r="D19" s="215">
        <v>5317494</v>
      </c>
      <c r="E19" s="216">
        <v>1927412.6</v>
      </c>
      <c r="F19" s="221">
        <v>36.246634222812474</v>
      </c>
      <c r="G19" s="218">
        <v>23400</v>
      </c>
      <c r="H19" s="221">
        <v>0.44005691402754754</v>
      </c>
      <c r="I19" s="219">
        <v>1950812.6</v>
      </c>
      <c r="J19" s="217">
        <v>36.686691136840025</v>
      </c>
      <c r="K19" s="220"/>
      <c r="L19" s="220">
        <v>1950812.6</v>
      </c>
      <c r="M19" s="637">
        <v>36.686691136840025</v>
      </c>
      <c r="N19" s="220">
        <v>3366681.4</v>
      </c>
    </row>
    <row r="20" spans="1:14" s="137" customFormat="1" ht="27.95" customHeight="1">
      <c r="A20" s="140">
        <v>12</v>
      </c>
      <c r="B20" s="140">
        <f>[4]ส่วนกลาง!B15</f>
        <v>1500400007</v>
      </c>
      <c r="C20" s="143" t="s">
        <v>117</v>
      </c>
      <c r="D20" s="215">
        <v>6012520</v>
      </c>
      <c r="E20" s="216">
        <v>521016</v>
      </c>
      <c r="F20" s="218">
        <v>8.6655179525390356</v>
      </c>
      <c r="G20" s="218">
        <v>0</v>
      </c>
      <c r="H20" s="218">
        <v>0</v>
      </c>
      <c r="I20" s="219">
        <v>521016</v>
      </c>
      <c r="J20" s="217">
        <v>8.6655179525390356</v>
      </c>
      <c r="K20" s="220"/>
      <c r="L20" s="220">
        <v>521016</v>
      </c>
      <c r="M20" s="637">
        <v>8.6655179525390356</v>
      </c>
      <c r="N20" s="220">
        <v>5491504</v>
      </c>
    </row>
    <row r="21" spans="1:14" s="137" customFormat="1" ht="27.95" customHeight="1">
      <c r="A21" s="142">
        <v>13</v>
      </c>
      <c r="B21" s="140">
        <f>[4]ส่วนกลาง!B14</f>
        <v>1500400006</v>
      </c>
      <c r="C21" s="141" t="s">
        <v>113</v>
      </c>
      <c r="D21" s="215">
        <v>15435200</v>
      </c>
      <c r="E21" s="216">
        <v>637169</v>
      </c>
      <c r="F21" s="218">
        <v>4.1280255519850728</v>
      </c>
      <c r="G21" s="218">
        <v>500000</v>
      </c>
      <c r="H21" s="218">
        <v>3.2393490204208564</v>
      </c>
      <c r="I21" s="219">
        <v>1137169</v>
      </c>
      <c r="J21" s="217">
        <v>7.3673745724059296</v>
      </c>
      <c r="K21" s="220"/>
      <c r="L21" s="220">
        <v>1137169</v>
      </c>
      <c r="M21" s="637">
        <v>7.3673745724059296</v>
      </c>
      <c r="N21" s="220">
        <v>14298031</v>
      </c>
    </row>
    <row r="22" spans="1:14" s="137" customFormat="1" ht="27.95" customHeight="1">
      <c r="A22" s="140">
        <v>14</v>
      </c>
      <c r="B22" s="638">
        <f>[4]ส่วนกลาง!B21</f>
        <v>1500400112</v>
      </c>
      <c r="C22" s="639" t="s">
        <v>82</v>
      </c>
      <c r="D22" s="215">
        <v>2695370</v>
      </c>
      <c r="E22" s="216">
        <v>146326</v>
      </c>
      <c r="F22" s="640">
        <v>5.4287908524618143</v>
      </c>
      <c r="G22" s="218">
        <v>0</v>
      </c>
      <c r="H22" s="221">
        <v>0</v>
      </c>
      <c r="I22" s="219">
        <v>146326</v>
      </c>
      <c r="J22" s="217">
        <v>5.4287908524618143</v>
      </c>
      <c r="K22" s="220"/>
      <c r="L22" s="220">
        <v>146326</v>
      </c>
      <c r="M22" s="637">
        <v>5.4287908524618143</v>
      </c>
      <c r="N22" s="220">
        <v>2549044</v>
      </c>
    </row>
    <row r="23" spans="1:14" s="137" customFormat="1" ht="27.95" customHeight="1">
      <c r="A23" s="27"/>
      <c r="B23" s="27"/>
      <c r="C23" s="146"/>
      <c r="D23" s="223"/>
      <c r="E23" s="224"/>
      <c r="F23" s="225"/>
      <c r="G23" s="225"/>
      <c r="H23" s="226"/>
      <c r="I23" s="227"/>
      <c r="J23" s="225"/>
      <c r="K23" s="27"/>
      <c r="L23" s="27"/>
      <c r="M23" s="27"/>
      <c r="N23" s="27"/>
    </row>
    <row r="24" spans="1:14" s="3" customFormat="1" ht="26.1" customHeight="1">
      <c r="A24" s="24"/>
      <c r="B24" s="24"/>
      <c r="C24" s="28"/>
      <c r="D24" s="228"/>
      <c r="E24" s="4"/>
      <c r="F24" s="229"/>
      <c r="G24" s="229"/>
      <c r="H24" s="229"/>
      <c r="I24" s="229"/>
      <c r="J24" s="230"/>
      <c r="K24" s="25"/>
      <c r="L24" s="25"/>
      <c r="M24" s="25"/>
      <c r="N24" s="25"/>
    </row>
    <row r="25" spans="1:14" s="3" customFormat="1" ht="26.1" customHeight="1">
      <c r="A25" s="29"/>
      <c r="B25" s="4"/>
      <c r="C25" s="4"/>
      <c r="D25" s="4"/>
      <c r="E25" s="4"/>
      <c r="F25" s="231"/>
      <c r="G25" s="4"/>
      <c r="H25" s="231"/>
      <c r="I25" s="4"/>
      <c r="J25" s="231"/>
      <c r="K25" s="4"/>
      <c r="L25" s="4"/>
      <c r="M25" s="4"/>
      <c r="N25" s="4"/>
    </row>
    <row r="26" spans="1:14" s="3" customFormat="1" ht="26.1" customHeight="1">
      <c r="A26" s="4"/>
      <c r="B26" s="4"/>
      <c r="C26" s="4"/>
      <c r="D26" s="4"/>
      <c r="E26" s="232"/>
      <c r="F26" s="231"/>
      <c r="G26" s="4"/>
      <c r="H26" s="231"/>
      <c r="I26" s="4"/>
      <c r="J26" s="231"/>
      <c r="K26" s="4"/>
      <c r="L26" s="4"/>
      <c r="M26" s="4"/>
      <c r="N26" s="4"/>
    </row>
    <row r="27" spans="1:14" s="3" customFormat="1" ht="26.1" customHeight="1">
      <c r="A27" s="24"/>
      <c r="B27" s="24"/>
      <c r="C27" s="30"/>
      <c r="D27" s="228"/>
      <c r="E27" s="232"/>
      <c r="F27" s="233"/>
      <c r="G27" s="233"/>
      <c r="H27" s="233"/>
      <c r="I27" s="229"/>
      <c r="J27" s="233"/>
      <c r="K27" s="25"/>
      <c r="L27" s="25"/>
      <c r="M27" s="25"/>
      <c r="N27" s="25"/>
    </row>
    <row r="28" spans="1:14" s="3" customFormat="1" ht="26.1" customHeight="1">
      <c r="A28" s="24"/>
      <c r="B28" s="24"/>
      <c r="C28" s="28"/>
      <c r="D28" s="228"/>
      <c r="E28" s="233"/>
      <c r="F28" s="233"/>
      <c r="G28" s="233"/>
      <c r="H28" s="233"/>
      <c r="I28" s="229"/>
      <c r="J28" s="233"/>
      <c r="K28" s="25"/>
      <c r="L28" s="25"/>
      <c r="M28" s="25"/>
      <c r="N28" s="25"/>
    </row>
    <row r="29" spans="1:14" s="3" customFormat="1" ht="26.1" customHeight="1">
      <c r="A29" s="24"/>
      <c r="B29" s="24"/>
      <c r="C29" s="24"/>
      <c r="D29" s="234"/>
      <c r="E29" s="233"/>
      <c r="F29" s="233"/>
      <c r="G29" s="233"/>
      <c r="H29" s="233"/>
      <c r="I29" s="229"/>
      <c r="J29" s="233"/>
      <c r="K29" s="25"/>
      <c r="L29" s="25"/>
      <c r="M29" s="25"/>
      <c r="N29" s="25"/>
    </row>
    <row r="30" spans="1:14" s="3" customFormat="1" ht="26.1" customHeight="1">
      <c r="A30" s="24"/>
      <c r="B30" s="24"/>
      <c r="C30" s="24"/>
      <c r="D30" s="234"/>
      <c r="E30" s="233"/>
      <c r="F30" s="233"/>
      <c r="G30" s="233"/>
      <c r="H30" s="233"/>
      <c r="I30" s="229"/>
      <c r="J30" s="233"/>
      <c r="K30" s="25"/>
      <c r="L30" s="25"/>
      <c r="M30" s="25"/>
      <c r="N30" s="25"/>
    </row>
    <row r="31" spans="1:14" s="3" customFormat="1" ht="26.1" customHeight="1">
      <c r="A31" s="24"/>
      <c r="B31" s="24"/>
      <c r="C31" s="24"/>
      <c r="D31" s="234"/>
      <c r="E31" s="233"/>
      <c r="F31" s="233"/>
      <c r="G31" s="233"/>
      <c r="H31" s="233"/>
      <c r="I31" s="229"/>
      <c r="J31" s="233"/>
      <c r="K31" s="25"/>
      <c r="L31" s="25"/>
      <c r="M31" s="25"/>
      <c r="N31" s="25"/>
    </row>
    <row r="32" spans="1:14" s="3" customFormat="1" ht="26.1" customHeight="1">
      <c r="A32" s="24"/>
      <c r="B32" s="24"/>
      <c r="C32" s="24"/>
      <c r="D32" s="234"/>
      <c r="E32" s="233"/>
      <c r="F32" s="233"/>
      <c r="G32" s="233"/>
      <c r="H32" s="233"/>
      <c r="I32" s="229"/>
      <c r="J32" s="233"/>
      <c r="K32" s="25"/>
      <c r="L32" s="25"/>
      <c r="M32" s="25"/>
      <c r="N32" s="25"/>
    </row>
    <row r="33" spans="1:14" s="3" customFormat="1" ht="26.1" customHeight="1">
      <c r="A33" s="24"/>
      <c r="B33" s="24"/>
      <c r="C33" s="24"/>
      <c r="D33" s="234"/>
      <c r="E33" s="233"/>
      <c r="F33" s="233"/>
      <c r="G33" s="233"/>
      <c r="H33" s="233"/>
      <c r="I33" s="229"/>
      <c r="J33" s="233"/>
      <c r="K33" s="25"/>
      <c r="L33" s="25"/>
      <c r="M33" s="25"/>
      <c r="N33" s="25"/>
    </row>
    <row r="34" spans="1:14" s="3" customFormat="1" ht="26.1" customHeight="1">
      <c r="A34" s="24"/>
      <c r="B34" s="24"/>
      <c r="C34" s="24"/>
      <c r="D34" s="234"/>
      <c r="E34" s="233"/>
      <c r="F34" s="233"/>
      <c r="G34" s="233"/>
      <c r="H34" s="233"/>
      <c r="I34" s="229"/>
      <c r="J34" s="233"/>
      <c r="K34" s="25"/>
      <c r="L34" s="25"/>
      <c r="M34" s="25"/>
      <c r="N34" s="25"/>
    </row>
    <row r="35" spans="1:14" s="3" customFormat="1" ht="26.1" customHeight="1">
      <c r="A35" s="24"/>
      <c r="B35" s="24"/>
      <c r="C35" s="24"/>
      <c r="D35" s="234"/>
      <c r="E35" s="233"/>
      <c r="F35" s="233"/>
      <c r="G35" s="233"/>
      <c r="H35" s="233"/>
      <c r="I35" s="229"/>
      <c r="J35" s="233"/>
      <c r="K35" s="25"/>
      <c r="L35" s="25"/>
      <c r="M35" s="25"/>
      <c r="N35" s="25"/>
    </row>
    <row r="36" spans="1:14" s="3" customFormat="1" ht="26.1" customHeight="1">
      <c r="A36" s="24"/>
      <c r="B36" s="24"/>
      <c r="C36" s="24"/>
      <c r="D36" s="234"/>
      <c r="E36" s="233"/>
      <c r="F36" s="233"/>
      <c r="G36" s="233"/>
      <c r="H36" s="233"/>
      <c r="I36" s="229"/>
      <c r="J36" s="233"/>
      <c r="K36" s="25"/>
      <c r="L36" s="25"/>
      <c r="M36" s="25"/>
      <c r="N36" s="25"/>
    </row>
    <row r="37" spans="1:14" s="3" customFormat="1" ht="26.1" customHeight="1">
      <c r="A37" s="24"/>
      <c r="B37" s="24"/>
      <c r="C37" s="24"/>
      <c r="D37" s="234"/>
      <c r="E37" s="233"/>
      <c r="F37" s="233"/>
      <c r="G37" s="233"/>
      <c r="H37" s="233"/>
      <c r="I37" s="229"/>
      <c r="J37" s="233"/>
      <c r="K37" s="25"/>
      <c r="L37" s="25"/>
      <c r="M37" s="25"/>
      <c r="N37" s="25"/>
    </row>
    <row r="38" spans="1:14" s="3" customFormat="1" ht="26.1" customHeight="1">
      <c r="A38" s="24"/>
      <c r="B38" s="24"/>
      <c r="C38" s="24"/>
      <c r="D38" s="234"/>
      <c r="E38" s="233"/>
      <c r="F38" s="233"/>
      <c r="G38" s="233"/>
      <c r="H38" s="233"/>
      <c r="I38" s="229"/>
      <c r="J38" s="233"/>
      <c r="K38" s="25"/>
      <c r="L38" s="25"/>
      <c r="M38" s="25"/>
      <c r="N38" s="25"/>
    </row>
    <row r="39" spans="1:14" s="3" customFormat="1" ht="26.1" customHeight="1">
      <c r="A39" s="24"/>
      <c r="B39" s="24"/>
      <c r="C39" s="24"/>
      <c r="D39" s="234"/>
      <c r="E39" s="233"/>
      <c r="F39" s="233"/>
      <c r="G39" s="233"/>
      <c r="H39" s="233"/>
      <c r="I39" s="229"/>
      <c r="J39" s="233"/>
      <c r="K39" s="25"/>
      <c r="L39" s="25"/>
      <c r="M39" s="25"/>
      <c r="N39" s="25"/>
    </row>
    <row r="40" spans="1:14" s="3" customFormat="1" ht="26.1" customHeight="1">
      <c r="A40" s="24"/>
      <c r="B40" s="24"/>
      <c r="C40" s="24"/>
      <c r="D40" s="234"/>
      <c r="E40" s="233"/>
      <c r="F40" s="233"/>
      <c r="G40" s="233"/>
      <c r="H40" s="233"/>
      <c r="I40" s="229"/>
      <c r="J40" s="233"/>
      <c r="K40" s="25"/>
      <c r="L40" s="25"/>
      <c r="M40" s="25"/>
      <c r="N40" s="25"/>
    </row>
    <row r="41" spans="1:14" s="3" customFormat="1" ht="26.1" customHeight="1">
      <c r="A41" s="24"/>
      <c r="B41" s="24"/>
      <c r="C41" s="24"/>
      <c r="D41" s="234"/>
      <c r="E41" s="233"/>
      <c r="F41" s="233"/>
      <c r="G41" s="233"/>
      <c r="H41" s="233"/>
      <c r="I41" s="229"/>
      <c r="J41" s="233"/>
      <c r="K41" s="25"/>
      <c r="L41" s="25"/>
      <c r="M41" s="25"/>
      <c r="N41" s="25"/>
    </row>
    <row r="42" spans="1:14" s="3" customFormat="1" ht="26.1" customHeight="1">
      <c r="A42" s="24"/>
      <c r="B42" s="24"/>
      <c r="C42" s="24"/>
      <c r="D42" s="234"/>
      <c r="E42" s="233"/>
      <c r="F42" s="233"/>
      <c r="G42" s="233"/>
      <c r="H42" s="233"/>
      <c r="I42" s="229"/>
      <c r="J42" s="233"/>
      <c r="K42" s="25"/>
      <c r="L42" s="25"/>
      <c r="M42" s="25"/>
      <c r="N42" s="25"/>
    </row>
    <row r="43" spans="1:14" s="3" customFormat="1" ht="26.1" customHeight="1">
      <c r="A43" s="24"/>
      <c r="B43" s="24"/>
      <c r="C43" s="24"/>
      <c r="D43" s="234"/>
      <c r="E43" s="233"/>
      <c r="F43" s="233"/>
      <c r="G43" s="233"/>
      <c r="H43" s="233"/>
      <c r="I43" s="229"/>
      <c r="J43" s="233"/>
      <c r="K43" s="25"/>
      <c r="L43" s="25"/>
      <c r="M43" s="25"/>
      <c r="N43" s="25"/>
    </row>
    <row r="44" spans="1:14" s="3" customFormat="1" ht="26.1" customHeight="1">
      <c r="A44" s="24"/>
      <c r="B44" s="24"/>
      <c r="C44" s="24"/>
      <c r="D44" s="234"/>
      <c r="E44" s="233"/>
      <c r="F44" s="233"/>
      <c r="G44" s="233"/>
      <c r="H44" s="233"/>
      <c r="I44" s="229"/>
      <c r="J44" s="233"/>
      <c r="K44" s="25"/>
      <c r="L44" s="25"/>
      <c r="M44" s="25"/>
      <c r="N44" s="25"/>
    </row>
    <row r="45" spans="1:14" s="3" customFormat="1" ht="26.1" customHeight="1">
      <c r="A45" s="24"/>
      <c r="B45" s="24"/>
      <c r="C45" s="24"/>
      <c r="D45" s="234"/>
      <c r="E45" s="233"/>
      <c r="F45" s="233"/>
      <c r="G45" s="233"/>
      <c r="H45" s="233"/>
      <c r="I45" s="229"/>
      <c r="J45" s="233"/>
      <c r="K45" s="25"/>
      <c r="L45" s="25"/>
      <c r="M45" s="25"/>
      <c r="N45" s="25"/>
    </row>
    <row r="46" spans="1:14" s="3" customFormat="1" ht="26.1" customHeight="1">
      <c r="A46" s="24"/>
      <c r="B46" s="24"/>
      <c r="C46" s="24"/>
      <c r="D46" s="234"/>
      <c r="E46" s="233"/>
      <c r="F46" s="233"/>
      <c r="G46" s="233"/>
      <c r="H46" s="233"/>
      <c r="I46" s="229"/>
      <c r="J46" s="233"/>
      <c r="K46" s="25"/>
      <c r="L46" s="25"/>
      <c r="M46" s="25"/>
      <c r="N46" s="25"/>
    </row>
    <row r="47" spans="1:14" s="3" customFormat="1" ht="26.1" customHeight="1">
      <c r="A47" s="24"/>
      <c r="B47" s="24"/>
      <c r="C47" s="24"/>
      <c r="D47" s="234"/>
      <c r="E47" s="233"/>
      <c r="F47" s="233"/>
      <c r="G47" s="233"/>
      <c r="H47" s="233"/>
      <c r="I47" s="229"/>
      <c r="J47" s="233"/>
      <c r="K47" s="25"/>
      <c r="L47" s="25"/>
      <c r="M47" s="25"/>
      <c r="N47" s="25"/>
    </row>
    <row r="48" spans="1:14" s="3" customFormat="1" ht="26.1" customHeight="1">
      <c r="A48" s="24"/>
      <c r="B48" s="24"/>
      <c r="C48" s="24"/>
      <c r="D48" s="234"/>
      <c r="E48" s="233"/>
      <c r="F48" s="233"/>
      <c r="G48" s="233"/>
      <c r="H48" s="233"/>
      <c r="I48" s="229"/>
      <c r="J48" s="233"/>
      <c r="K48" s="25"/>
      <c r="L48" s="25"/>
      <c r="M48" s="25"/>
      <c r="N48" s="25"/>
    </row>
    <row r="49" spans="1:14" s="3" customFormat="1" ht="26.1" customHeight="1">
      <c r="A49" s="24"/>
      <c r="B49" s="24"/>
      <c r="C49" s="24"/>
      <c r="D49" s="234"/>
      <c r="E49" s="233"/>
      <c r="F49" s="233"/>
      <c r="G49" s="233"/>
      <c r="H49" s="233"/>
      <c r="I49" s="229"/>
      <c r="J49" s="233"/>
      <c r="K49" s="25"/>
      <c r="L49" s="25"/>
      <c r="M49" s="25"/>
      <c r="N49" s="25"/>
    </row>
    <row r="50" spans="1:14" s="3" customFormat="1" ht="26.1" customHeight="1">
      <c r="A50" s="24"/>
      <c r="B50" s="24"/>
      <c r="C50" s="24"/>
      <c r="D50" s="234"/>
      <c r="E50" s="233"/>
      <c r="F50" s="233"/>
      <c r="G50" s="233"/>
      <c r="H50" s="233"/>
      <c r="I50" s="229"/>
      <c r="J50" s="233"/>
      <c r="K50" s="25"/>
      <c r="L50" s="25"/>
      <c r="M50" s="25"/>
      <c r="N50" s="25"/>
    </row>
    <row r="51" spans="1:14" s="3" customFormat="1" ht="26.1" customHeight="1">
      <c r="A51" s="24"/>
      <c r="B51" s="24"/>
      <c r="C51" s="24"/>
      <c r="D51" s="234"/>
      <c r="E51" s="233"/>
      <c r="F51" s="233"/>
      <c r="G51" s="233"/>
      <c r="H51" s="233"/>
      <c r="I51" s="229"/>
      <c r="J51" s="233"/>
      <c r="K51" s="25"/>
      <c r="L51" s="25"/>
      <c r="M51" s="25"/>
      <c r="N51" s="25"/>
    </row>
    <row r="52" spans="1:14" s="3" customFormat="1" ht="26.1" customHeight="1">
      <c r="A52" s="24"/>
      <c r="B52" s="24"/>
      <c r="C52" s="24"/>
      <c r="D52" s="234"/>
      <c r="E52" s="233"/>
      <c r="F52" s="233"/>
      <c r="G52" s="233"/>
      <c r="H52" s="233"/>
      <c r="I52" s="229"/>
      <c r="J52" s="233"/>
      <c r="K52" s="25"/>
      <c r="L52" s="25"/>
      <c r="M52" s="25"/>
      <c r="N52" s="25"/>
    </row>
    <row r="53" spans="1:14" s="3" customFormat="1" ht="26.1" customHeight="1">
      <c r="A53" s="24"/>
      <c r="B53" s="24"/>
      <c r="C53" s="24"/>
      <c r="D53" s="234"/>
      <c r="E53" s="233"/>
      <c r="F53" s="233"/>
      <c r="G53" s="233"/>
      <c r="H53" s="233"/>
      <c r="I53" s="229"/>
      <c r="J53" s="233"/>
      <c r="K53" s="25"/>
      <c r="L53" s="25"/>
      <c r="M53" s="25"/>
      <c r="N53" s="25"/>
    </row>
    <row r="54" spans="1:14" s="3" customFormat="1" ht="26.1" customHeight="1">
      <c r="A54" s="24"/>
      <c r="B54" s="24"/>
      <c r="C54" s="24"/>
      <c r="D54" s="234"/>
      <c r="E54" s="233"/>
      <c r="F54" s="233"/>
      <c r="G54" s="233"/>
      <c r="H54" s="233"/>
      <c r="I54" s="229"/>
      <c r="J54" s="233"/>
      <c r="K54" s="25"/>
      <c r="L54" s="25"/>
      <c r="M54" s="25"/>
      <c r="N54" s="25"/>
    </row>
    <row r="55" spans="1:14" s="3" customFormat="1" ht="26.1" customHeight="1">
      <c r="A55" s="24"/>
      <c r="B55" s="24"/>
      <c r="C55" s="24"/>
      <c r="D55" s="234"/>
      <c r="E55" s="233"/>
      <c r="F55" s="233"/>
      <c r="G55" s="233"/>
      <c r="H55" s="233"/>
      <c r="I55" s="229"/>
      <c r="J55" s="233"/>
      <c r="K55" s="25"/>
      <c r="L55" s="25"/>
      <c r="M55" s="25"/>
      <c r="N55" s="25"/>
    </row>
    <row r="56" spans="1:14" s="3" customFormat="1" ht="26.1" customHeight="1">
      <c r="A56" s="24"/>
      <c r="B56" s="24"/>
      <c r="C56" s="24"/>
      <c r="D56" s="234"/>
      <c r="E56" s="233"/>
      <c r="F56" s="233"/>
      <c r="G56" s="233"/>
      <c r="H56" s="233"/>
      <c r="I56" s="229"/>
      <c r="J56" s="233"/>
      <c r="K56" s="25"/>
      <c r="L56" s="25"/>
      <c r="M56" s="25"/>
      <c r="N56" s="25"/>
    </row>
    <row r="57" spans="1:14" s="3" customFormat="1" ht="26.1" customHeight="1">
      <c r="A57" s="24"/>
      <c r="B57" s="24"/>
      <c r="C57" s="24"/>
      <c r="D57" s="234"/>
      <c r="E57" s="233"/>
      <c r="F57" s="233"/>
      <c r="G57" s="233"/>
      <c r="H57" s="233"/>
      <c r="I57" s="229"/>
      <c r="J57" s="233"/>
      <c r="K57" s="25"/>
      <c r="L57" s="25"/>
      <c r="M57" s="25"/>
      <c r="N57" s="25"/>
    </row>
    <row r="58" spans="1:14" s="3" customFormat="1" ht="26.1" customHeight="1">
      <c r="A58" s="24"/>
      <c r="B58" s="24"/>
      <c r="C58" s="24"/>
      <c r="D58" s="234"/>
      <c r="E58" s="233"/>
      <c r="F58" s="233"/>
      <c r="G58" s="233"/>
      <c r="H58" s="233"/>
      <c r="I58" s="229"/>
      <c r="J58" s="233"/>
      <c r="K58" s="25"/>
      <c r="L58" s="25"/>
      <c r="M58" s="25"/>
      <c r="N58" s="25"/>
    </row>
    <row r="59" spans="1:14" s="3" customFormat="1" ht="26.1" customHeight="1">
      <c r="A59" s="24"/>
      <c r="B59" s="24"/>
      <c r="C59" s="24"/>
      <c r="D59" s="234"/>
      <c r="E59" s="233"/>
      <c r="F59" s="233"/>
      <c r="G59" s="233"/>
      <c r="H59" s="233"/>
      <c r="I59" s="229"/>
      <c r="J59" s="233"/>
      <c r="K59" s="25"/>
      <c r="L59" s="25"/>
      <c r="M59" s="25"/>
      <c r="N59" s="25"/>
    </row>
    <row r="60" spans="1:14" s="3" customFormat="1" ht="26.1" customHeight="1">
      <c r="A60" s="24"/>
      <c r="B60" s="24"/>
      <c r="C60" s="24"/>
      <c r="D60" s="234"/>
      <c r="E60" s="233"/>
      <c r="F60" s="233"/>
      <c r="G60" s="233"/>
      <c r="H60" s="233"/>
      <c r="I60" s="229"/>
      <c r="J60" s="233"/>
      <c r="K60" s="25"/>
      <c r="L60" s="25"/>
      <c r="M60" s="25"/>
      <c r="N60" s="25"/>
    </row>
    <row r="61" spans="1:14" s="3" customFormat="1" ht="26.1" customHeight="1">
      <c r="A61" s="24"/>
      <c r="B61" s="24"/>
      <c r="C61" s="24"/>
      <c r="D61" s="234"/>
      <c r="E61" s="233"/>
      <c r="F61" s="233"/>
      <c r="G61" s="233"/>
      <c r="H61" s="233"/>
      <c r="I61" s="229"/>
      <c r="J61" s="233"/>
      <c r="K61" s="25"/>
      <c r="L61" s="25"/>
      <c r="M61" s="25"/>
      <c r="N61" s="25"/>
    </row>
    <row r="62" spans="1:14" s="3" customFormat="1" ht="26.1" customHeight="1">
      <c r="A62" s="24"/>
      <c r="B62" s="24"/>
      <c r="C62" s="24"/>
      <c r="D62" s="234"/>
      <c r="E62" s="233"/>
      <c r="F62" s="233"/>
      <c r="G62" s="233"/>
      <c r="H62" s="233"/>
      <c r="I62" s="229"/>
      <c r="J62" s="233"/>
      <c r="K62" s="25"/>
      <c r="L62" s="25"/>
      <c r="M62" s="25"/>
      <c r="N62" s="25"/>
    </row>
    <row r="63" spans="1:14" s="3" customFormat="1" ht="26.1" customHeight="1">
      <c r="A63" s="24"/>
      <c r="B63" s="24"/>
      <c r="C63" s="24"/>
      <c r="D63" s="234"/>
      <c r="E63" s="233"/>
      <c r="F63" s="233"/>
      <c r="G63" s="233"/>
      <c r="H63" s="233"/>
      <c r="I63" s="229"/>
      <c r="J63" s="233"/>
      <c r="K63" s="25"/>
      <c r="L63" s="25"/>
      <c r="M63" s="25"/>
      <c r="N63" s="25"/>
    </row>
    <row r="64" spans="1:14" s="3" customFormat="1" ht="26.1" customHeight="1">
      <c r="A64" s="24"/>
      <c r="B64" s="24"/>
      <c r="C64" s="24"/>
      <c r="D64" s="234"/>
      <c r="E64" s="233"/>
      <c r="F64" s="233"/>
      <c r="G64" s="233"/>
      <c r="H64" s="233"/>
      <c r="I64" s="229"/>
      <c r="J64" s="233"/>
      <c r="K64" s="25"/>
      <c r="L64" s="25"/>
      <c r="M64" s="25"/>
      <c r="N64" s="25"/>
    </row>
    <row r="65" spans="1:14" s="3" customFormat="1" ht="26.1" customHeight="1">
      <c r="A65" s="24"/>
      <c r="B65" s="24"/>
      <c r="C65" s="24"/>
      <c r="D65" s="234"/>
      <c r="E65" s="233"/>
      <c r="F65" s="233"/>
      <c r="G65" s="233"/>
      <c r="H65" s="233"/>
      <c r="I65" s="229"/>
      <c r="J65" s="233"/>
      <c r="K65" s="25"/>
      <c r="L65" s="25"/>
      <c r="M65" s="25"/>
      <c r="N65" s="25"/>
    </row>
    <row r="66" spans="1:14" s="3" customFormat="1" ht="26.1" customHeight="1">
      <c r="A66" s="24"/>
      <c r="B66" s="24"/>
      <c r="C66" s="24"/>
      <c r="D66" s="234"/>
      <c r="E66" s="233"/>
      <c r="F66" s="233"/>
      <c r="G66" s="233"/>
      <c r="H66" s="233"/>
      <c r="I66" s="229"/>
      <c r="J66" s="233"/>
      <c r="K66" s="25"/>
      <c r="L66" s="25"/>
      <c r="M66" s="25"/>
      <c r="N66" s="25"/>
    </row>
    <row r="67" spans="1:14" s="3" customFormat="1" ht="26.1" customHeight="1">
      <c r="A67" s="24"/>
      <c r="B67" s="24"/>
      <c r="C67" s="24"/>
      <c r="D67" s="234"/>
      <c r="E67" s="233"/>
      <c r="F67" s="233"/>
      <c r="G67" s="233"/>
      <c r="H67" s="233"/>
      <c r="I67" s="229"/>
      <c r="J67" s="233"/>
      <c r="K67" s="25"/>
      <c r="L67" s="25"/>
      <c r="M67" s="25"/>
      <c r="N67" s="25"/>
    </row>
    <row r="68" spans="1:14" s="3" customFormat="1" ht="26.1" customHeight="1">
      <c r="A68" s="24"/>
      <c r="B68" s="24"/>
      <c r="C68" s="24"/>
      <c r="D68" s="234"/>
      <c r="E68" s="233"/>
      <c r="F68" s="233"/>
      <c r="G68" s="233"/>
      <c r="H68" s="233"/>
      <c r="I68" s="229"/>
      <c r="J68" s="233"/>
      <c r="K68" s="25"/>
      <c r="L68" s="25"/>
      <c r="M68" s="25"/>
      <c r="N68" s="25"/>
    </row>
    <row r="69" spans="1:14" s="3" customFormat="1" ht="26.1" customHeight="1">
      <c r="A69" s="24"/>
      <c r="B69" s="24"/>
      <c r="C69" s="24"/>
      <c r="D69" s="234"/>
      <c r="E69" s="233"/>
      <c r="F69" s="233"/>
      <c r="G69" s="233"/>
      <c r="H69" s="233"/>
      <c r="I69" s="229"/>
      <c r="J69" s="233"/>
      <c r="K69" s="25"/>
      <c r="L69" s="25"/>
      <c r="M69" s="25"/>
      <c r="N69" s="25"/>
    </row>
    <row r="70" spans="1:14" s="3" customFormat="1" ht="26.1" customHeight="1">
      <c r="A70" s="24"/>
      <c r="B70" s="24"/>
      <c r="C70" s="24"/>
      <c r="D70" s="234"/>
      <c r="E70" s="233"/>
      <c r="F70" s="233"/>
      <c r="G70" s="233"/>
      <c r="H70" s="233"/>
      <c r="I70" s="229"/>
      <c r="J70" s="233"/>
      <c r="K70" s="25"/>
      <c r="L70" s="25"/>
      <c r="M70" s="25"/>
      <c r="N70" s="25"/>
    </row>
    <row r="71" spans="1:14" s="3" customFormat="1" ht="26.1" customHeight="1">
      <c r="A71" s="24"/>
      <c r="B71" s="24"/>
      <c r="C71" s="24"/>
      <c r="D71" s="234"/>
      <c r="E71" s="233"/>
      <c r="F71" s="233"/>
      <c r="G71" s="233"/>
      <c r="H71" s="233"/>
      <c r="I71" s="229"/>
      <c r="J71" s="233"/>
      <c r="K71" s="25"/>
      <c r="L71" s="25"/>
      <c r="M71" s="25"/>
      <c r="N71" s="25"/>
    </row>
    <row r="72" spans="1:14" s="3" customFormat="1" ht="26.1" customHeight="1">
      <c r="A72" s="24"/>
      <c r="B72" s="24"/>
      <c r="C72" s="24"/>
      <c r="D72" s="234"/>
      <c r="E72" s="233"/>
      <c r="F72" s="233"/>
      <c r="G72" s="233"/>
      <c r="H72" s="233"/>
      <c r="I72" s="229"/>
      <c r="J72" s="233"/>
      <c r="K72" s="25"/>
      <c r="L72" s="25"/>
      <c r="M72" s="25"/>
      <c r="N72" s="25"/>
    </row>
    <row r="73" spans="1:14" s="3" customFormat="1" ht="26.1" customHeight="1">
      <c r="A73" s="24"/>
      <c r="B73" s="24"/>
      <c r="C73" s="24"/>
      <c r="D73" s="234"/>
      <c r="E73" s="233"/>
      <c r="F73" s="233"/>
      <c r="G73" s="233"/>
      <c r="H73" s="233"/>
      <c r="I73" s="229"/>
      <c r="J73" s="233"/>
      <c r="K73" s="25"/>
      <c r="L73" s="25"/>
      <c r="M73" s="25"/>
      <c r="N73" s="25"/>
    </row>
    <row r="74" spans="1:14" s="3" customFormat="1" ht="26.1" customHeight="1">
      <c r="A74" s="24"/>
      <c r="B74" s="24"/>
      <c r="C74" s="24"/>
      <c r="D74" s="234"/>
      <c r="E74" s="233"/>
      <c r="F74" s="233"/>
      <c r="G74" s="233"/>
      <c r="H74" s="233"/>
      <c r="I74" s="229"/>
      <c r="J74" s="233"/>
      <c r="K74" s="25"/>
      <c r="L74" s="25"/>
      <c r="M74" s="25"/>
      <c r="N74" s="25"/>
    </row>
    <row r="75" spans="1:14" s="3" customFormat="1" ht="26.1" customHeight="1">
      <c r="A75" s="24"/>
      <c r="B75" s="24"/>
      <c r="C75" s="24"/>
      <c r="D75" s="234"/>
      <c r="E75" s="233"/>
      <c r="F75" s="233"/>
      <c r="G75" s="233"/>
      <c r="H75" s="233"/>
      <c r="I75" s="229"/>
      <c r="J75" s="233"/>
      <c r="K75" s="25"/>
      <c r="L75" s="25"/>
      <c r="M75" s="25"/>
      <c r="N75" s="25"/>
    </row>
    <row r="76" spans="1:14" s="3" customFormat="1" ht="26.1" customHeight="1">
      <c r="A76" s="24"/>
      <c r="B76" s="24"/>
      <c r="C76" s="24"/>
      <c r="D76" s="234"/>
      <c r="E76" s="233"/>
      <c r="F76" s="233"/>
      <c r="G76" s="233"/>
      <c r="H76" s="233"/>
      <c r="I76" s="229"/>
      <c r="J76" s="233"/>
      <c r="K76" s="25"/>
      <c r="L76" s="25"/>
      <c r="M76" s="25"/>
      <c r="N76" s="25"/>
    </row>
    <row r="77" spans="1:14" s="3" customFormat="1" ht="26.1" customHeight="1">
      <c r="A77" s="24"/>
      <c r="B77" s="24"/>
      <c r="C77" s="24"/>
      <c r="D77" s="234"/>
      <c r="E77" s="233"/>
      <c r="F77" s="233"/>
      <c r="G77" s="233"/>
      <c r="H77" s="233"/>
      <c r="I77" s="229"/>
      <c r="J77" s="233"/>
      <c r="K77" s="25"/>
      <c r="L77" s="25"/>
      <c r="M77" s="25"/>
      <c r="N77" s="25"/>
    </row>
    <row r="78" spans="1:14" s="3" customFormat="1" ht="26.1" customHeight="1">
      <c r="A78" s="24"/>
      <c r="B78" s="24"/>
      <c r="C78" s="24"/>
      <c r="D78" s="234"/>
      <c r="E78" s="233"/>
      <c r="F78" s="233"/>
      <c r="G78" s="233"/>
      <c r="H78" s="233"/>
      <c r="I78" s="229"/>
      <c r="J78" s="233"/>
      <c r="K78" s="25"/>
      <c r="L78" s="25"/>
      <c r="M78" s="25"/>
      <c r="N78" s="25"/>
    </row>
    <row r="79" spans="1:14" s="3" customFormat="1" ht="26.1" customHeight="1">
      <c r="A79" s="24"/>
      <c r="B79" s="24"/>
      <c r="C79" s="24"/>
      <c r="D79" s="234"/>
      <c r="E79" s="233"/>
      <c r="F79" s="233"/>
      <c r="G79" s="233"/>
      <c r="H79" s="233"/>
      <c r="I79" s="229"/>
      <c r="J79" s="233"/>
      <c r="K79" s="25"/>
      <c r="L79" s="25"/>
      <c r="M79" s="25"/>
      <c r="N79" s="25"/>
    </row>
    <row r="80" spans="1:14" s="3" customFormat="1" ht="26.1" customHeight="1">
      <c r="A80" s="24"/>
      <c r="B80" s="24"/>
      <c r="C80" s="24"/>
      <c r="D80" s="234"/>
      <c r="E80" s="233"/>
      <c r="F80" s="233"/>
      <c r="G80" s="233"/>
      <c r="H80" s="233"/>
      <c r="I80" s="229"/>
      <c r="J80" s="233"/>
      <c r="K80" s="25"/>
      <c r="L80" s="25"/>
      <c r="M80" s="25"/>
      <c r="N80" s="25"/>
    </row>
    <row r="81" spans="1:14" s="3" customFormat="1" ht="26.1" customHeight="1">
      <c r="A81" s="24"/>
      <c r="B81" s="24"/>
      <c r="C81" s="24"/>
      <c r="D81" s="234"/>
      <c r="E81" s="233"/>
      <c r="F81" s="233"/>
      <c r="G81" s="233"/>
      <c r="H81" s="233"/>
      <c r="I81" s="229"/>
      <c r="J81" s="233"/>
      <c r="K81" s="25"/>
      <c r="L81" s="25"/>
      <c r="M81" s="25"/>
      <c r="N81" s="25"/>
    </row>
  </sheetData>
  <mergeCells count="17">
    <mergeCell ref="A8:C8"/>
    <mergeCell ref="A5:A7"/>
    <mergeCell ref="B5:B7"/>
    <mergeCell ref="C5:C7"/>
    <mergeCell ref="D5:D7"/>
    <mergeCell ref="K5:K7"/>
    <mergeCell ref="E5:J5"/>
    <mergeCell ref="I6:J6"/>
    <mergeCell ref="E6:F6"/>
    <mergeCell ref="G6:H6"/>
    <mergeCell ref="A1:N1"/>
    <mergeCell ref="A2:N2"/>
    <mergeCell ref="A3:N3"/>
    <mergeCell ref="A4:N4"/>
    <mergeCell ref="L5:L7"/>
    <mergeCell ref="M5:M7"/>
    <mergeCell ref="N5:N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I12" sqref="I12"/>
    </sheetView>
  </sheetViews>
  <sheetFormatPr defaultColWidth="9.140625" defaultRowHeight="22.5"/>
  <cols>
    <col min="1" max="1" width="7" style="8" customWidth="1"/>
    <col min="2" max="2" width="17.7109375" style="10" customWidth="1"/>
    <col min="3" max="3" width="22.85546875" style="8" customWidth="1"/>
    <col min="4" max="5" width="20.7109375" style="263" customWidth="1"/>
    <col min="6" max="6" width="10.7109375" style="263" customWidth="1"/>
    <col min="7" max="7" width="20.7109375" style="263" customWidth="1"/>
    <col min="8" max="8" width="10.7109375" style="263" customWidth="1"/>
    <col min="9" max="9" width="20.7109375" style="263" customWidth="1"/>
    <col min="10" max="10" width="10.7109375" style="264" customWidth="1"/>
    <col min="11" max="11" width="20.7109375" style="263" customWidth="1"/>
    <col min="12" max="12" width="12.5703125" style="1" customWidth="1"/>
    <col min="13" max="16384" width="9.140625" style="1"/>
  </cols>
  <sheetData>
    <row r="1" spans="1:11" s="55" customFormat="1" ht="30" customHeight="1">
      <c r="A1" s="561" t="s">
        <v>220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 s="55" customFormat="1" ht="30" customHeight="1">
      <c r="A2" s="515" t="s">
        <v>120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s="55" customFormat="1" ht="30" customHeight="1">
      <c r="A3" s="515" t="str">
        <f>[4]จังหวัด!A3</f>
        <v>ข้อมูลสะสมตั้งแต่วันที่ 1 ตุลาคม 2568 ถึงวันที่ 15 กุมภาพันธ์ 2569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</row>
    <row r="4" spans="1:11" s="55" customFormat="1" ht="30" customHeight="1">
      <c r="A4" s="562" t="s">
        <v>107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</row>
    <row r="5" spans="1:11" s="148" customFormat="1" ht="27.95" customHeight="1">
      <c r="A5" s="567" t="s">
        <v>201</v>
      </c>
      <c r="B5" s="523" t="s">
        <v>70</v>
      </c>
      <c r="C5" s="523" t="s">
        <v>71</v>
      </c>
      <c r="D5" s="565" t="s">
        <v>136</v>
      </c>
      <c r="E5" s="563" t="s">
        <v>141</v>
      </c>
      <c r="F5" s="564"/>
      <c r="G5" s="564"/>
      <c r="H5" s="564"/>
      <c r="I5" s="564"/>
      <c r="J5" s="564"/>
      <c r="K5" s="541" t="s">
        <v>4</v>
      </c>
    </row>
    <row r="6" spans="1:11" s="148" customFormat="1" ht="27.95" customHeight="1">
      <c r="A6" s="568"/>
      <c r="B6" s="557"/>
      <c r="C6" s="557"/>
      <c r="D6" s="566"/>
      <c r="E6" s="547" t="s">
        <v>109</v>
      </c>
      <c r="F6" s="548"/>
      <c r="G6" s="549" t="s">
        <v>83</v>
      </c>
      <c r="H6" s="550"/>
      <c r="I6" s="547" t="s">
        <v>219</v>
      </c>
      <c r="J6" s="548"/>
      <c r="K6" s="542"/>
    </row>
    <row r="7" spans="1:11" s="149" customFormat="1" ht="27.95" customHeight="1">
      <c r="A7" s="568"/>
      <c r="B7" s="557"/>
      <c r="C7" s="557"/>
      <c r="D7" s="566"/>
      <c r="E7" s="205" t="s">
        <v>106</v>
      </c>
      <c r="F7" s="235" t="s">
        <v>7</v>
      </c>
      <c r="G7" s="236" t="s">
        <v>106</v>
      </c>
      <c r="H7" s="236" t="s">
        <v>7</v>
      </c>
      <c r="I7" s="147" t="s">
        <v>106</v>
      </c>
      <c r="J7" s="235" t="s">
        <v>7</v>
      </c>
      <c r="K7" s="542"/>
    </row>
    <row r="8" spans="1:11" s="148" customFormat="1" ht="27.95" customHeight="1" thickBot="1">
      <c r="A8" s="150"/>
      <c r="B8" s="150"/>
      <c r="C8" s="151" t="s">
        <v>11</v>
      </c>
      <c r="D8" s="237">
        <v>47329971.709999993</v>
      </c>
      <c r="E8" s="237">
        <v>33938880.719999999</v>
      </c>
      <c r="F8" s="237">
        <v>71.706953319030418</v>
      </c>
      <c r="G8" s="237">
        <v>3911436.6</v>
      </c>
      <c r="H8" s="237">
        <v>8.2641853748955061</v>
      </c>
      <c r="I8" s="237">
        <v>37850317.32</v>
      </c>
      <c r="J8" s="237">
        <v>79.971138693925923</v>
      </c>
      <c r="K8" s="237">
        <v>9479654.3900000006</v>
      </c>
    </row>
    <row r="9" spans="1:11" s="148" customFormat="1" ht="27.95" customHeight="1" thickTop="1">
      <c r="A9" s="152">
        <v>1</v>
      </c>
      <c r="B9" s="152">
        <v>1500400119</v>
      </c>
      <c r="C9" s="153" t="s">
        <v>77</v>
      </c>
      <c r="D9" s="238">
        <v>3986628.73</v>
      </c>
      <c r="E9" s="239">
        <v>3676133.07</v>
      </c>
      <c r="F9" s="240">
        <v>92.21157321063103</v>
      </c>
      <c r="G9" s="240">
        <v>0</v>
      </c>
      <c r="H9" s="240">
        <v>0</v>
      </c>
      <c r="I9" s="240">
        <v>3676133.07</v>
      </c>
      <c r="J9" s="240">
        <v>92.21157321063103</v>
      </c>
      <c r="K9" s="240">
        <v>310495.66000000015</v>
      </c>
    </row>
    <row r="10" spans="1:11" s="148" customFormat="1" ht="27.95" customHeight="1">
      <c r="A10" s="53">
        <v>2</v>
      </c>
      <c r="B10" s="53">
        <v>1500400120</v>
      </c>
      <c r="C10" s="54" t="s">
        <v>145</v>
      </c>
      <c r="D10" s="241">
        <v>5791215.6799999997</v>
      </c>
      <c r="E10" s="242">
        <v>4211402.93</v>
      </c>
      <c r="F10" s="243">
        <v>72.720533350952664</v>
      </c>
      <c r="G10" s="243">
        <v>1067600</v>
      </c>
      <c r="H10" s="243">
        <v>18.434816780990619</v>
      </c>
      <c r="I10" s="243">
        <v>5279002.93</v>
      </c>
      <c r="J10" s="243">
        <v>91.15535013194328</v>
      </c>
      <c r="K10" s="244">
        <v>512212.75</v>
      </c>
    </row>
    <row r="11" spans="1:11" s="148" customFormat="1" ht="27.95" customHeight="1">
      <c r="A11" s="53">
        <v>3</v>
      </c>
      <c r="B11" s="53">
        <v>1500400117</v>
      </c>
      <c r="C11" s="54" t="s">
        <v>135</v>
      </c>
      <c r="D11" s="241">
        <v>4297632</v>
      </c>
      <c r="E11" s="242">
        <v>3831061.81</v>
      </c>
      <c r="F11" s="243">
        <v>89.143551844364524</v>
      </c>
      <c r="G11" s="243">
        <v>0</v>
      </c>
      <c r="H11" s="243">
        <v>0</v>
      </c>
      <c r="I11" s="243">
        <v>3831061.81</v>
      </c>
      <c r="J11" s="243">
        <v>89.143551844364524</v>
      </c>
      <c r="K11" s="244">
        <v>466570.18999999994</v>
      </c>
    </row>
    <row r="12" spans="1:11" s="148" customFormat="1" ht="27.95" customHeight="1">
      <c r="A12" s="53">
        <v>4</v>
      </c>
      <c r="B12" s="53">
        <v>1500400121</v>
      </c>
      <c r="C12" s="54" t="s">
        <v>79</v>
      </c>
      <c r="D12" s="241">
        <v>2591836</v>
      </c>
      <c r="E12" s="242">
        <v>2127807.4500000002</v>
      </c>
      <c r="F12" s="243">
        <v>82.096531184843499</v>
      </c>
      <c r="G12" s="243">
        <v>126486.6</v>
      </c>
      <c r="H12" s="243">
        <v>4.880193036905113</v>
      </c>
      <c r="I12" s="243">
        <v>2254294.0500000003</v>
      </c>
      <c r="J12" s="243">
        <v>86.976724221748611</v>
      </c>
      <c r="K12" s="244">
        <v>337541.94999999972</v>
      </c>
    </row>
    <row r="13" spans="1:11" s="148" customFormat="1" ht="27.95" customHeight="1">
      <c r="A13" s="53">
        <v>5</v>
      </c>
      <c r="B13" s="53">
        <v>1500400115</v>
      </c>
      <c r="C13" s="169" t="s">
        <v>74</v>
      </c>
      <c r="D13" s="241">
        <v>2897125.63</v>
      </c>
      <c r="E13" s="242">
        <v>2422358.17</v>
      </c>
      <c r="F13" s="243">
        <v>83.612465573334489</v>
      </c>
      <c r="G13" s="243">
        <v>0</v>
      </c>
      <c r="H13" s="243">
        <v>0</v>
      </c>
      <c r="I13" s="243">
        <v>2422358.17</v>
      </c>
      <c r="J13" s="243">
        <v>83.612465573334489</v>
      </c>
      <c r="K13" s="244">
        <v>474767.45999999996</v>
      </c>
    </row>
    <row r="14" spans="1:11" s="148" customFormat="1" ht="27.95" customHeight="1">
      <c r="A14" s="53">
        <v>6</v>
      </c>
      <c r="B14" s="53">
        <v>1500400123</v>
      </c>
      <c r="C14" s="54" t="s">
        <v>81</v>
      </c>
      <c r="D14" s="241">
        <v>3692144.18</v>
      </c>
      <c r="E14" s="242">
        <v>2990374.1</v>
      </c>
      <c r="F14" s="243">
        <v>80.992885277844152</v>
      </c>
      <c r="G14" s="243">
        <v>0</v>
      </c>
      <c r="H14" s="243">
        <v>0</v>
      </c>
      <c r="I14" s="243">
        <v>2990374.1</v>
      </c>
      <c r="J14" s="243">
        <v>80.992885277844152</v>
      </c>
      <c r="K14" s="244">
        <v>701770.08000000007</v>
      </c>
    </row>
    <row r="15" spans="1:11" s="148" customFormat="1" ht="27.95" customHeight="1">
      <c r="A15" s="53">
        <v>7</v>
      </c>
      <c r="B15" s="53">
        <v>1500400118</v>
      </c>
      <c r="C15" s="54" t="s">
        <v>76</v>
      </c>
      <c r="D15" s="241">
        <v>6434022.75</v>
      </c>
      <c r="E15" s="242">
        <v>3634291.48</v>
      </c>
      <c r="F15" s="243">
        <v>56.485524239092875</v>
      </c>
      <c r="G15" s="243">
        <v>1197900</v>
      </c>
      <c r="H15" s="243">
        <v>18.618212066471166</v>
      </c>
      <c r="I15" s="243">
        <v>4832191.4800000004</v>
      </c>
      <c r="J15" s="243">
        <v>75.103736305564055</v>
      </c>
      <c r="K15" s="244">
        <v>1601831.2699999996</v>
      </c>
    </row>
    <row r="16" spans="1:11" s="148" customFormat="1" ht="27.95" customHeight="1">
      <c r="A16" s="53">
        <v>8</v>
      </c>
      <c r="B16" s="53">
        <v>1500400116</v>
      </c>
      <c r="C16" s="54" t="s">
        <v>75</v>
      </c>
      <c r="D16" s="241">
        <v>5845633.54</v>
      </c>
      <c r="E16" s="242">
        <v>3780628.29</v>
      </c>
      <c r="F16" s="243">
        <v>64.674397807016831</v>
      </c>
      <c r="G16" s="243">
        <v>585900</v>
      </c>
      <c r="H16" s="243">
        <v>10.022865716621709</v>
      </c>
      <c r="I16" s="243">
        <v>4366528.29</v>
      </c>
      <c r="J16" s="243">
        <v>74.69726352363854</v>
      </c>
      <c r="K16" s="244">
        <v>1479105.25</v>
      </c>
    </row>
    <row r="17" spans="1:11" s="148" customFormat="1" ht="27.95" customHeight="1">
      <c r="A17" s="53">
        <v>9</v>
      </c>
      <c r="B17" s="53">
        <v>1500400114</v>
      </c>
      <c r="C17" s="54" t="s">
        <v>73</v>
      </c>
      <c r="D17" s="241">
        <v>3103892.37</v>
      </c>
      <c r="E17" s="242">
        <v>1828586.86</v>
      </c>
      <c r="F17" s="243">
        <v>58.912701924648239</v>
      </c>
      <c r="G17" s="243">
        <v>461600</v>
      </c>
      <c r="H17" s="243">
        <v>14.871649689322185</v>
      </c>
      <c r="I17" s="243">
        <v>2290186.8600000003</v>
      </c>
      <c r="J17" s="243">
        <v>73.784351613970429</v>
      </c>
      <c r="K17" s="244">
        <v>813705.50999999978</v>
      </c>
    </row>
    <row r="18" spans="1:11" s="148" customFormat="1" ht="27.95" customHeight="1">
      <c r="A18" s="53">
        <v>10</v>
      </c>
      <c r="B18" s="53">
        <v>1500400122</v>
      </c>
      <c r="C18" s="54" t="s">
        <v>80</v>
      </c>
      <c r="D18" s="241">
        <v>3876499.46</v>
      </c>
      <c r="E18" s="242">
        <v>2792258.23</v>
      </c>
      <c r="F18" s="243">
        <v>72.030404203899977</v>
      </c>
      <c r="G18" s="243">
        <v>9950</v>
      </c>
      <c r="H18" s="243">
        <v>0.2566748713025746</v>
      </c>
      <c r="I18" s="243">
        <v>2802208.23</v>
      </c>
      <c r="J18" s="243">
        <v>72.287079075202556</v>
      </c>
      <c r="K18" s="244">
        <v>1074291.23</v>
      </c>
    </row>
    <row r="19" spans="1:11" s="148" customFormat="1" ht="27.95" customHeight="1">
      <c r="A19" s="53">
        <v>11</v>
      </c>
      <c r="B19" s="190">
        <v>1500400113</v>
      </c>
      <c r="C19" s="54" t="s">
        <v>72</v>
      </c>
      <c r="D19" s="241">
        <v>4813341.37</v>
      </c>
      <c r="E19" s="242">
        <v>2643978.33</v>
      </c>
      <c r="F19" s="243">
        <v>54.930205999496771</v>
      </c>
      <c r="G19" s="243">
        <v>462000</v>
      </c>
      <c r="H19" s="243">
        <v>9.5983219241314686</v>
      </c>
      <c r="I19" s="243">
        <v>3105978.33</v>
      </c>
      <c r="J19" s="243">
        <v>64.528527923628232</v>
      </c>
      <c r="K19" s="243">
        <v>1707363.04</v>
      </c>
    </row>
    <row r="20" spans="1:11" s="157" customFormat="1" ht="27.95" customHeight="1">
      <c r="A20" s="154"/>
      <c r="B20" s="155"/>
      <c r="C20" s="156"/>
      <c r="D20" s="245"/>
      <c r="E20" s="245"/>
      <c r="F20" s="246"/>
      <c r="G20" s="246"/>
      <c r="H20" s="246"/>
      <c r="I20" s="246"/>
      <c r="J20" s="247"/>
      <c r="K20" s="245"/>
    </row>
    <row r="21" spans="1:11" s="13" customFormat="1" ht="43.5" customHeight="1">
      <c r="A21" s="14"/>
      <c r="B21" s="15"/>
      <c r="C21" s="16"/>
      <c r="D21" s="248"/>
      <c r="E21" s="248"/>
      <c r="F21" s="249"/>
      <c r="G21" s="249"/>
      <c r="H21" s="249"/>
      <c r="I21" s="249"/>
      <c r="J21" s="250"/>
      <c r="K21" s="17"/>
    </row>
    <row r="22" spans="1:11" s="13" customFormat="1" ht="43.5" customHeight="1">
      <c r="A22" s="14"/>
      <c r="B22" s="18"/>
      <c r="C22" s="18" t="s">
        <v>146</v>
      </c>
      <c r="D22" s="251"/>
      <c r="E22" s="252"/>
      <c r="F22" s="252"/>
      <c r="G22" s="252"/>
      <c r="H22" s="252"/>
      <c r="I22" s="252"/>
      <c r="J22" s="253"/>
      <c r="K22" s="252"/>
    </row>
    <row r="23" spans="1:11" s="13" customFormat="1" ht="43.5" customHeight="1">
      <c r="A23" s="14"/>
      <c r="B23" s="18"/>
      <c r="C23" s="19" t="s">
        <v>122</v>
      </c>
      <c r="D23" s="251"/>
      <c r="E23" s="252">
        <f>17171349.63-E24</f>
        <v>13270849.629999999</v>
      </c>
      <c r="F23" s="252"/>
      <c r="G23" s="252"/>
      <c r="H23" s="252"/>
      <c r="I23" s="252"/>
      <c r="J23" s="253"/>
      <c r="K23" s="252"/>
    </row>
    <row r="24" spans="1:11" s="13" customFormat="1" ht="43.5" customHeight="1">
      <c r="A24" s="14"/>
      <c r="B24" s="18"/>
      <c r="C24" s="19" t="s">
        <v>8</v>
      </c>
      <c r="D24" s="251"/>
      <c r="E24" s="252">
        <v>3900500</v>
      </c>
      <c r="F24" s="252"/>
      <c r="G24" s="252"/>
      <c r="H24" s="252"/>
      <c r="I24" s="252"/>
      <c r="J24" s="253"/>
      <c r="K24" s="252"/>
    </row>
    <row r="25" spans="1:11" s="13" customFormat="1" ht="43.5" customHeight="1">
      <c r="A25" s="14"/>
      <c r="B25" s="18"/>
      <c r="C25" s="19" t="s">
        <v>123</v>
      </c>
      <c r="D25" s="251"/>
      <c r="E25" s="252"/>
      <c r="F25" s="252"/>
      <c r="G25" s="252"/>
      <c r="H25" s="252"/>
      <c r="I25" s="252"/>
      <c r="J25" s="253"/>
      <c r="K25" s="252"/>
    </row>
    <row r="26" spans="1:11" s="13" customFormat="1" ht="43.5" customHeight="1">
      <c r="A26" s="14"/>
      <c r="B26" s="18"/>
      <c r="C26" s="19" t="s">
        <v>124</v>
      </c>
      <c r="D26" s="251"/>
      <c r="E26" s="252">
        <f>58373920</f>
        <v>58373920</v>
      </c>
      <c r="F26" s="252"/>
      <c r="G26" s="252"/>
      <c r="H26" s="252"/>
      <c r="I26" s="252"/>
      <c r="J26" s="253"/>
      <c r="K26" s="252"/>
    </row>
    <row r="27" spans="1:11" s="13" customFormat="1" ht="43.5" customHeight="1">
      <c r="A27" s="14"/>
      <c r="B27" s="18"/>
      <c r="C27" s="14" t="s">
        <v>150</v>
      </c>
      <c r="D27" s="251"/>
      <c r="E27" s="254"/>
      <c r="F27" s="252"/>
      <c r="G27" s="252"/>
      <c r="H27" s="252"/>
      <c r="I27" s="252"/>
      <c r="J27" s="253"/>
      <c r="K27" s="252"/>
    </row>
    <row r="28" spans="1:11" s="13" customFormat="1" ht="43.5" customHeight="1">
      <c r="A28" s="14"/>
      <c r="B28" s="18"/>
      <c r="C28" s="19" t="s">
        <v>125</v>
      </c>
      <c r="D28" s="251"/>
      <c r="E28" s="252"/>
      <c r="F28" s="252"/>
      <c r="G28" s="252"/>
      <c r="H28" s="252"/>
      <c r="I28" s="252"/>
      <c r="J28" s="253"/>
      <c r="K28" s="252"/>
    </row>
    <row r="29" spans="1:11" s="13" customFormat="1" ht="43.5" customHeight="1">
      <c r="A29" s="14"/>
      <c r="B29" s="18"/>
      <c r="C29" s="19" t="s">
        <v>126</v>
      </c>
      <c r="D29" s="251"/>
      <c r="E29" s="254">
        <f>3501600-28000</f>
        <v>3473600</v>
      </c>
      <c r="F29" s="255"/>
      <c r="G29" s="14"/>
      <c r="H29" s="255"/>
      <c r="I29" s="14"/>
      <c r="J29" s="253"/>
      <c r="K29" s="252"/>
    </row>
    <row r="30" spans="1:11" s="13" customFormat="1" ht="43.5" customHeight="1">
      <c r="A30" s="14"/>
      <c r="B30" s="18"/>
      <c r="C30" s="14"/>
      <c r="D30" s="256"/>
      <c r="E30" s="257">
        <f>SUM(E23:E29)</f>
        <v>79018869.629999995</v>
      </c>
      <c r="F30" s="252"/>
      <c r="G30" s="252"/>
      <c r="H30" s="252"/>
      <c r="I30" s="252"/>
      <c r="J30" s="253"/>
      <c r="K30" s="252"/>
    </row>
    <row r="31" spans="1:11" s="20" customFormat="1" ht="43.5" customHeight="1">
      <c r="A31" s="21"/>
      <c r="B31" s="22"/>
      <c r="C31" s="21"/>
      <c r="D31" s="258"/>
      <c r="E31" s="258"/>
      <c r="F31" s="258"/>
      <c r="G31" s="258"/>
      <c r="H31" s="258"/>
      <c r="I31" s="258"/>
      <c r="J31" s="259"/>
      <c r="K31" s="258"/>
    </row>
    <row r="32" spans="1:11" s="12" customFormat="1" ht="43.5" customHeight="1">
      <c r="A32" s="16"/>
      <c r="B32" s="23"/>
      <c r="C32" s="16"/>
      <c r="D32" s="248"/>
      <c r="E32" s="248"/>
      <c r="F32" s="248"/>
      <c r="G32" s="248"/>
      <c r="H32" s="248"/>
      <c r="I32" s="248"/>
      <c r="J32" s="260"/>
      <c r="K32" s="248"/>
    </row>
    <row r="33" spans="1:11" s="12" customFormat="1" ht="43.5" customHeight="1">
      <c r="A33" s="16"/>
      <c r="B33" s="23"/>
      <c r="C33" s="16"/>
      <c r="D33" s="248"/>
      <c r="E33" s="248"/>
      <c r="F33" s="248"/>
      <c r="G33" s="248"/>
      <c r="H33" s="248"/>
      <c r="I33" s="248"/>
      <c r="J33" s="260"/>
      <c r="K33" s="248"/>
    </row>
    <row r="34" spans="1:11" s="12" customFormat="1" ht="43.5" customHeight="1">
      <c r="A34" s="16"/>
      <c r="B34" s="23"/>
      <c r="C34" s="16"/>
      <c r="D34" s="248"/>
      <c r="E34" s="248"/>
      <c r="F34" s="248"/>
      <c r="G34" s="248"/>
      <c r="H34" s="248"/>
      <c r="I34" s="248"/>
      <c r="J34" s="260"/>
      <c r="K34" s="248"/>
    </row>
    <row r="35" spans="1:11" s="12" customFormat="1" ht="43.5" customHeight="1">
      <c r="A35" s="16"/>
      <c r="B35" s="23"/>
      <c r="C35" s="16"/>
      <c r="D35" s="261"/>
      <c r="E35" s="261"/>
      <c r="F35" s="248"/>
      <c r="G35" s="248"/>
      <c r="H35" s="248"/>
      <c r="I35" s="248"/>
      <c r="J35" s="260"/>
      <c r="K35" s="248"/>
    </row>
    <row r="36" spans="1:11" s="12" customFormat="1" ht="43.5" customHeight="1">
      <c r="A36" s="16"/>
      <c r="B36" s="23"/>
      <c r="C36" s="16"/>
      <c r="D36" s="261"/>
      <c r="E36" s="261"/>
      <c r="F36" s="248"/>
      <c r="G36" s="248"/>
      <c r="H36" s="248"/>
      <c r="I36" s="248"/>
      <c r="J36" s="260"/>
      <c r="K36" s="248"/>
    </row>
    <row r="37" spans="1:11" s="12" customFormat="1" ht="43.5" customHeight="1">
      <c r="A37" s="16"/>
      <c r="B37" s="23"/>
      <c r="C37" s="16"/>
      <c r="D37" s="261"/>
      <c r="E37" s="261"/>
      <c r="F37" s="248"/>
      <c r="G37" s="248"/>
      <c r="H37" s="248"/>
      <c r="I37" s="248"/>
      <c r="J37" s="260"/>
      <c r="K37" s="248"/>
    </row>
    <row r="38" spans="1:11" s="2" customFormat="1" ht="43.5" customHeight="1">
      <c r="A38" s="8"/>
      <c r="B38" s="10"/>
      <c r="C38" s="8"/>
      <c r="D38" s="262"/>
      <c r="E38" s="262"/>
      <c r="F38" s="263"/>
      <c r="G38" s="263"/>
      <c r="H38" s="263"/>
      <c r="I38" s="263"/>
      <c r="J38" s="264"/>
      <c r="K38" s="263"/>
    </row>
    <row r="39" spans="1:11" s="2" customFormat="1" ht="43.5" customHeight="1">
      <c r="A39" s="8"/>
      <c r="B39" s="10"/>
      <c r="C39" s="8"/>
      <c r="D39" s="262"/>
      <c r="E39" s="262"/>
      <c r="F39" s="263"/>
      <c r="G39" s="263"/>
      <c r="H39" s="263"/>
      <c r="I39" s="263"/>
      <c r="J39" s="264"/>
      <c r="K39" s="263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D9" sqref="D9"/>
    </sheetView>
  </sheetViews>
  <sheetFormatPr defaultColWidth="9.140625" defaultRowHeight="27.75"/>
  <cols>
    <col min="1" max="1" width="7.42578125" style="8" customWidth="1"/>
    <col min="2" max="2" width="17.7109375" style="10" customWidth="1"/>
    <col min="3" max="3" width="19.42578125" style="8" customWidth="1"/>
    <col min="4" max="4" width="22.7109375" style="263" bestFit="1" customWidth="1"/>
    <col min="5" max="5" width="22.28515625" style="263" bestFit="1" customWidth="1"/>
    <col min="6" max="6" width="10.7109375" style="279" customWidth="1"/>
    <col min="7" max="7" width="20.7109375" style="263" customWidth="1"/>
    <col min="8" max="8" width="10.7109375" style="280" customWidth="1"/>
    <col min="9" max="9" width="22.5703125" style="263" customWidth="1"/>
    <col min="10" max="10" width="10.7109375" style="280" customWidth="1"/>
    <col min="11" max="11" width="20.7109375" style="278" customWidth="1"/>
    <col min="12" max="12" width="9.140625" style="170"/>
    <col min="13" max="16384" width="9.140625" style="2"/>
  </cols>
  <sheetData>
    <row r="1" spans="1:11" s="55" customFormat="1" ht="30" customHeight="1">
      <c r="A1" s="515" t="s">
        <v>220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s="55" customFormat="1" ht="30" customHeight="1">
      <c r="A2" s="515" t="s">
        <v>153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s="55" customFormat="1" ht="30" customHeight="1">
      <c r="A3" s="515" t="str">
        <f>[4]จังหวัด!A3</f>
        <v>ข้อมูลสะสมตั้งแต่วันที่ 1 ตุลาคม 2568 ถึงวันที่ 15 กุมภาพันธ์ 2569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</row>
    <row r="4" spans="1:11" s="55" customFormat="1" ht="30" customHeight="1">
      <c r="A4" s="573" t="s">
        <v>107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</row>
    <row r="5" spans="1:11" s="148" customFormat="1" ht="27.95" customHeight="1">
      <c r="A5" s="567" t="s">
        <v>201</v>
      </c>
      <c r="B5" s="523" t="s">
        <v>70</v>
      </c>
      <c r="C5" s="523" t="s">
        <v>71</v>
      </c>
      <c r="D5" s="570" t="s">
        <v>127</v>
      </c>
      <c r="E5" s="574" t="s">
        <v>130</v>
      </c>
      <c r="F5" s="575"/>
      <c r="G5" s="575"/>
      <c r="H5" s="575"/>
      <c r="I5" s="575"/>
      <c r="J5" s="576"/>
      <c r="K5" s="577" t="s">
        <v>4</v>
      </c>
    </row>
    <row r="6" spans="1:11" s="149" customFormat="1" ht="27.95" customHeight="1">
      <c r="A6" s="568"/>
      <c r="B6" s="557"/>
      <c r="C6" s="557"/>
      <c r="D6" s="571"/>
      <c r="E6" s="547" t="s">
        <v>109</v>
      </c>
      <c r="F6" s="548"/>
      <c r="G6" s="580" t="s">
        <v>83</v>
      </c>
      <c r="H6" s="581"/>
      <c r="I6" s="549" t="s">
        <v>219</v>
      </c>
      <c r="J6" s="550"/>
      <c r="K6" s="578"/>
    </row>
    <row r="7" spans="1:11" s="148" customFormat="1" ht="27.95" customHeight="1">
      <c r="A7" s="569"/>
      <c r="B7" s="524"/>
      <c r="C7" s="524"/>
      <c r="D7" s="572"/>
      <c r="E7" s="205" t="s">
        <v>106</v>
      </c>
      <c r="F7" s="265" t="s">
        <v>7</v>
      </c>
      <c r="G7" s="236" t="s">
        <v>106</v>
      </c>
      <c r="H7" s="266" t="s">
        <v>7</v>
      </c>
      <c r="I7" s="236" t="s">
        <v>106</v>
      </c>
      <c r="J7" s="266" t="s">
        <v>7</v>
      </c>
      <c r="K7" s="579"/>
    </row>
    <row r="8" spans="1:11" s="148" customFormat="1" ht="27.95" customHeight="1" thickBot="1">
      <c r="A8" s="551" t="s">
        <v>11</v>
      </c>
      <c r="B8" s="552"/>
      <c r="C8" s="553"/>
      <c r="D8" s="237">
        <v>809687930.96000016</v>
      </c>
      <c r="E8" s="237">
        <v>566694283.5999999</v>
      </c>
      <c r="F8" s="237">
        <v>69.989222011510449</v>
      </c>
      <c r="G8" s="237">
        <v>63929408</v>
      </c>
      <c r="H8" s="237">
        <v>7.8955614324401004</v>
      </c>
      <c r="I8" s="237">
        <v>630623691.59999979</v>
      </c>
      <c r="J8" s="237">
        <v>77.884783443950525</v>
      </c>
      <c r="K8" s="237">
        <v>179064239.36000004</v>
      </c>
    </row>
    <row r="9" spans="1:11" s="148" customFormat="1" ht="27.95" customHeight="1" thickTop="1">
      <c r="A9" s="152">
        <v>1</v>
      </c>
      <c r="B9" s="152">
        <v>1500400033</v>
      </c>
      <c r="C9" s="153" t="s">
        <v>89</v>
      </c>
      <c r="D9" s="267">
        <v>10510792.449999999</v>
      </c>
      <c r="E9" s="267">
        <v>8568283.0500000007</v>
      </c>
      <c r="F9" s="240">
        <v>81.518906312339965</v>
      </c>
      <c r="G9" s="267">
        <v>815000</v>
      </c>
      <c r="H9" s="268">
        <v>7.7539348614956243</v>
      </c>
      <c r="I9" s="267">
        <v>9383283.0500000007</v>
      </c>
      <c r="J9" s="240">
        <v>89.272841173835587</v>
      </c>
      <c r="K9" s="269">
        <v>1127509.3999999985</v>
      </c>
    </row>
    <row r="10" spans="1:11" s="148" customFormat="1" ht="27.95" customHeight="1">
      <c r="A10" s="53">
        <v>2</v>
      </c>
      <c r="B10" s="53">
        <v>1500400024</v>
      </c>
      <c r="C10" s="54" t="s">
        <v>23</v>
      </c>
      <c r="D10" s="270">
        <v>8653962.7699999996</v>
      </c>
      <c r="E10" s="270">
        <v>6850564.79</v>
      </c>
      <c r="F10" s="243">
        <v>79.161015272082111</v>
      </c>
      <c r="G10" s="270">
        <v>827400</v>
      </c>
      <c r="H10" s="271">
        <v>9.5609378268679563</v>
      </c>
      <c r="I10" s="270">
        <v>7677964.79</v>
      </c>
      <c r="J10" s="243">
        <v>88.721953098950067</v>
      </c>
      <c r="K10" s="272">
        <v>975997.97999999952</v>
      </c>
    </row>
    <row r="11" spans="1:11" s="148" customFormat="1" ht="27.95" customHeight="1">
      <c r="A11" s="53">
        <v>3</v>
      </c>
      <c r="B11" s="53">
        <v>1500400084</v>
      </c>
      <c r="C11" s="54" t="s">
        <v>15</v>
      </c>
      <c r="D11" s="270">
        <v>7469869.3799999999</v>
      </c>
      <c r="E11" s="270">
        <v>5679951.5</v>
      </c>
      <c r="F11" s="243">
        <v>76.038163601730872</v>
      </c>
      <c r="G11" s="270">
        <v>868125</v>
      </c>
      <c r="H11" s="271">
        <v>11.621689159978324</v>
      </c>
      <c r="I11" s="270">
        <v>6548076.5</v>
      </c>
      <c r="J11" s="243">
        <v>87.659852761709203</v>
      </c>
      <c r="K11" s="272">
        <v>921792.87999999989</v>
      </c>
    </row>
    <row r="12" spans="1:11" s="148" customFormat="1" ht="27.95" customHeight="1">
      <c r="A12" s="53">
        <v>4</v>
      </c>
      <c r="B12" s="53">
        <v>1500400091</v>
      </c>
      <c r="C12" s="54" t="s">
        <v>63</v>
      </c>
      <c r="D12" s="270">
        <v>8053128.2800000003</v>
      </c>
      <c r="E12" s="270">
        <v>5619114.4500000002</v>
      </c>
      <c r="F12" s="243">
        <v>69.775548763517278</v>
      </c>
      <c r="G12" s="270">
        <v>1370800</v>
      </c>
      <c r="H12" s="271">
        <v>17.021956590513916</v>
      </c>
      <c r="I12" s="270">
        <v>6989914.4500000002</v>
      </c>
      <c r="J12" s="243">
        <v>86.797505354031188</v>
      </c>
      <c r="K12" s="272">
        <v>1063213.83</v>
      </c>
    </row>
    <row r="13" spans="1:11" s="148" customFormat="1" ht="27.95" customHeight="1">
      <c r="A13" s="53">
        <v>5</v>
      </c>
      <c r="B13" s="53">
        <v>1500400096</v>
      </c>
      <c r="C13" s="54" t="s">
        <v>105</v>
      </c>
      <c r="D13" s="270">
        <v>10956807.82</v>
      </c>
      <c r="E13" s="270">
        <v>8196704.6299999999</v>
      </c>
      <c r="F13" s="243">
        <v>74.809239740776974</v>
      </c>
      <c r="G13" s="270">
        <v>1277950</v>
      </c>
      <c r="H13" s="271">
        <v>11.663524823966474</v>
      </c>
      <c r="I13" s="270">
        <v>9474654.629999999</v>
      </c>
      <c r="J13" s="243">
        <v>86.472764564743443</v>
      </c>
      <c r="K13" s="272">
        <v>1482153.1900000013</v>
      </c>
    </row>
    <row r="14" spans="1:11" s="148" customFormat="1" ht="27.95" customHeight="1">
      <c r="A14" s="53">
        <v>6</v>
      </c>
      <c r="B14" s="53">
        <v>1500400052</v>
      </c>
      <c r="C14" s="54" t="s">
        <v>38</v>
      </c>
      <c r="D14" s="270">
        <v>10756861.26</v>
      </c>
      <c r="E14" s="270">
        <v>8394053.5600000005</v>
      </c>
      <c r="F14" s="243">
        <v>78.03441317230488</v>
      </c>
      <c r="G14" s="270">
        <v>815000</v>
      </c>
      <c r="H14" s="271">
        <v>7.5765595586012049</v>
      </c>
      <c r="I14" s="270">
        <v>9209053.5600000005</v>
      </c>
      <c r="J14" s="243">
        <v>85.610972730906084</v>
      </c>
      <c r="K14" s="272">
        <v>1547807.6999999993</v>
      </c>
    </row>
    <row r="15" spans="1:11" s="148" customFormat="1" ht="27.95" customHeight="1">
      <c r="A15" s="53">
        <v>7</v>
      </c>
      <c r="B15" s="53">
        <v>1500400079</v>
      </c>
      <c r="C15" s="54" t="s">
        <v>101</v>
      </c>
      <c r="D15" s="270">
        <v>12725126.66</v>
      </c>
      <c r="E15" s="270">
        <v>8159860.7699999996</v>
      </c>
      <c r="F15" s="243">
        <v>64.124004326413512</v>
      </c>
      <c r="G15" s="270">
        <v>2728549</v>
      </c>
      <c r="H15" s="271">
        <v>21.44221486279493</v>
      </c>
      <c r="I15" s="270">
        <v>10888409.77</v>
      </c>
      <c r="J15" s="243">
        <v>85.566219189208454</v>
      </c>
      <c r="K15" s="272">
        <v>1836716.8900000006</v>
      </c>
    </row>
    <row r="16" spans="1:11" s="148" customFormat="1" ht="27.95" customHeight="1">
      <c r="A16" s="53">
        <v>8</v>
      </c>
      <c r="B16" s="53">
        <v>1500400081</v>
      </c>
      <c r="C16" s="54" t="s">
        <v>16</v>
      </c>
      <c r="D16" s="270">
        <v>5293670</v>
      </c>
      <c r="E16" s="270">
        <v>3465999.41</v>
      </c>
      <c r="F16" s="243">
        <v>65.474413969892339</v>
      </c>
      <c r="G16" s="270">
        <v>1051710</v>
      </c>
      <c r="H16" s="271">
        <v>19.867313225040473</v>
      </c>
      <c r="I16" s="270">
        <v>4517709.41</v>
      </c>
      <c r="J16" s="243">
        <v>85.341727194932815</v>
      </c>
      <c r="K16" s="272">
        <v>775960.58999999985</v>
      </c>
    </row>
    <row r="17" spans="1:11" s="148" customFormat="1" ht="27.95" customHeight="1">
      <c r="A17" s="53">
        <v>9</v>
      </c>
      <c r="B17" s="53">
        <v>1500400056</v>
      </c>
      <c r="C17" s="54" t="s">
        <v>42</v>
      </c>
      <c r="D17" s="270">
        <v>13970506.970000001</v>
      </c>
      <c r="E17" s="270">
        <v>11203232.99</v>
      </c>
      <c r="F17" s="243">
        <v>80.192028922483686</v>
      </c>
      <c r="G17" s="270">
        <v>695000</v>
      </c>
      <c r="H17" s="271">
        <v>4.9747657797417784</v>
      </c>
      <c r="I17" s="270">
        <v>11898232.99</v>
      </c>
      <c r="J17" s="243">
        <v>85.166794702225459</v>
      </c>
      <c r="K17" s="272">
        <v>2072273.9800000004</v>
      </c>
    </row>
    <row r="18" spans="1:11" s="148" customFormat="1" ht="27.95" customHeight="1">
      <c r="A18" s="53">
        <v>10</v>
      </c>
      <c r="B18" s="53">
        <v>1500400032</v>
      </c>
      <c r="C18" s="54" t="s">
        <v>88</v>
      </c>
      <c r="D18" s="270">
        <v>10307759.66</v>
      </c>
      <c r="E18" s="270">
        <v>7915577.5700000003</v>
      </c>
      <c r="F18" s="243">
        <v>76.792414948487462</v>
      </c>
      <c r="G18" s="270">
        <v>815000</v>
      </c>
      <c r="H18" s="271">
        <v>7.9066647543468234</v>
      </c>
      <c r="I18" s="270">
        <v>8730577.5700000003</v>
      </c>
      <c r="J18" s="243">
        <v>84.699079702834283</v>
      </c>
      <c r="K18" s="272">
        <v>1577182.0899999999</v>
      </c>
    </row>
    <row r="19" spans="1:11" s="148" customFormat="1" ht="27.95" customHeight="1">
      <c r="A19" s="53">
        <v>11</v>
      </c>
      <c r="B19" s="53">
        <v>1500400025</v>
      </c>
      <c r="C19" s="54" t="s">
        <v>84</v>
      </c>
      <c r="D19" s="270">
        <v>6827950.4199999999</v>
      </c>
      <c r="E19" s="270">
        <v>4913864.9400000004</v>
      </c>
      <c r="F19" s="243">
        <v>71.966910093644188</v>
      </c>
      <c r="G19" s="270">
        <v>844100</v>
      </c>
      <c r="H19" s="271">
        <v>12.362421342831016</v>
      </c>
      <c r="I19" s="270">
        <v>5757964.9400000004</v>
      </c>
      <c r="J19" s="243">
        <v>84.329331436475201</v>
      </c>
      <c r="K19" s="272">
        <v>1069985.4799999995</v>
      </c>
    </row>
    <row r="20" spans="1:11" s="148" customFormat="1" ht="27.95" customHeight="1">
      <c r="A20" s="53">
        <v>12</v>
      </c>
      <c r="B20" s="53">
        <v>1500400037</v>
      </c>
      <c r="C20" s="54" t="s">
        <v>28</v>
      </c>
      <c r="D20" s="270">
        <v>9277569.2400000002</v>
      </c>
      <c r="E20" s="270">
        <v>6830928.1100000003</v>
      </c>
      <c r="F20" s="243">
        <v>73.628425003271659</v>
      </c>
      <c r="G20" s="270">
        <v>960390</v>
      </c>
      <c r="H20" s="271">
        <v>10.351741659434923</v>
      </c>
      <c r="I20" s="270">
        <v>7791318.1100000003</v>
      </c>
      <c r="J20" s="243">
        <v>83.98016666270658</v>
      </c>
      <c r="K20" s="272">
        <v>1486251.13</v>
      </c>
    </row>
    <row r="21" spans="1:11" s="148" customFormat="1" ht="27.95" customHeight="1">
      <c r="A21" s="53">
        <v>13</v>
      </c>
      <c r="B21" s="53">
        <v>1500400047</v>
      </c>
      <c r="C21" s="54" t="s">
        <v>93</v>
      </c>
      <c r="D21" s="270">
        <v>13723970.42</v>
      </c>
      <c r="E21" s="270">
        <v>10847803.09</v>
      </c>
      <c r="F21" s="243">
        <v>79.042746071438998</v>
      </c>
      <c r="G21" s="270">
        <v>663500</v>
      </c>
      <c r="H21" s="271">
        <v>4.8346067478626935</v>
      </c>
      <c r="I21" s="270">
        <v>11511303.09</v>
      </c>
      <c r="J21" s="243">
        <v>83.877352819301692</v>
      </c>
      <c r="K21" s="272">
        <v>2212667.33</v>
      </c>
    </row>
    <row r="22" spans="1:11" s="148" customFormat="1" ht="27.95" customHeight="1">
      <c r="A22" s="53">
        <v>14</v>
      </c>
      <c r="B22" s="53">
        <v>1500400026</v>
      </c>
      <c r="C22" s="54" t="s">
        <v>85</v>
      </c>
      <c r="D22" s="270">
        <v>8177706.6100000003</v>
      </c>
      <c r="E22" s="270">
        <v>6021493.3700000001</v>
      </c>
      <c r="F22" s="243">
        <v>73.633032550185845</v>
      </c>
      <c r="G22" s="270">
        <v>815000</v>
      </c>
      <c r="H22" s="271">
        <v>9.9661193396616614</v>
      </c>
      <c r="I22" s="270">
        <v>6836493.3700000001</v>
      </c>
      <c r="J22" s="243">
        <v>83.599151889847505</v>
      </c>
      <c r="K22" s="272">
        <v>1341213.2400000002</v>
      </c>
    </row>
    <row r="23" spans="1:11" s="148" customFormat="1" ht="27.95" customHeight="1">
      <c r="A23" s="53">
        <v>15</v>
      </c>
      <c r="B23" s="53">
        <v>1500400088</v>
      </c>
      <c r="C23" s="54" t="s">
        <v>61</v>
      </c>
      <c r="D23" s="270">
        <v>4800842.91</v>
      </c>
      <c r="E23" s="270">
        <v>3193126.96</v>
      </c>
      <c r="F23" s="243">
        <v>66.511798445827509</v>
      </c>
      <c r="G23" s="270">
        <v>815000</v>
      </c>
      <c r="H23" s="271">
        <v>16.976185542384265</v>
      </c>
      <c r="I23" s="270">
        <v>4008126.96</v>
      </c>
      <c r="J23" s="243">
        <v>83.487983988211766</v>
      </c>
      <c r="K23" s="272">
        <v>792715.95000000019</v>
      </c>
    </row>
    <row r="24" spans="1:11" s="148" customFormat="1" ht="27.95" customHeight="1">
      <c r="A24" s="53">
        <v>16</v>
      </c>
      <c r="B24" s="53">
        <v>1500400085</v>
      </c>
      <c r="C24" s="54" t="s">
        <v>59</v>
      </c>
      <c r="D24" s="270">
        <v>18046527.809999999</v>
      </c>
      <c r="E24" s="270">
        <v>13826106.529999999</v>
      </c>
      <c r="F24" s="243">
        <v>76.613665939320668</v>
      </c>
      <c r="G24" s="270">
        <v>1229620</v>
      </c>
      <c r="H24" s="271">
        <v>6.8136098696982534</v>
      </c>
      <c r="I24" s="270">
        <v>15055726.529999999</v>
      </c>
      <c r="J24" s="243">
        <v>83.427275809018923</v>
      </c>
      <c r="K24" s="272">
        <v>2990801.2799999993</v>
      </c>
    </row>
    <row r="25" spans="1:11" s="148" customFormat="1" ht="27.95" customHeight="1">
      <c r="A25" s="53">
        <v>17</v>
      </c>
      <c r="B25" s="53">
        <v>1500400050</v>
      </c>
      <c r="C25" s="54" t="s">
        <v>37</v>
      </c>
      <c r="D25" s="270">
        <v>20226391.34</v>
      </c>
      <c r="E25" s="270">
        <v>16442212.710000001</v>
      </c>
      <c r="F25" s="243">
        <v>81.290885920335413</v>
      </c>
      <c r="G25" s="270">
        <v>414200</v>
      </c>
      <c r="H25" s="271">
        <v>2.047819569182725</v>
      </c>
      <c r="I25" s="270">
        <v>16856412.710000001</v>
      </c>
      <c r="J25" s="243">
        <v>83.338705489518134</v>
      </c>
      <c r="K25" s="272">
        <v>3369978.629999999</v>
      </c>
    </row>
    <row r="26" spans="1:11" s="148" customFormat="1" ht="27.95" customHeight="1">
      <c r="A26" s="53">
        <v>18</v>
      </c>
      <c r="B26" s="53">
        <v>1500400094</v>
      </c>
      <c r="C26" s="54" t="s">
        <v>21</v>
      </c>
      <c r="D26" s="270">
        <v>9221624</v>
      </c>
      <c r="E26" s="270">
        <v>6740803.5700000003</v>
      </c>
      <c r="F26" s="243">
        <v>73.097792427884713</v>
      </c>
      <c r="G26" s="270">
        <v>878000</v>
      </c>
      <c r="H26" s="271">
        <v>9.5210995373483023</v>
      </c>
      <c r="I26" s="270">
        <v>7618803.5700000003</v>
      </c>
      <c r="J26" s="243">
        <v>82.618891965233018</v>
      </c>
      <c r="K26" s="272">
        <v>1602820.4299999997</v>
      </c>
    </row>
    <row r="27" spans="1:11" s="148" customFormat="1" ht="27.95" customHeight="1">
      <c r="A27" s="53">
        <v>19</v>
      </c>
      <c r="B27" s="53">
        <v>1500400034</v>
      </c>
      <c r="C27" s="54" t="s">
        <v>26</v>
      </c>
      <c r="D27" s="270">
        <v>7830194.0300000003</v>
      </c>
      <c r="E27" s="270">
        <v>5468856.8799999999</v>
      </c>
      <c r="F27" s="243">
        <v>69.843184716075285</v>
      </c>
      <c r="G27" s="270">
        <v>995000</v>
      </c>
      <c r="H27" s="271">
        <v>12.707220232191359</v>
      </c>
      <c r="I27" s="270">
        <v>6463856.8799999999</v>
      </c>
      <c r="J27" s="243">
        <v>82.550404948266646</v>
      </c>
      <c r="K27" s="272">
        <v>1366337.1500000004</v>
      </c>
    </row>
    <row r="28" spans="1:11" s="148" customFormat="1" ht="27.95" customHeight="1">
      <c r="A28" s="53">
        <v>20</v>
      </c>
      <c r="B28" s="53">
        <v>1500400049</v>
      </c>
      <c r="C28" s="54" t="s">
        <v>94</v>
      </c>
      <c r="D28" s="270">
        <v>12988080.68</v>
      </c>
      <c r="E28" s="270">
        <v>5014156.58</v>
      </c>
      <c r="F28" s="243">
        <v>38.605831789458826</v>
      </c>
      <c r="G28" s="270">
        <v>5651769</v>
      </c>
      <c r="H28" s="271">
        <v>43.515043825551601</v>
      </c>
      <c r="I28" s="270">
        <v>10665925.58</v>
      </c>
      <c r="J28" s="243">
        <v>82.120875615010419</v>
      </c>
      <c r="K28" s="272">
        <v>2322155.0999999996</v>
      </c>
    </row>
    <row r="29" spans="1:11" s="148" customFormat="1" ht="27.95" customHeight="1">
      <c r="A29" s="53">
        <v>21</v>
      </c>
      <c r="B29" s="53">
        <v>1500400074</v>
      </c>
      <c r="C29" s="54" t="s">
        <v>54</v>
      </c>
      <c r="D29" s="270">
        <v>11149611.130000001</v>
      </c>
      <c r="E29" s="270">
        <v>7211651.6500000004</v>
      </c>
      <c r="F29" s="243">
        <v>64.680745955307586</v>
      </c>
      <c r="G29" s="270">
        <v>1912000</v>
      </c>
      <c r="H29" s="271">
        <v>17.148580140660027</v>
      </c>
      <c r="I29" s="270">
        <v>9123651.6500000004</v>
      </c>
      <c r="J29" s="243">
        <v>81.829326095967616</v>
      </c>
      <c r="K29" s="272">
        <v>2025959.4800000004</v>
      </c>
    </row>
    <row r="30" spans="1:11" s="148" customFormat="1" ht="27.95" customHeight="1">
      <c r="A30" s="53">
        <v>22</v>
      </c>
      <c r="B30" s="53">
        <v>1500400075</v>
      </c>
      <c r="C30" s="54" t="s">
        <v>55</v>
      </c>
      <c r="D30" s="270">
        <v>9400290.9000000004</v>
      </c>
      <c r="E30" s="270">
        <v>6857342.75</v>
      </c>
      <c r="F30" s="243">
        <v>72.948197273341819</v>
      </c>
      <c r="G30" s="270">
        <v>815000</v>
      </c>
      <c r="H30" s="271">
        <v>8.66994445884648</v>
      </c>
      <c r="I30" s="270">
        <v>7672342.75</v>
      </c>
      <c r="J30" s="243">
        <v>81.618141732188306</v>
      </c>
      <c r="K30" s="272">
        <v>1727948.1500000004</v>
      </c>
    </row>
    <row r="31" spans="1:11" s="148" customFormat="1" ht="27.95" customHeight="1">
      <c r="A31" s="53">
        <v>23</v>
      </c>
      <c r="B31" s="53">
        <v>1500400077</v>
      </c>
      <c r="C31" s="54" t="s">
        <v>99</v>
      </c>
      <c r="D31" s="270">
        <v>9119433.6799999997</v>
      </c>
      <c r="E31" s="270">
        <v>6635319.7800000003</v>
      </c>
      <c r="F31" s="243">
        <v>72.760217496312777</v>
      </c>
      <c r="G31" s="270">
        <v>791400</v>
      </c>
      <c r="H31" s="271">
        <v>8.6781704628833936</v>
      </c>
      <c r="I31" s="270">
        <v>7426719.7800000003</v>
      </c>
      <c r="J31" s="243">
        <v>81.438387959196177</v>
      </c>
      <c r="K31" s="272">
        <v>1692713.8999999994</v>
      </c>
    </row>
    <row r="32" spans="1:11" s="148" customFormat="1" ht="27.95" customHeight="1">
      <c r="A32" s="53">
        <v>24</v>
      </c>
      <c r="B32" s="53">
        <v>1500400124</v>
      </c>
      <c r="C32" s="54" t="s">
        <v>69</v>
      </c>
      <c r="D32" s="270">
        <v>7491412.5800000001</v>
      </c>
      <c r="E32" s="270">
        <v>5285840.7300000004</v>
      </c>
      <c r="F32" s="243">
        <v>70.558665319164689</v>
      </c>
      <c r="G32" s="270">
        <v>815000</v>
      </c>
      <c r="H32" s="271">
        <v>10.879123146625572</v>
      </c>
      <c r="I32" s="270">
        <v>6100840.7300000004</v>
      </c>
      <c r="J32" s="243">
        <v>81.437788465790248</v>
      </c>
      <c r="K32" s="272">
        <v>1390571.8499999996</v>
      </c>
    </row>
    <row r="33" spans="1:11" s="148" customFormat="1" ht="27.95" customHeight="1">
      <c r="A33" s="53">
        <v>25</v>
      </c>
      <c r="B33" s="53">
        <v>1500400068</v>
      </c>
      <c r="C33" s="54" t="s">
        <v>19</v>
      </c>
      <c r="D33" s="270">
        <v>6826534.4500000002</v>
      </c>
      <c r="E33" s="270">
        <v>4727827.97</v>
      </c>
      <c r="F33" s="243">
        <v>69.256633869327359</v>
      </c>
      <c r="G33" s="270">
        <v>815000</v>
      </c>
      <c r="H33" s="271">
        <v>11.938707787521675</v>
      </c>
      <c r="I33" s="270">
        <v>5542827.9699999997</v>
      </c>
      <c r="J33" s="243">
        <v>81.195341656849024</v>
      </c>
      <c r="K33" s="272">
        <v>1283706.4800000004</v>
      </c>
    </row>
    <row r="34" spans="1:11" s="148" customFormat="1" ht="27.95" customHeight="1">
      <c r="A34" s="53">
        <v>26</v>
      </c>
      <c r="B34" s="53">
        <v>1500400076</v>
      </c>
      <c r="C34" s="54" t="s">
        <v>56</v>
      </c>
      <c r="D34" s="270">
        <v>12232219.24</v>
      </c>
      <c r="E34" s="270">
        <v>8994387.3100000005</v>
      </c>
      <c r="F34" s="243">
        <v>73.530298415416567</v>
      </c>
      <c r="G34" s="270">
        <v>926895</v>
      </c>
      <c r="H34" s="271">
        <v>7.5774884492668724</v>
      </c>
      <c r="I34" s="270">
        <v>9921282.3100000005</v>
      </c>
      <c r="J34" s="243">
        <v>81.107786864683433</v>
      </c>
      <c r="K34" s="272">
        <v>2310936.9299999997</v>
      </c>
    </row>
    <row r="35" spans="1:11" s="148" customFormat="1" ht="27.95" customHeight="1">
      <c r="A35" s="53">
        <v>27</v>
      </c>
      <c r="B35" s="53">
        <v>1500400092</v>
      </c>
      <c r="C35" s="54" t="s">
        <v>64</v>
      </c>
      <c r="D35" s="270">
        <v>13844150</v>
      </c>
      <c r="E35" s="270">
        <v>10207970.1</v>
      </c>
      <c r="F35" s="243">
        <v>73.734899578522331</v>
      </c>
      <c r="G35" s="270">
        <v>1015320</v>
      </c>
      <c r="H35" s="271">
        <v>7.3339280490315408</v>
      </c>
      <c r="I35" s="270">
        <v>11223290.1</v>
      </c>
      <c r="J35" s="243">
        <v>81.068827627553873</v>
      </c>
      <c r="K35" s="272">
        <v>2620859.9000000004</v>
      </c>
    </row>
    <row r="36" spans="1:11" s="148" customFormat="1" ht="27.95" customHeight="1">
      <c r="A36" s="53">
        <v>28</v>
      </c>
      <c r="B36" s="53">
        <v>1500400043</v>
      </c>
      <c r="C36" s="54" t="s">
        <v>33</v>
      </c>
      <c r="D36" s="270">
        <v>15181359.66</v>
      </c>
      <c r="E36" s="270">
        <v>11349801.98</v>
      </c>
      <c r="F36" s="243">
        <v>74.761432666038289</v>
      </c>
      <c r="G36" s="270">
        <v>844000</v>
      </c>
      <c r="H36" s="271">
        <v>5.5594493438145713</v>
      </c>
      <c r="I36" s="270">
        <v>12193801.98</v>
      </c>
      <c r="J36" s="243">
        <v>80.320882009852866</v>
      </c>
      <c r="K36" s="272">
        <v>2987557.6799999997</v>
      </c>
    </row>
    <row r="37" spans="1:11" s="148" customFormat="1" ht="27.95" customHeight="1">
      <c r="A37" s="53">
        <v>29</v>
      </c>
      <c r="B37" s="53">
        <v>1500400082</v>
      </c>
      <c r="C37" s="54" t="s">
        <v>58</v>
      </c>
      <c r="D37" s="270">
        <v>4342563.6100000003</v>
      </c>
      <c r="E37" s="270">
        <v>2487077.9900000002</v>
      </c>
      <c r="F37" s="243">
        <v>57.272114201684658</v>
      </c>
      <c r="G37" s="270">
        <v>998090</v>
      </c>
      <c r="H37" s="271">
        <v>22.983889002837195</v>
      </c>
      <c r="I37" s="270">
        <v>3485167.99</v>
      </c>
      <c r="J37" s="243">
        <v>80.256003204521846</v>
      </c>
      <c r="K37" s="272">
        <v>857395.62000000011</v>
      </c>
    </row>
    <row r="38" spans="1:11" s="148" customFormat="1" ht="27.95" customHeight="1">
      <c r="A38" s="53">
        <v>30</v>
      </c>
      <c r="B38" s="53">
        <v>1500400035</v>
      </c>
      <c r="C38" s="54" t="s">
        <v>90</v>
      </c>
      <c r="D38" s="270">
        <v>8330554.4500000002</v>
      </c>
      <c r="E38" s="270">
        <v>5814376.0499999998</v>
      </c>
      <c r="F38" s="243">
        <v>69.795787121948408</v>
      </c>
      <c r="G38" s="270">
        <v>864965</v>
      </c>
      <c r="H38" s="271">
        <v>10.383042391614161</v>
      </c>
      <c r="I38" s="270">
        <v>6679341.0499999998</v>
      </c>
      <c r="J38" s="243">
        <v>80.178829513562562</v>
      </c>
      <c r="K38" s="272">
        <v>1651213.4000000004</v>
      </c>
    </row>
    <row r="39" spans="1:11" s="148" customFormat="1" ht="27.95" customHeight="1">
      <c r="A39" s="53">
        <v>31</v>
      </c>
      <c r="B39" s="53">
        <v>1500400045</v>
      </c>
      <c r="C39" s="54" t="s">
        <v>92</v>
      </c>
      <c r="D39" s="270">
        <v>22814832.390000001</v>
      </c>
      <c r="E39" s="270">
        <v>16286828.699999999</v>
      </c>
      <c r="F39" s="243">
        <v>71.387018855061598</v>
      </c>
      <c r="G39" s="270">
        <v>2000550</v>
      </c>
      <c r="H39" s="271">
        <v>8.7686377256791239</v>
      </c>
      <c r="I39" s="270">
        <v>18287378.699999999</v>
      </c>
      <c r="J39" s="243">
        <v>80.155656580740711</v>
      </c>
      <c r="K39" s="272">
        <v>4527453.6900000013</v>
      </c>
    </row>
    <row r="40" spans="1:11" s="148" customFormat="1" ht="27.95" customHeight="1">
      <c r="A40" s="53">
        <v>32</v>
      </c>
      <c r="B40" s="53">
        <v>1500400030</v>
      </c>
      <c r="C40" s="54" t="s">
        <v>87</v>
      </c>
      <c r="D40" s="270">
        <v>5822175.21</v>
      </c>
      <c r="E40" s="270">
        <v>3829828.36</v>
      </c>
      <c r="F40" s="243">
        <v>65.780025881426539</v>
      </c>
      <c r="G40" s="270">
        <v>815000</v>
      </c>
      <c r="H40" s="271">
        <v>13.998204633213023</v>
      </c>
      <c r="I40" s="270">
        <v>4644828.3599999994</v>
      </c>
      <c r="J40" s="243">
        <v>79.778230514639546</v>
      </c>
      <c r="K40" s="272">
        <v>1177346.8500000006</v>
      </c>
    </row>
    <row r="41" spans="1:11" s="148" customFormat="1" ht="27.95" customHeight="1">
      <c r="A41" s="53">
        <v>33</v>
      </c>
      <c r="B41" s="53">
        <v>1500400055</v>
      </c>
      <c r="C41" s="54" t="s">
        <v>41</v>
      </c>
      <c r="D41" s="270">
        <v>17540380.920000002</v>
      </c>
      <c r="E41" s="270">
        <v>13149786.57</v>
      </c>
      <c r="F41" s="243">
        <v>74.968648799446925</v>
      </c>
      <c r="G41" s="270">
        <v>830000</v>
      </c>
      <c r="H41" s="271">
        <v>4.7319382844965032</v>
      </c>
      <c r="I41" s="270">
        <v>13979786.57</v>
      </c>
      <c r="J41" s="243">
        <v>79.700587083943432</v>
      </c>
      <c r="K41" s="272">
        <v>3560594.3500000015</v>
      </c>
    </row>
    <row r="42" spans="1:11" s="148" customFormat="1" ht="27.95" customHeight="1">
      <c r="A42" s="53">
        <v>34</v>
      </c>
      <c r="B42" s="53">
        <v>1500400027</v>
      </c>
      <c r="C42" s="54" t="s">
        <v>14</v>
      </c>
      <c r="D42" s="270">
        <v>12680720</v>
      </c>
      <c r="E42" s="270">
        <v>9067627.1300000008</v>
      </c>
      <c r="F42" s="243">
        <v>71.507194623018265</v>
      </c>
      <c r="G42" s="270">
        <v>1014000</v>
      </c>
      <c r="H42" s="271">
        <v>7.9963913720987456</v>
      </c>
      <c r="I42" s="270">
        <v>10081627.130000001</v>
      </c>
      <c r="J42" s="243">
        <v>79.503585995117007</v>
      </c>
      <c r="K42" s="272">
        <v>2599092.8699999992</v>
      </c>
    </row>
    <row r="43" spans="1:11" s="148" customFormat="1" ht="27.95" customHeight="1">
      <c r="A43" s="53">
        <v>35</v>
      </c>
      <c r="B43" s="53">
        <v>1500400038</v>
      </c>
      <c r="C43" s="54" t="s">
        <v>91</v>
      </c>
      <c r="D43" s="270">
        <v>7506240</v>
      </c>
      <c r="E43" s="270">
        <v>5149575.91</v>
      </c>
      <c r="F43" s="243">
        <v>68.603933660527773</v>
      </c>
      <c r="G43" s="270">
        <v>815000</v>
      </c>
      <c r="H43" s="271">
        <v>10.857633115914226</v>
      </c>
      <c r="I43" s="270">
        <v>5964575.9100000001</v>
      </c>
      <c r="J43" s="243">
        <v>79.461566776441998</v>
      </c>
      <c r="K43" s="272">
        <v>1541664.0899999999</v>
      </c>
    </row>
    <row r="44" spans="1:11" s="148" customFormat="1" ht="27.95" customHeight="1">
      <c r="A44" s="53">
        <v>36</v>
      </c>
      <c r="B44" s="53">
        <v>1500400067</v>
      </c>
      <c r="C44" s="54" t="s">
        <v>48</v>
      </c>
      <c r="D44" s="270">
        <v>14470620</v>
      </c>
      <c r="E44" s="270">
        <v>10326656.68</v>
      </c>
      <c r="F44" s="243">
        <v>71.36291796757844</v>
      </c>
      <c r="G44" s="270">
        <v>1168265</v>
      </c>
      <c r="H44" s="271">
        <v>8.0733582942541506</v>
      </c>
      <c r="I44" s="270">
        <v>11494921.68</v>
      </c>
      <c r="J44" s="243">
        <v>79.436276261832603</v>
      </c>
      <c r="K44" s="272">
        <v>2975698.3200000003</v>
      </c>
    </row>
    <row r="45" spans="1:11" s="148" customFormat="1" ht="27.95" customHeight="1">
      <c r="A45" s="53">
        <v>37</v>
      </c>
      <c r="B45" s="53">
        <v>1500400078</v>
      </c>
      <c r="C45" s="54" t="s">
        <v>100</v>
      </c>
      <c r="D45" s="270">
        <v>11189474.869999999</v>
      </c>
      <c r="E45" s="270">
        <v>7870594.8300000001</v>
      </c>
      <c r="F45" s="243">
        <v>70.339269013434944</v>
      </c>
      <c r="G45" s="270">
        <v>994450</v>
      </c>
      <c r="H45" s="271">
        <v>8.8873697072792126</v>
      </c>
      <c r="I45" s="270">
        <v>8865044.8300000001</v>
      </c>
      <c r="J45" s="243">
        <v>79.226638720714163</v>
      </c>
      <c r="K45" s="272">
        <v>2324430.0399999991</v>
      </c>
    </row>
    <row r="46" spans="1:11" s="148" customFormat="1" ht="27.95" customHeight="1">
      <c r="A46" s="53">
        <v>38</v>
      </c>
      <c r="B46" s="53">
        <v>1500400072</v>
      </c>
      <c r="C46" s="54" t="s">
        <v>52</v>
      </c>
      <c r="D46" s="270">
        <v>8538270</v>
      </c>
      <c r="E46" s="270">
        <v>5941747.9199999999</v>
      </c>
      <c r="F46" s="243">
        <v>69.589599766697475</v>
      </c>
      <c r="G46" s="270">
        <v>815000</v>
      </c>
      <c r="H46" s="271">
        <v>9.5452591684263908</v>
      </c>
      <c r="I46" s="270">
        <v>6756747.9199999999</v>
      </c>
      <c r="J46" s="243">
        <v>79.134858935123859</v>
      </c>
      <c r="K46" s="272">
        <v>1781522.08</v>
      </c>
    </row>
    <row r="47" spans="1:11" s="148" customFormat="1" ht="27.95" customHeight="1">
      <c r="A47" s="53">
        <v>39</v>
      </c>
      <c r="B47" s="53">
        <v>1500400060</v>
      </c>
      <c r="C47" s="54" t="s">
        <v>97</v>
      </c>
      <c r="D47" s="270">
        <v>19179814.199999999</v>
      </c>
      <c r="E47" s="270">
        <v>15151081.779999999</v>
      </c>
      <c r="F47" s="243">
        <v>78.994935102134619</v>
      </c>
      <c r="G47" s="270">
        <v>14900</v>
      </c>
      <c r="H47" s="271">
        <v>7.7685841190265545E-2</v>
      </c>
      <c r="I47" s="270">
        <v>15165981.779999999</v>
      </c>
      <c r="J47" s="243">
        <v>79.072620943324893</v>
      </c>
      <c r="K47" s="272">
        <v>4013832.42</v>
      </c>
    </row>
    <row r="48" spans="1:11" s="148" customFormat="1" ht="27.95" customHeight="1">
      <c r="A48" s="53">
        <v>40</v>
      </c>
      <c r="B48" s="53">
        <v>1500400073</v>
      </c>
      <c r="C48" s="54" t="s">
        <v>53</v>
      </c>
      <c r="D48" s="270">
        <v>8653930</v>
      </c>
      <c r="E48" s="270">
        <v>6103294.29</v>
      </c>
      <c r="F48" s="243">
        <v>70.526272918777948</v>
      </c>
      <c r="G48" s="270">
        <v>735000</v>
      </c>
      <c r="H48" s="271">
        <v>8.4932510431676711</v>
      </c>
      <c r="I48" s="270">
        <v>6838294.29</v>
      </c>
      <c r="J48" s="243">
        <v>79.019523961945609</v>
      </c>
      <c r="K48" s="272">
        <v>1815635.71</v>
      </c>
    </row>
    <row r="49" spans="1:11" s="148" customFormat="1" ht="27.95" customHeight="1">
      <c r="A49" s="53">
        <v>41</v>
      </c>
      <c r="B49" s="53">
        <v>1500400098</v>
      </c>
      <c r="C49" s="54" t="s">
        <v>68</v>
      </c>
      <c r="D49" s="270">
        <v>10502739.029999999</v>
      </c>
      <c r="E49" s="270">
        <v>8200383.4100000001</v>
      </c>
      <c r="F49" s="243">
        <v>78.078522055784148</v>
      </c>
      <c r="G49" s="270">
        <v>78240</v>
      </c>
      <c r="H49" s="271">
        <v>0.74494852986935545</v>
      </c>
      <c r="I49" s="270">
        <v>8278623.4100000001</v>
      </c>
      <c r="J49" s="243">
        <v>78.82347058565351</v>
      </c>
      <c r="K49" s="272">
        <v>2224115.6199999992</v>
      </c>
    </row>
    <row r="50" spans="1:11" s="148" customFormat="1" ht="27.95" customHeight="1">
      <c r="A50" s="53">
        <v>42</v>
      </c>
      <c r="B50" s="53">
        <v>1500400061</v>
      </c>
      <c r="C50" s="54" t="s">
        <v>17</v>
      </c>
      <c r="D50" s="270">
        <v>7532645.21</v>
      </c>
      <c r="E50" s="270">
        <v>5087923.5199999996</v>
      </c>
      <c r="F50" s="243">
        <v>67.54497760289442</v>
      </c>
      <c r="G50" s="270">
        <v>815000</v>
      </c>
      <c r="H50" s="271">
        <v>10.819572371708716</v>
      </c>
      <c r="I50" s="270">
        <v>5902923.5199999996</v>
      </c>
      <c r="J50" s="243">
        <v>78.36454997460315</v>
      </c>
      <c r="K50" s="272">
        <v>1629721.6900000004</v>
      </c>
    </row>
    <row r="51" spans="1:11" s="148" customFormat="1" ht="27.95" customHeight="1">
      <c r="A51" s="53">
        <v>43</v>
      </c>
      <c r="B51" s="53">
        <v>1500400086</v>
      </c>
      <c r="C51" s="54" t="s">
        <v>103</v>
      </c>
      <c r="D51" s="270">
        <v>7990365.21</v>
      </c>
      <c r="E51" s="270">
        <v>5422534.25</v>
      </c>
      <c r="F51" s="243">
        <v>67.863409337206008</v>
      </c>
      <c r="G51" s="270">
        <v>822500</v>
      </c>
      <c r="H51" s="271">
        <v>10.293647141067286</v>
      </c>
      <c r="I51" s="270">
        <v>6245034.25</v>
      </c>
      <c r="J51" s="243">
        <v>78.15705647827329</v>
      </c>
      <c r="K51" s="272">
        <v>1745330.96</v>
      </c>
    </row>
    <row r="52" spans="1:11" s="148" customFormat="1" ht="27.95" customHeight="1">
      <c r="A52" s="53">
        <v>44</v>
      </c>
      <c r="B52" s="53">
        <v>1500400070</v>
      </c>
      <c r="C52" s="54" t="s">
        <v>50</v>
      </c>
      <c r="D52" s="270">
        <v>7555768</v>
      </c>
      <c r="E52" s="270">
        <v>5053894.41</v>
      </c>
      <c r="F52" s="243">
        <v>66.88789822556754</v>
      </c>
      <c r="G52" s="270">
        <v>844000</v>
      </c>
      <c r="H52" s="271">
        <v>11.17027415346792</v>
      </c>
      <c r="I52" s="270">
        <v>5897894.4100000001</v>
      </c>
      <c r="J52" s="243">
        <v>78.058172379035454</v>
      </c>
      <c r="K52" s="272">
        <v>1657873.5899999999</v>
      </c>
    </row>
    <row r="53" spans="1:11" s="148" customFormat="1" ht="27.95" customHeight="1">
      <c r="A53" s="53">
        <v>45</v>
      </c>
      <c r="B53" s="53">
        <v>1500400046</v>
      </c>
      <c r="C53" s="54" t="s">
        <v>35</v>
      </c>
      <c r="D53" s="270">
        <v>9477480</v>
      </c>
      <c r="E53" s="270">
        <v>5973648.1699999999</v>
      </c>
      <c r="F53" s="243">
        <v>63.029921139374601</v>
      </c>
      <c r="G53" s="270">
        <v>1413000</v>
      </c>
      <c r="H53" s="271">
        <v>14.909026450069005</v>
      </c>
      <c r="I53" s="270">
        <v>7386648.1699999999</v>
      </c>
      <c r="J53" s="243">
        <v>77.9389475894436</v>
      </c>
      <c r="K53" s="272">
        <v>2090831.83</v>
      </c>
    </row>
    <row r="54" spans="1:11" s="148" customFormat="1" ht="27.95" customHeight="1">
      <c r="A54" s="53">
        <v>46</v>
      </c>
      <c r="B54" s="53">
        <v>1500400041</v>
      </c>
      <c r="C54" s="54" t="s">
        <v>31</v>
      </c>
      <c r="D54" s="270">
        <v>26325973.609999999</v>
      </c>
      <c r="E54" s="270">
        <v>19676917.120000001</v>
      </c>
      <c r="F54" s="243">
        <v>74.743359586616251</v>
      </c>
      <c r="G54" s="270">
        <v>815000</v>
      </c>
      <c r="H54" s="271">
        <v>3.0958019333819426</v>
      </c>
      <c r="I54" s="270">
        <v>20491917.120000001</v>
      </c>
      <c r="J54" s="243">
        <v>77.8391615199982</v>
      </c>
      <c r="K54" s="272">
        <v>5834056.4899999984</v>
      </c>
    </row>
    <row r="55" spans="1:11" s="148" customFormat="1" ht="27.95" customHeight="1">
      <c r="A55" s="53">
        <v>47</v>
      </c>
      <c r="B55" s="53">
        <v>1500400031</v>
      </c>
      <c r="C55" s="54" t="s">
        <v>25</v>
      </c>
      <c r="D55" s="270">
        <v>6819480</v>
      </c>
      <c r="E55" s="270">
        <v>4512147.3099999996</v>
      </c>
      <c r="F55" s="243">
        <v>66.165562623543138</v>
      </c>
      <c r="G55" s="270">
        <v>746900</v>
      </c>
      <c r="H55" s="271">
        <v>10.952447987236564</v>
      </c>
      <c r="I55" s="270">
        <v>5259047.3099999996</v>
      </c>
      <c r="J55" s="243">
        <v>77.118010610779706</v>
      </c>
      <c r="K55" s="272">
        <v>1560432.6900000004</v>
      </c>
    </row>
    <row r="56" spans="1:11" s="148" customFormat="1" ht="27.95" customHeight="1">
      <c r="A56" s="53">
        <v>48</v>
      </c>
      <c r="B56" s="53">
        <v>1500400053</v>
      </c>
      <c r="C56" s="54" t="s">
        <v>39</v>
      </c>
      <c r="D56" s="270">
        <v>8221676.4199999999</v>
      </c>
      <c r="E56" s="270">
        <v>5850605.9800000004</v>
      </c>
      <c r="F56" s="243">
        <v>71.160742421920816</v>
      </c>
      <c r="G56" s="270">
        <v>479000</v>
      </c>
      <c r="H56" s="271">
        <v>5.826062417572011</v>
      </c>
      <c r="I56" s="270">
        <v>6329605.9800000004</v>
      </c>
      <c r="J56" s="243">
        <v>76.986804839492819</v>
      </c>
      <c r="K56" s="272">
        <v>1892070.4399999995</v>
      </c>
    </row>
    <row r="57" spans="1:11" s="148" customFormat="1" ht="27.95" customHeight="1">
      <c r="A57" s="53">
        <v>49</v>
      </c>
      <c r="B57" s="53">
        <v>1500400044</v>
      </c>
      <c r="C57" s="54" t="s">
        <v>34</v>
      </c>
      <c r="D57" s="270">
        <v>18134645.289999999</v>
      </c>
      <c r="E57" s="270">
        <v>13486325.07</v>
      </c>
      <c r="F57" s="243">
        <v>74.367735648167184</v>
      </c>
      <c r="G57" s="270">
        <v>389400</v>
      </c>
      <c r="H57" s="271">
        <v>2.147271114338956</v>
      </c>
      <c r="I57" s="270">
        <v>13875725.07</v>
      </c>
      <c r="J57" s="243">
        <v>76.515006762506133</v>
      </c>
      <c r="K57" s="272">
        <v>4258920.2199999988</v>
      </c>
    </row>
    <row r="58" spans="1:11" s="148" customFormat="1" ht="27.95" customHeight="1">
      <c r="A58" s="53">
        <v>50</v>
      </c>
      <c r="B58" s="53">
        <v>1500400069</v>
      </c>
      <c r="C58" s="54" t="s">
        <v>49</v>
      </c>
      <c r="D58" s="270">
        <v>13609126.130000001</v>
      </c>
      <c r="E58" s="270">
        <v>9528440.0299999993</v>
      </c>
      <c r="F58" s="243">
        <v>70.015076199459088</v>
      </c>
      <c r="G58" s="270">
        <v>777000</v>
      </c>
      <c r="H58" s="271">
        <v>5.70940406149355</v>
      </c>
      <c r="I58" s="270">
        <v>10305440.029999999</v>
      </c>
      <c r="J58" s="243">
        <v>75.724480260952646</v>
      </c>
      <c r="K58" s="272">
        <v>3303686.1000000015</v>
      </c>
    </row>
    <row r="59" spans="1:11" s="148" customFormat="1" ht="27.95" customHeight="1">
      <c r="A59" s="53">
        <v>51</v>
      </c>
      <c r="B59" s="53">
        <v>1500400057</v>
      </c>
      <c r="C59" s="54" t="s">
        <v>43</v>
      </c>
      <c r="D59" s="270">
        <v>14546960</v>
      </c>
      <c r="E59" s="270">
        <v>10992870.52</v>
      </c>
      <c r="F59" s="243">
        <v>75.568163520075672</v>
      </c>
      <c r="G59" s="270">
        <v>21000</v>
      </c>
      <c r="H59" s="271">
        <v>0.14436005873392105</v>
      </c>
      <c r="I59" s="270">
        <v>11013870.52</v>
      </c>
      <c r="J59" s="243">
        <v>75.712523578809595</v>
      </c>
      <c r="K59" s="272">
        <v>3533089.4800000004</v>
      </c>
    </row>
    <row r="60" spans="1:11" s="148" customFormat="1" ht="27.95" customHeight="1">
      <c r="A60" s="53">
        <v>52</v>
      </c>
      <c r="B60" s="53">
        <v>1500400059</v>
      </c>
      <c r="C60" s="54" t="s">
        <v>44</v>
      </c>
      <c r="D60" s="270">
        <v>7112833.6100000003</v>
      </c>
      <c r="E60" s="270">
        <v>4565695.41</v>
      </c>
      <c r="F60" s="243">
        <v>64.189543300732439</v>
      </c>
      <c r="G60" s="270">
        <v>815000</v>
      </c>
      <c r="H60" s="271">
        <v>11.458162030589099</v>
      </c>
      <c r="I60" s="270">
        <v>5380695.4100000001</v>
      </c>
      <c r="J60" s="243">
        <v>75.647705331321532</v>
      </c>
      <c r="K60" s="272">
        <v>1732138.2000000002</v>
      </c>
    </row>
    <row r="61" spans="1:11" s="148" customFormat="1" ht="27.95" customHeight="1">
      <c r="A61" s="53">
        <v>53</v>
      </c>
      <c r="B61" s="53">
        <v>1500400083</v>
      </c>
      <c r="C61" s="169" t="s">
        <v>102</v>
      </c>
      <c r="D61" s="270">
        <v>7832190</v>
      </c>
      <c r="E61" s="270">
        <v>5242544.71</v>
      </c>
      <c r="F61" s="243">
        <v>66.935872469896665</v>
      </c>
      <c r="G61" s="270">
        <v>680000</v>
      </c>
      <c r="H61" s="271">
        <v>8.6821182836473572</v>
      </c>
      <c r="I61" s="270">
        <v>5922544.71</v>
      </c>
      <c r="J61" s="243">
        <v>75.617990753544035</v>
      </c>
      <c r="K61" s="272">
        <v>1909645.29</v>
      </c>
    </row>
    <row r="62" spans="1:11" s="148" customFormat="1" ht="27.95" customHeight="1">
      <c r="A62" s="53">
        <v>54</v>
      </c>
      <c r="B62" s="53">
        <v>1500400066</v>
      </c>
      <c r="C62" s="54" t="s">
        <v>47</v>
      </c>
      <c r="D62" s="270">
        <v>8463210.4199999999</v>
      </c>
      <c r="E62" s="270">
        <v>5595386.0300000003</v>
      </c>
      <c r="F62" s="243">
        <v>66.114225599036914</v>
      </c>
      <c r="G62" s="270">
        <v>775055</v>
      </c>
      <c r="H62" s="271">
        <v>9.1579313468138963</v>
      </c>
      <c r="I62" s="270">
        <v>6370441.0300000003</v>
      </c>
      <c r="J62" s="243">
        <v>75.27215694585081</v>
      </c>
      <c r="K62" s="272">
        <v>2092769.3899999997</v>
      </c>
    </row>
    <row r="63" spans="1:11" s="148" customFormat="1" ht="27.95" customHeight="1">
      <c r="A63" s="53">
        <v>55</v>
      </c>
      <c r="B63" s="53">
        <v>1500400097</v>
      </c>
      <c r="C63" s="54" t="s">
        <v>67</v>
      </c>
      <c r="D63" s="270">
        <v>8572570</v>
      </c>
      <c r="E63" s="270">
        <v>5791571.46</v>
      </c>
      <c r="F63" s="243">
        <v>67.559337048283069</v>
      </c>
      <c r="G63" s="270">
        <v>620000</v>
      </c>
      <c r="H63" s="271">
        <v>7.2323702226986777</v>
      </c>
      <c r="I63" s="270">
        <v>6411571.46</v>
      </c>
      <c r="J63" s="243">
        <v>74.791707270981746</v>
      </c>
      <c r="K63" s="272">
        <v>2160998.54</v>
      </c>
    </row>
    <row r="64" spans="1:11" s="148" customFormat="1" ht="27.95" customHeight="1">
      <c r="A64" s="53">
        <v>56</v>
      </c>
      <c r="B64" s="53">
        <v>1500400040</v>
      </c>
      <c r="C64" s="54" t="s">
        <v>30</v>
      </c>
      <c r="D64" s="270">
        <v>8688315.2100000009</v>
      </c>
      <c r="E64" s="270">
        <v>5456189.7999999998</v>
      </c>
      <c r="F64" s="243">
        <v>62.799169552689371</v>
      </c>
      <c r="G64" s="270">
        <v>1014000</v>
      </c>
      <c r="H64" s="271">
        <v>11.670847287318894</v>
      </c>
      <c r="I64" s="270">
        <v>6470189.7999999998</v>
      </c>
      <c r="J64" s="243">
        <v>74.47001684000827</v>
      </c>
      <c r="K64" s="272">
        <v>2218125.4100000011</v>
      </c>
    </row>
    <row r="65" spans="1:11" s="148" customFormat="1" ht="27.95" customHeight="1">
      <c r="A65" s="53">
        <v>57</v>
      </c>
      <c r="B65" s="53">
        <v>1500400090</v>
      </c>
      <c r="C65" s="54" t="s">
        <v>62</v>
      </c>
      <c r="D65" s="270">
        <v>5102650</v>
      </c>
      <c r="E65" s="270">
        <v>2977008.05</v>
      </c>
      <c r="F65" s="243">
        <v>58.342391698431207</v>
      </c>
      <c r="G65" s="270">
        <v>815000</v>
      </c>
      <c r="H65" s="271">
        <v>15.972092932103907</v>
      </c>
      <c r="I65" s="270">
        <v>3792008.05</v>
      </c>
      <c r="J65" s="243">
        <v>74.314484630535119</v>
      </c>
      <c r="K65" s="272">
        <v>1310641.9500000002</v>
      </c>
    </row>
    <row r="66" spans="1:11" s="148" customFormat="1" ht="27.95" customHeight="1">
      <c r="A66" s="53">
        <v>58</v>
      </c>
      <c r="B66" s="53">
        <v>1500400058</v>
      </c>
      <c r="C66" s="54" t="s">
        <v>96</v>
      </c>
      <c r="D66" s="270">
        <v>10963856.970000001</v>
      </c>
      <c r="E66" s="270">
        <v>7687289.8099999996</v>
      </c>
      <c r="F66" s="243">
        <v>70.114831222574765</v>
      </c>
      <c r="G66" s="270">
        <v>443800</v>
      </c>
      <c r="H66" s="271">
        <v>4.0478455822102903</v>
      </c>
      <c r="I66" s="270">
        <v>8131089.8099999996</v>
      </c>
      <c r="J66" s="243">
        <v>74.16267680478505</v>
      </c>
      <c r="K66" s="272">
        <v>2832767.1600000011</v>
      </c>
    </row>
    <row r="67" spans="1:11" s="148" customFormat="1" ht="27.95" customHeight="1">
      <c r="A67" s="53">
        <v>59</v>
      </c>
      <c r="B67" s="53">
        <v>1500400029</v>
      </c>
      <c r="C67" s="54" t="s">
        <v>86</v>
      </c>
      <c r="D67" s="270">
        <v>10484848.210000001</v>
      </c>
      <c r="E67" s="270">
        <v>7318011.9199999999</v>
      </c>
      <c r="F67" s="243">
        <v>69.796069274711982</v>
      </c>
      <c r="G67" s="270">
        <v>447000</v>
      </c>
      <c r="H67" s="271">
        <v>4.2632949094453316</v>
      </c>
      <c r="I67" s="270">
        <v>7765011.9199999999</v>
      </c>
      <c r="J67" s="243">
        <v>74.059364184157317</v>
      </c>
      <c r="K67" s="272">
        <v>2719836.290000001</v>
      </c>
    </row>
    <row r="68" spans="1:11" s="148" customFormat="1" ht="27.95" customHeight="1">
      <c r="A68" s="53">
        <v>60</v>
      </c>
      <c r="B68" s="53">
        <v>1500400028</v>
      </c>
      <c r="C68" s="54" t="s">
        <v>24</v>
      </c>
      <c r="D68" s="270">
        <v>6423167</v>
      </c>
      <c r="E68" s="270">
        <v>4123134.24</v>
      </c>
      <c r="F68" s="243">
        <v>64.191608905700264</v>
      </c>
      <c r="G68" s="270">
        <v>592600</v>
      </c>
      <c r="H68" s="271">
        <v>9.2259783997520231</v>
      </c>
      <c r="I68" s="270">
        <v>4715734.24</v>
      </c>
      <c r="J68" s="243">
        <v>73.417587305452273</v>
      </c>
      <c r="K68" s="272">
        <v>1707432.7599999998</v>
      </c>
    </row>
    <row r="69" spans="1:11" s="148" customFormat="1" ht="27.95" customHeight="1">
      <c r="A69" s="53">
        <v>61</v>
      </c>
      <c r="B69" s="53">
        <v>1500400039</v>
      </c>
      <c r="C69" s="54" t="s">
        <v>29</v>
      </c>
      <c r="D69" s="270">
        <v>5451126</v>
      </c>
      <c r="E69" s="270">
        <v>3603500.43</v>
      </c>
      <c r="F69" s="243">
        <v>66.105616160771191</v>
      </c>
      <c r="G69" s="270">
        <v>375000</v>
      </c>
      <c r="H69" s="271">
        <v>6.8793126410947023</v>
      </c>
      <c r="I69" s="270">
        <v>3978500.43</v>
      </c>
      <c r="J69" s="243">
        <v>72.984928801865891</v>
      </c>
      <c r="K69" s="272">
        <v>1472625.5699999998</v>
      </c>
    </row>
    <row r="70" spans="1:11" s="148" customFormat="1" ht="27.95" customHeight="1">
      <c r="A70" s="53">
        <v>62</v>
      </c>
      <c r="B70" s="171">
        <v>1500400065</v>
      </c>
      <c r="C70" s="172" t="s">
        <v>46</v>
      </c>
      <c r="D70" s="270">
        <v>11125860.42</v>
      </c>
      <c r="E70" s="270">
        <v>7958943.71</v>
      </c>
      <c r="F70" s="243">
        <v>71.535534417570915</v>
      </c>
      <c r="G70" s="270">
        <v>140500</v>
      </c>
      <c r="H70" s="271">
        <v>1.2628236801122839</v>
      </c>
      <c r="I70" s="270">
        <v>8099443.71</v>
      </c>
      <c r="J70" s="243">
        <v>72.798358097683206</v>
      </c>
      <c r="K70" s="272">
        <v>3026416.71</v>
      </c>
    </row>
    <row r="71" spans="1:11" s="148" customFormat="1" ht="27.95" customHeight="1">
      <c r="A71" s="53">
        <v>63</v>
      </c>
      <c r="B71" s="53">
        <v>1500400095</v>
      </c>
      <c r="C71" s="54" t="s">
        <v>66</v>
      </c>
      <c r="D71" s="270">
        <v>8934809.6600000001</v>
      </c>
      <c r="E71" s="270">
        <v>6271136.8399999999</v>
      </c>
      <c r="F71" s="243">
        <v>70.187693735380591</v>
      </c>
      <c r="G71" s="270">
        <v>211090</v>
      </c>
      <c r="H71" s="271">
        <v>2.3625573239128186</v>
      </c>
      <c r="I71" s="270">
        <v>6482226.8399999999</v>
      </c>
      <c r="J71" s="243">
        <v>72.550251059293416</v>
      </c>
      <c r="K71" s="272">
        <v>2452582.8200000003</v>
      </c>
    </row>
    <row r="72" spans="1:11" s="148" customFormat="1" ht="27.95" customHeight="1">
      <c r="A72" s="53">
        <v>64</v>
      </c>
      <c r="B72" s="53">
        <v>1500400064</v>
      </c>
      <c r="C72" s="54" t="s">
        <v>98</v>
      </c>
      <c r="D72" s="270">
        <v>8121218.8200000003</v>
      </c>
      <c r="E72" s="270">
        <v>5077572.3</v>
      </c>
      <c r="F72" s="243">
        <v>62.522293913513835</v>
      </c>
      <c r="G72" s="270">
        <v>759250</v>
      </c>
      <c r="H72" s="271">
        <v>9.3489661690952932</v>
      </c>
      <c r="I72" s="270">
        <v>5836822.2999999998</v>
      </c>
      <c r="J72" s="243">
        <v>71.871260082609126</v>
      </c>
      <c r="K72" s="272">
        <v>2284396.5200000005</v>
      </c>
    </row>
    <row r="73" spans="1:11" s="148" customFormat="1" ht="27.95" customHeight="1">
      <c r="A73" s="53">
        <v>65</v>
      </c>
      <c r="B73" s="53">
        <v>1500400089</v>
      </c>
      <c r="C73" s="54" t="s">
        <v>104</v>
      </c>
      <c r="D73" s="270">
        <v>13785342.02</v>
      </c>
      <c r="E73" s="270">
        <v>9830108.9299999997</v>
      </c>
      <c r="F73" s="243">
        <v>71.308415240900928</v>
      </c>
      <c r="G73" s="270">
        <v>46945</v>
      </c>
      <c r="H73" s="271">
        <v>0.34054287468451216</v>
      </c>
      <c r="I73" s="270">
        <v>9877053.9299999997</v>
      </c>
      <c r="J73" s="243">
        <v>71.648958115585444</v>
      </c>
      <c r="K73" s="272">
        <v>3908288.09</v>
      </c>
    </row>
    <row r="74" spans="1:11" s="148" customFormat="1" ht="27.95" customHeight="1">
      <c r="A74" s="53">
        <v>66</v>
      </c>
      <c r="B74" s="53">
        <v>1500400036</v>
      </c>
      <c r="C74" s="54" t="s">
        <v>27</v>
      </c>
      <c r="D74" s="270">
        <v>5563523.6100000003</v>
      </c>
      <c r="E74" s="270">
        <v>3188993.64</v>
      </c>
      <c r="F74" s="243">
        <v>57.319674787899388</v>
      </c>
      <c r="G74" s="270">
        <v>762000</v>
      </c>
      <c r="H74" s="271">
        <v>13.696356004140332</v>
      </c>
      <c r="I74" s="270">
        <v>3950993.64</v>
      </c>
      <c r="J74" s="243">
        <v>71.016030792039714</v>
      </c>
      <c r="K74" s="272">
        <v>1612529.9700000002</v>
      </c>
    </row>
    <row r="75" spans="1:11" s="148" customFormat="1" ht="27.95" customHeight="1">
      <c r="A75" s="53">
        <v>67</v>
      </c>
      <c r="B75" s="53">
        <v>1500400042</v>
      </c>
      <c r="C75" s="54" t="s">
        <v>32</v>
      </c>
      <c r="D75" s="270">
        <v>21896796.469999999</v>
      </c>
      <c r="E75" s="270">
        <v>14365163.890000001</v>
      </c>
      <c r="F75" s="243">
        <v>65.60395220223738</v>
      </c>
      <c r="G75" s="270">
        <v>1167700</v>
      </c>
      <c r="H75" s="271">
        <v>5.3327435435581778</v>
      </c>
      <c r="I75" s="270">
        <v>15532863.890000001</v>
      </c>
      <c r="J75" s="243">
        <v>70.936695745795546</v>
      </c>
      <c r="K75" s="272">
        <v>6363932.5799999982</v>
      </c>
    </row>
    <row r="76" spans="1:11" s="148" customFormat="1" ht="27.95" customHeight="1">
      <c r="A76" s="53">
        <v>68</v>
      </c>
      <c r="B76" s="53">
        <v>1500400051</v>
      </c>
      <c r="C76" s="54" t="s">
        <v>95</v>
      </c>
      <c r="D76" s="270">
        <v>16019050</v>
      </c>
      <c r="E76" s="270">
        <v>11322162.67</v>
      </c>
      <c r="F76" s="243">
        <v>70.679364069654568</v>
      </c>
      <c r="G76" s="270">
        <v>23350</v>
      </c>
      <c r="H76" s="271">
        <v>0.14576394979727261</v>
      </c>
      <c r="I76" s="270">
        <v>11345512.67</v>
      </c>
      <c r="J76" s="243">
        <v>70.825128019451839</v>
      </c>
      <c r="K76" s="272">
        <v>4673537.33</v>
      </c>
    </row>
    <row r="77" spans="1:11" s="148" customFormat="1" ht="27.95" customHeight="1">
      <c r="A77" s="53">
        <v>69</v>
      </c>
      <c r="B77" s="53">
        <v>1500400071</v>
      </c>
      <c r="C77" s="54" t="s">
        <v>51</v>
      </c>
      <c r="D77" s="270">
        <v>9760025.4700000007</v>
      </c>
      <c r="E77" s="270">
        <v>6053911.9199999999</v>
      </c>
      <c r="F77" s="243">
        <v>62.027624196353656</v>
      </c>
      <c r="G77" s="270">
        <v>815000</v>
      </c>
      <c r="H77" s="271">
        <v>8.3503880446328385</v>
      </c>
      <c r="I77" s="270">
        <v>6868911.9199999999</v>
      </c>
      <c r="J77" s="243">
        <v>70.378012240986493</v>
      </c>
      <c r="K77" s="272">
        <v>2891113.5500000007</v>
      </c>
    </row>
    <row r="78" spans="1:11" s="148" customFormat="1" ht="27.95" customHeight="1">
      <c r="A78" s="53">
        <v>70</v>
      </c>
      <c r="B78" s="53">
        <v>1500400063</v>
      </c>
      <c r="C78" s="54" t="s">
        <v>45</v>
      </c>
      <c r="D78" s="270">
        <v>8091503.6100000003</v>
      </c>
      <c r="E78" s="270">
        <v>5683225.3600000003</v>
      </c>
      <c r="F78" s="243">
        <v>70.236950187803231</v>
      </c>
      <c r="G78" s="270">
        <v>0</v>
      </c>
      <c r="H78" s="271">
        <v>0</v>
      </c>
      <c r="I78" s="270">
        <v>5683225.3600000003</v>
      </c>
      <c r="J78" s="243">
        <v>70.236950187803231</v>
      </c>
      <c r="K78" s="272">
        <v>2408278.25</v>
      </c>
    </row>
    <row r="79" spans="1:11" s="148" customFormat="1" ht="27.95" customHeight="1">
      <c r="A79" s="53">
        <v>71</v>
      </c>
      <c r="B79" s="53">
        <v>1500400093</v>
      </c>
      <c r="C79" s="54" t="s">
        <v>65</v>
      </c>
      <c r="D79" s="270">
        <v>7038453.1900000004</v>
      </c>
      <c r="E79" s="270">
        <v>3565590.76</v>
      </c>
      <c r="F79" s="243">
        <v>50.658726622859021</v>
      </c>
      <c r="G79" s="270">
        <v>1356390</v>
      </c>
      <c r="H79" s="271">
        <v>19.271137611984315</v>
      </c>
      <c r="I79" s="270">
        <v>4921980.76</v>
      </c>
      <c r="J79" s="243">
        <v>69.929864234843336</v>
      </c>
      <c r="K79" s="272">
        <v>2116472.4300000006</v>
      </c>
    </row>
    <row r="80" spans="1:11" s="148" customFormat="1" ht="27.95" customHeight="1">
      <c r="A80" s="53">
        <v>72</v>
      </c>
      <c r="B80" s="53">
        <v>1500400062</v>
      </c>
      <c r="C80" s="54" t="s">
        <v>18</v>
      </c>
      <c r="D80" s="270">
        <v>11201059.24</v>
      </c>
      <c r="E80" s="270">
        <v>7586954.1500000004</v>
      </c>
      <c r="F80" s="243">
        <v>67.734256086302068</v>
      </c>
      <c r="G80" s="270">
        <v>77740</v>
      </c>
      <c r="H80" s="271">
        <v>0.69404150388191321</v>
      </c>
      <c r="I80" s="270">
        <v>7664694.1500000004</v>
      </c>
      <c r="J80" s="243">
        <v>68.428297590183973</v>
      </c>
      <c r="K80" s="272">
        <v>3536365.09</v>
      </c>
    </row>
    <row r="81" spans="1:11" s="148" customFormat="1" ht="27.95" customHeight="1">
      <c r="A81" s="53">
        <v>73</v>
      </c>
      <c r="B81" s="53">
        <v>1500400054</v>
      </c>
      <c r="C81" s="54" t="s">
        <v>40</v>
      </c>
      <c r="D81" s="270">
        <v>14209609.24</v>
      </c>
      <c r="E81" s="270">
        <v>9708819.75</v>
      </c>
      <c r="F81" s="243">
        <v>68.325733565351726</v>
      </c>
      <c r="G81" s="270">
        <v>0</v>
      </c>
      <c r="H81" s="271">
        <v>0</v>
      </c>
      <c r="I81" s="270">
        <v>9708819.75</v>
      </c>
      <c r="J81" s="243">
        <v>68.325733565351726</v>
      </c>
      <c r="K81" s="272">
        <v>4500789.49</v>
      </c>
    </row>
    <row r="82" spans="1:11" s="148" customFormat="1" ht="27.95" customHeight="1">
      <c r="A82" s="53">
        <v>74</v>
      </c>
      <c r="B82" s="53">
        <v>1500400048</v>
      </c>
      <c r="C82" s="54" t="s">
        <v>36</v>
      </c>
      <c r="D82" s="270">
        <v>9685510.4199999999</v>
      </c>
      <c r="E82" s="270">
        <v>5459392.9100000001</v>
      </c>
      <c r="F82" s="243">
        <v>56.366599933924803</v>
      </c>
      <c r="G82" s="270">
        <v>300000</v>
      </c>
      <c r="H82" s="271">
        <v>3.0974103272917648</v>
      </c>
      <c r="I82" s="270">
        <v>5759392.9100000001</v>
      </c>
      <c r="J82" s="243">
        <v>59.464010261216572</v>
      </c>
      <c r="K82" s="272">
        <v>3926117.51</v>
      </c>
    </row>
    <row r="83" spans="1:11" s="148" customFormat="1" ht="27.95" customHeight="1">
      <c r="A83" s="53">
        <v>75</v>
      </c>
      <c r="B83" s="53">
        <v>1500400080</v>
      </c>
      <c r="C83" s="54" t="s">
        <v>57</v>
      </c>
      <c r="D83" s="270">
        <v>8173760</v>
      </c>
      <c r="E83" s="270">
        <v>4529740.3</v>
      </c>
      <c r="F83" s="243">
        <v>55.418073200093957</v>
      </c>
      <c r="G83" s="270">
        <v>28000</v>
      </c>
      <c r="H83" s="271">
        <v>0.34255960537133462</v>
      </c>
      <c r="I83" s="270">
        <v>4557740.3</v>
      </c>
      <c r="J83" s="243">
        <v>55.760632805465292</v>
      </c>
      <c r="K83" s="272">
        <v>3616019.7</v>
      </c>
    </row>
    <row r="84" spans="1:11" s="148" customFormat="1" ht="27.95" customHeight="1">
      <c r="A84" s="53">
        <v>76</v>
      </c>
      <c r="B84" s="53">
        <v>1500400087</v>
      </c>
      <c r="C84" s="54" t="s">
        <v>60</v>
      </c>
      <c r="D84" s="270">
        <v>10135852.470000001</v>
      </c>
      <c r="E84" s="270">
        <v>4145230.88</v>
      </c>
      <c r="F84" s="243">
        <v>40.896716800772452</v>
      </c>
      <c r="G84" s="270">
        <v>932000</v>
      </c>
      <c r="H84" s="271">
        <v>9.1950825326091188</v>
      </c>
      <c r="I84" s="270">
        <v>5077230.88</v>
      </c>
      <c r="J84" s="243">
        <v>50.091799333381573</v>
      </c>
      <c r="K84" s="272">
        <v>5058621.5900000008</v>
      </c>
    </row>
    <row r="85" spans="1:11" s="148" customFormat="1" ht="27.95" customHeight="1">
      <c r="A85" s="156"/>
      <c r="B85" s="155"/>
      <c r="C85" s="156"/>
      <c r="D85" s="245"/>
      <c r="E85" s="245"/>
      <c r="F85" s="246"/>
      <c r="G85" s="246"/>
      <c r="H85" s="246"/>
      <c r="I85" s="246"/>
      <c r="J85" s="273"/>
      <c r="K85" s="274"/>
    </row>
    <row r="86" spans="1:11">
      <c r="B86" s="11"/>
      <c r="F86" s="275"/>
      <c r="G86" s="275"/>
      <c r="H86" s="276"/>
      <c r="I86" s="275"/>
      <c r="J86" s="277"/>
    </row>
    <row r="87" spans="1:11">
      <c r="B87" s="11"/>
      <c r="F87" s="275"/>
      <c r="G87" s="275"/>
      <c r="H87" s="276"/>
      <c r="I87" s="275"/>
      <c r="J87" s="277"/>
    </row>
    <row r="88" spans="1:11">
      <c r="B88" s="11"/>
      <c r="F88" s="275"/>
      <c r="G88" s="275"/>
      <c r="H88" s="276"/>
      <c r="I88" s="275"/>
      <c r="J88" s="277"/>
    </row>
    <row r="89" spans="1:11">
      <c r="B89" s="11"/>
      <c r="F89" s="275"/>
      <c r="G89" s="275"/>
      <c r="H89" s="276"/>
      <c r="I89" s="275"/>
      <c r="J89" s="277"/>
    </row>
    <row r="90" spans="1:11">
      <c r="B90" s="11"/>
      <c r="F90" s="275"/>
      <c r="G90" s="275"/>
      <c r="H90" s="276"/>
      <c r="I90" s="275"/>
      <c r="J90" s="277"/>
    </row>
    <row r="91" spans="1:11">
      <c r="B91" s="11"/>
      <c r="F91" s="275"/>
      <c r="G91" s="275"/>
      <c r="H91" s="276"/>
      <c r="I91" s="275"/>
      <c r="J91" s="277"/>
    </row>
    <row r="92" spans="1:11">
      <c r="B92" s="11"/>
      <c r="F92" s="275"/>
      <c r="G92" s="275"/>
      <c r="H92" s="276"/>
      <c r="I92" s="275"/>
      <c r="J92" s="277"/>
    </row>
    <row r="93" spans="1:11">
      <c r="B93" s="8"/>
      <c r="J93" s="277"/>
    </row>
    <row r="94" spans="1:11">
      <c r="B94" s="8"/>
      <c r="J94" s="277"/>
    </row>
    <row r="95" spans="1:11">
      <c r="J95" s="277"/>
    </row>
    <row r="96" spans="1:11">
      <c r="J96" s="277"/>
    </row>
    <row r="97" spans="10:10">
      <c r="J97" s="277"/>
    </row>
    <row r="98" spans="10:10">
      <c r="J98" s="277"/>
    </row>
    <row r="99" spans="10:10">
      <c r="J99" s="277"/>
    </row>
    <row r="100" spans="10:10">
      <c r="J100" s="277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4"/>
  <sheetViews>
    <sheetView zoomScale="60" zoomScaleNormal="60" workbookViewId="0">
      <selection activeCell="K8" sqref="K8"/>
    </sheetView>
  </sheetViews>
  <sheetFormatPr defaultRowHeight="26.25"/>
  <cols>
    <col min="1" max="1" width="10.5703125" style="32" customWidth="1"/>
    <col min="2" max="2" width="62.7109375" style="33" customWidth="1"/>
    <col min="3" max="3" width="27.140625" style="34" customWidth="1"/>
    <col min="4" max="4" width="25.7109375" style="34" customWidth="1"/>
    <col min="5" max="5" width="14.28515625" style="284" bestFit="1" customWidth="1"/>
    <col min="6" max="6" width="25.7109375" style="34" customWidth="1"/>
    <col min="7" max="7" width="11.85546875" style="285" customWidth="1"/>
    <col min="8" max="8" width="25.7109375" style="34" customWidth="1"/>
    <col min="9" max="9" width="13.85546875" style="286" bestFit="1" customWidth="1"/>
    <col min="10" max="10" width="26.140625" style="34" bestFit="1" customWidth="1"/>
    <col min="11" max="11" width="23.28515625" style="31" customWidth="1"/>
    <col min="12" max="12" width="25.28515625" style="31" customWidth="1"/>
    <col min="13" max="13" width="20.140625" style="7" customWidth="1"/>
    <col min="14" max="14" width="19.5703125" style="7" customWidth="1"/>
    <col min="15" max="15" width="15.5703125" style="7" customWidth="1"/>
    <col min="16" max="16" width="20.5703125" style="31" customWidth="1"/>
    <col min="17" max="17" width="14.28515625" style="31" customWidth="1"/>
    <col min="18" max="34" width="9.140625" style="31" customWidth="1"/>
    <col min="35" max="35" width="9.140625" style="31"/>
    <col min="36" max="36" width="9.140625" style="31" customWidth="1"/>
    <col min="37" max="37" width="9.140625" style="31"/>
    <col min="38" max="38" width="9.140625" style="31" customWidth="1"/>
    <col min="39" max="39" width="9.140625" style="31"/>
    <col min="40" max="40" width="9.140625" style="31" customWidth="1"/>
    <col min="41" max="41" width="9.140625" style="31"/>
    <col min="42" max="42" width="9.140625" style="31" customWidth="1"/>
    <col min="43" max="43" width="9.140625" style="31"/>
    <col min="44" max="44" width="9.140625" style="31" customWidth="1"/>
    <col min="45" max="45" width="9.140625" style="31"/>
    <col min="46" max="46" width="9.140625" style="31" customWidth="1"/>
    <col min="47" max="47" width="9.140625" style="31"/>
    <col min="48" max="48" width="26.5703125" style="31" customWidth="1"/>
    <col min="49" max="49" width="9.140625" style="31"/>
    <col min="50" max="50" width="25.28515625" style="31" customWidth="1"/>
    <col min="51" max="16384" width="9.140625" style="31"/>
  </cols>
  <sheetData>
    <row r="1" spans="1:16" s="646" customFormat="1" ht="39.950000000000003" customHeight="1">
      <c r="A1" s="642" t="s">
        <v>221</v>
      </c>
      <c r="B1" s="642"/>
      <c r="C1" s="642"/>
      <c r="D1" s="642"/>
      <c r="E1" s="642"/>
      <c r="F1" s="642"/>
      <c r="G1" s="642"/>
      <c r="H1" s="642"/>
      <c r="I1" s="642"/>
      <c r="J1" s="642"/>
      <c r="K1" s="643"/>
      <c r="L1" s="643"/>
      <c r="M1" s="644"/>
      <c r="N1" s="644"/>
      <c r="O1" s="644"/>
      <c r="P1" s="645"/>
    </row>
    <row r="2" spans="1:16" s="646" customFormat="1" ht="39.950000000000003" customHeight="1">
      <c r="A2" s="647" t="s">
        <v>603</v>
      </c>
      <c r="B2" s="647"/>
      <c r="C2" s="647"/>
      <c r="D2" s="647"/>
      <c r="E2" s="647"/>
      <c r="F2" s="647"/>
      <c r="G2" s="647"/>
      <c r="H2" s="647"/>
      <c r="I2" s="647"/>
      <c r="J2" s="647"/>
      <c r="M2" s="644"/>
      <c r="N2" s="644"/>
      <c r="O2" s="644"/>
      <c r="P2" s="645"/>
    </row>
    <row r="3" spans="1:16" s="654" customFormat="1" ht="54">
      <c r="A3" s="648" t="s">
        <v>155</v>
      </c>
      <c r="B3" s="649"/>
      <c r="C3" s="650" t="s">
        <v>197</v>
      </c>
      <c r="D3" s="651" t="s">
        <v>9</v>
      </c>
      <c r="E3" s="651"/>
      <c r="F3" s="652" t="s">
        <v>83</v>
      </c>
      <c r="G3" s="652"/>
      <c r="H3" s="652" t="s">
        <v>133</v>
      </c>
      <c r="I3" s="652"/>
      <c r="J3" s="653" t="s">
        <v>4</v>
      </c>
      <c r="M3" s="655"/>
      <c r="N3" s="655"/>
      <c r="O3" s="656"/>
      <c r="P3" s="657"/>
    </row>
    <row r="4" spans="1:16" s="654" customFormat="1" ht="35.1" customHeight="1">
      <c r="A4" s="658"/>
      <c r="B4" s="659"/>
      <c r="C4" s="660" t="s">
        <v>106</v>
      </c>
      <c r="D4" s="660" t="s">
        <v>106</v>
      </c>
      <c r="E4" s="661" t="s">
        <v>7</v>
      </c>
      <c r="F4" s="660" t="s">
        <v>106</v>
      </c>
      <c r="G4" s="661" t="s">
        <v>7</v>
      </c>
      <c r="H4" s="660" t="s">
        <v>106</v>
      </c>
      <c r="I4" s="661" t="s">
        <v>7</v>
      </c>
      <c r="J4" s="662"/>
      <c r="M4" s="655"/>
      <c r="N4" s="655"/>
      <c r="O4" s="656"/>
      <c r="P4" s="657"/>
    </row>
    <row r="5" spans="1:16" s="666" customFormat="1" ht="39.950000000000003" customHeight="1">
      <c r="A5" s="663" t="s">
        <v>157</v>
      </c>
      <c r="B5" s="663"/>
      <c r="C5" s="664">
        <v>677587300</v>
      </c>
      <c r="D5" s="664">
        <v>193102275.88</v>
      </c>
      <c r="E5" s="665">
        <v>28.498508735331963</v>
      </c>
      <c r="F5" s="664">
        <v>17801993</v>
      </c>
      <c r="G5" s="665">
        <v>2.627261904111839</v>
      </c>
      <c r="H5" s="664">
        <v>210904268.88</v>
      </c>
      <c r="I5" s="665">
        <v>31.1257706394438</v>
      </c>
      <c r="J5" s="664">
        <v>466683031.12</v>
      </c>
      <c r="M5" s="667"/>
      <c r="N5" s="667"/>
      <c r="O5" s="667"/>
    </row>
    <row r="6" spans="1:16" s="666" customFormat="1" ht="39.950000000000003" customHeight="1">
      <c r="A6" s="668" t="s">
        <v>151</v>
      </c>
      <c r="B6" s="668"/>
      <c r="C6" s="669">
        <v>489208200</v>
      </c>
      <c r="D6" s="669">
        <v>189662075.88</v>
      </c>
      <c r="E6" s="670">
        <v>38.769193950551113</v>
      </c>
      <c r="F6" s="669">
        <v>1087275</v>
      </c>
      <c r="G6" s="671">
        <v>0.2222519982289749</v>
      </c>
      <c r="H6" s="669">
        <v>190749350.88</v>
      </c>
      <c r="I6" s="671">
        <v>38.99144594878009</v>
      </c>
      <c r="J6" s="669">
        <v>298458849.12</v>
      </c>
      <c r="M6" s="667"/>
      <c r="N6" s="667"/>
      <c r="O6" s="667"/>
    </row>
    <row r="7" spans="1:16" s="666" customFormat="1" ht="35.1" customHeight="1">
      <c r="A7" s="672" t="s">
        <v>158</v>
      </c>
      <c r="B7" s="673"/>
      <c r="C7" s="674">
        <v>466669700</v>
      </c>
      <c r="D7" s="674">
        <v>189662075.88</v>
      </c>
      <c r="E7" s="675">
        <v>40.64160923239713</v>
      </c>
      <c r="F7" s="674">
        <v>1087275</v>
      </c>
      <c r="G7" s="675">
        <v>0.23298598559109365</v>
      </c>
      <c r="H7" s="674">
        <v>190749350.88</v>
      </c>
      <c r="I7" s="675">
        <v>40.874595217988222</v>
      </c>
      <c r="J7" s="674">
        <v>275920349.12</v>
      </c>
      <c r="M7" s="667"/>
      <c r="N7" s="667"/>
      <c r="O7" s="667"/>
    </row>
    <row r="8" spans="1:16" s="666" customFormat="1" ht="35.1" customHeight="1">
      <c r="A8" s="676">
        <v>1</v>
      </c>
      <c r="B8" s="677" t="s">
        <v>128</v>
      </c>
      <c r="C8" s="678">
        <v>240833963.09999999</v>
      </c>
      <c r="D8" s="679">
        <v>0</v>
      </c>
      <c r="E8" s="680">
        <v>0</v>
      </c>
      <c r="F8" s="679">
        <v>0</v>
      </c>
      <c r="G8" s="681">
        <v>0</v>
      </c>
      <c r="H8" s="679">
        <v>0</v>
      </c>
      <c r="I8" s="682">
        <v>0</v>
      </c>
      <c r="J8" s="679">
        <v>240833963.09999999</v>
      </c>
      <c r="M8" s="667"/>
      <c r="N8" s="667"/>
      <c r="O8" s="667"/>
    </row>
    <row r="9" spans="1:16" s="666" customFormat="1" ht="35.1" customHeight="1">
      <c r="A9" s="676">
        <v>2</v>
      </c>
      <c r="B9" s="677" t="s">
        <v>159</v>
      </c>
      <c r="C9" s="678">
        <v>32911770</v>
      </c>
      <c r="D9" s="679">
        <v>4622459.6399999997</v>
      </c>
      <c r="E9" s="682">
        <v>14.045004689811575</v>
      </c>
      <c r="F9" s="679">
        <v>953520</v>
      </c>
      <c r="G9" s="682">
        <v>2.8972006063484281</v>
      </c>
      <c r="H9" s="679">
        <v>5575979.6399999997</v>
      </c>
      <c r="I9" s="682">
        <v>16.942205296160004</v>
      </c>
      <c r="J9" s="679">
        <v>27335790.359999999</v>
      </c>
      <c r="M9" s="667"/>
      <c r="N9" s="667"/>
      <c r="O9" s="667"/>
    </row>
    <row r="10" spans="1:16" s="666" customFormat="1" ht="35.1" customHeight="1">
      <c r="A10" s="676">
        <v>3</v>
      </c>
      <c r="B10" s="677" t="s">
        <v>120</v>
      </c>
      <c r="C10" s="678">
        <v>2954093.43</v>
      </c>
      <c r="D10" s="679">
        <v>2110338.4300000002</v>
      </c>
      <c r="E10" s="682">
        <v>71.437768642273454</v>
      </c>
      <c r="F10" s="679">
        <v>18600</v>
      </c>
      <c r="G10" s="682">
        <v>0.62963479120563903</v>
      </c>
      <c r="H10" s="679">
        <v>2128938.4300000002</v>
      </c>
      <c r="I10" s="682">
        <v>72.067403433479086</v>
      </c>
      <c r="J10" s="679">
        <v>825155</v>
      </c>
      <c r="M10" s="667"/>
      <c r="N10" s="667"/>
      <c r="O10" s="667"/>
    </row>
    <row r="11" spans="1:16" s="666" customFormat="1" ht="35.1" customHeight="1">
      <c r="A11" s="676">
        <v>4</v>
      </c>
      <c r="B11" s="677" t="s">
        <v>153</v>
      </c>
      <c r="C11" s="678">
        <v>189969873.47</v>
      </c>
      <c r="D11" s="679">
        <v>182929277.81</v>
      </c>
      <c r="E11" s="682">
        <v>96.2938356848925</v>
      </c>
      <c r="F11" s="679">
        <v>115155</v>
      </c>
      <c r="G11" s="682">
        <v>6.0617506290114601E-2</v>
      </c>
      <c r="H11" s="679">
        <v>183044432.81</v>
      </c>
      <c r="I11" s="682">
        <v>96.354453191182614</v>
      </c>
      <c r="J11" s="679">
        <v>6925440.6599999964</v>
      </c>
      <c r="M11" s="667"/>
      <c r="N11" s="667"/>
      <c r="O11" s="667"/>
    </row>
    <row r="12" spans="1:16" s="666" customFormat="1" ht="35.1" customHeight="1">
      <c r="A12" s="683" t="s">
        <v>160</v>
      </c>
      <c r="B12" s="683"/>
      <c r="C12" s="684">
        <v>22538500</v>
      </c>
      <c r="D12" s="684">
        <v>0</v>
      </c>
      <c r="E12" s="675">
        <v>0</v>
      </c>
      <c r="F12" s="684">
        <v>0</v>
      </c>
      <c r="G12" s="675">
        <v>0</v>
      </c>
      <c r="H12" s="684">
        <v>0</v>
      </c>
      <c r="I12" s="675">
        <v>0</v>
      </c>
      <c r="J12" s="684">
        <v>22538500</v>
      </c>
      <c r="M12" s="667"/>
      <c r="N12" s="667"/>
      <c r="O12" s="667"/>
    </row>
    <row r="13" spans="1:16" s="666" customFormat="1" ht="35.1" customHeight="1">
      <c r="A13" s="676">
        <v>1</v>
      </c>
      <c r="B13" s="677" t="s">
        <v>128</v>
      </c>
      <c r="C13" s="678">
        <v>22538500</v>
      </c>
      <c r="D13" s="679">
        <v>0</v>
      </c>
      <c r="E13" s="682">
        <v>0</v>
      </c>
      <c r="F13" s="679">
        <v>0</v>
      </c>
      <c r="G13" s="682">
        <v>0</v>
      </c>
      <c r="H13" s="679">
        <v>0</v>
      </c>
      <c r="I13" s="682">
        <v>0</v>
      </c>
      <c r="J13" s="679">
        <v>22538500</v>
      </c>
      <c r="M13" s="667"/>
      <c r="N13" s="667"/>
      <c r="O13" s="667"/>
    </row>
    <row r="14" spans="1:16" s="666" customFormat="1" ht="35.1" hidden="1" customHeight="1">
      <c r="A14" s="676">
        <v>2</v>
      </c>
      <c r="B14" s="677" t="s">
        <v>120</v>
      </c>
      <c r="C14" s="678"/>
      <c r="D14" s="679"/>
      <c r="E14" s="682" t="e">
        <v>#DIV/0!</v>
      </c>
      <c r="F14" s="679">
        <v>0</v>
      </c>
      <c r="G14" s="682" t="e">
        <v>#DIV/0!</v>
      </c>
      <c r="H14" s="679">
        <v>0</v>
      </c>
      <c r="I14" s="682" t="e">
        <v>#DIV/0!</v>
      </c>
      <c r="J14" s="679">
        <v>0</v>
      </c>
      <c r="M14" s="667"/>
      <c r="N14" s="667"/>
      <c r="O14" s="667"/>
    </row>
    <row r="15" spans="1:16" s="666" customFormat="1" ht="35.1" hidden="1" customHeight="1">
      <c r="A15" s="676">
        <v>3</v>
      </c>
      <c r="B15" s="677" t="s">
        <v>153</v>
      </c>
      <c r="C15" s="678"/>
      <c r="D15" s="679"/>
      <c r="E15" s="682" t="e">
        <v>#DIV/0!</v>
      </c>
      <c r="F15" s="679">
        <v>0</v>
      </c>
      <c r="G15" s="682" t="e">
        <v>#DIV/0!</v>
      </c>
      <c r="H15" s="679">
        <v>0</v>
      </c>
      <c r="I15" s="682" t="e">
        <v>#DIV/0!</v>
      </c>
      <c r="J15" s="679">
        <v>0</v>
      </c>
      <c r="M15" s="667"/>
      <c r="N15" s="667"/>
      <c r="O15" s="667"/>
    </row>
    <row r="16" spans="1:16" s="666" customFormat="1" ht="39.950000000000003" customHeight="1">
      <c r="A16" s="668" t="s">
        <v>161</v>
      </c>
      <c r="B16" s="668"/>
      <c r="C16" s="669">
        <v>187992100</v>
      </c>
      <c r="D16" s="669">
        <v>3156200</v>
      </c>
      <c r="E16" s="671">
        <v>1.6789003367694706</v>
      </c>
      <c r="F16" s="669">
        <v>16714718</v>
      </c>
      <c r="G16" s="671">
        <v>8.8911810655873307</v>
      </c>
      <c r="H16" s="669">
        <v>19870918</v>
      </c>
      <c r="I16" s="671">
        <v>10.570081402356802</v>
      </c>
      <c r="J16" s="669">
        <v>168121182</v>
      </c>
      <c r="M16" s="667"/>
      <c r="N16" s="667"/>
      <c r="O16" s="667"/>
    </row>
    <row r="17" spans="1:15" s="666" customFormat="1" ht="35.1" customHeight="1">
      <c r="A17" s="685" t="s">
        <v>160</v>
      </c>
      <c r="B17" s="685"/>
      <c r="C17" s="686">
        <v>187992100</v>
      </c>
      <c r="D17" s="686">
        <v>3156200</v>
      </c>
      <c r="E17" s="675">
        <v>1.6789003367694706</v>
      </c>
      <c r="F17" s="686">
        <v>16714718</v>
      </c>
      <c r="G17" s="675">
        <v>8.8911810655873307</v>
      </c>
      <c r="H17" s="686">
        <v>19870918</v>
      </c>
      <c r="I17" s="675">
        <v>10.5700814023568</v>
      </c>
      <c r="J17" s="686">
        <v>168121182</v>
      </c>
      <c r="M17" s="667"/>
      <c r="N17" s="667"/>
      <c r="O17" s="667"/>
    </row>
    <row r="18" spans="1:15" s="666" customFormat="1" ht="35.1" customHeight="1">
      <c r="A18" s="676">
        <v>1</v>
      </c>
      <c r="B18" s="677" t="s">
        <v>408</v>
      </c>
      <c r="C18" s="687">
        <v>154524682</v>
      </c>
      <c r="D18" s="687">
        <v>0</v>
      </c>
      <c r="E18" s="682">
        <v>0</v>
      </c>
      <c r="F18" s="687">
        <v>0</v>
      </c>
      <c r="G18" s="682">
        <v>0</v>
      </c>
      <c r="H18" s="679">
        <v>0</v>
      </c>
      <c r="I18" s="682">
        <v>0</v>
      </c>
      <c r="J18" s="679">
        <v>154524682</v>
      </c>
      <c r="M18" s="667"/>
      <c r="N18" s="667"/>
      <c r="O18" s="667"/>
    </row>
    <row r="19" spans="1:15" s="666" customFormat="1" ht="35.1" customHeight="1">
      <c r="A19" s="676">
        <v>2</v>
      </c>
      <c r="B19" s="677" t="s">
        <v>409</v>
      </c>
      <c r="C19" s="687">
        <v>714000</v>
      </c>
      <c r="D19" s="687">
        <v>0</v>
      </c>
      <c r="E19" s="682">
        <v>0</v>
      </c>
      <c r="F19" s="687">
        <v>0</v>
      </c>
      <c r="G19" s="682">
        <v>0</v>
      </c>
      <c r="H19" s="679">
        <v>0</v>
      </c>
      <c r="I19" s="682">
        <v>0</v>
      </c>
      <c r="J19" s="679">
        <v>714000</v>
      </c>
      <c r="M19" s="667"/>
      <c r="N19" s="667"/>
      <c r="O19" s="667"/>
    </row>
    <row r="20" spans="1:15" s="666" customFormat="1" ht="35.1" customHeight="1">
      <c r="A20" s="676">
        <v>3</v>
      </c>
      <c r="B20" s="677" t="s">
        <v>410</v>
      </c>
      <c r="C20" s="678">
        <v>6849400</v>
      </c>
      <c r="D20" s="679">
        <v>1754600</v>
      </c>
      <c r="E20" s="682">
        <v>25.616842351154844</v>
      </c>
      <c r="F20" s="679">
        <v>3702600</v>
      </c>
      <c r="G20" s="682">
        <v>54.057289689607849</v>
      </c>
      <c r="H20" s="679">
        <v>5457200</v>
      </c>
      <c r="I20" s="682">
        <v>79.6741320407627</v>
      </c>
      <c r="J20" s="679">
        <v>1392200</v>
      </c>
      <c r="M20" s="667"/>
      <c r="N20" s="667"/>
      <c r="O20" s="667"/>
    </row>
    <row r="21" spans="1:15" s="666" customFormat="1" ht="35.1" customHeight="1">
      <c r="A21" s="676">
        <v>4</v>
      </c>
      <c r="B21" s="688" t="s">
        <v>569</v>
      </c>
      <c r="C21" s="678">
        <v>25904018</v>
      </c>
      <c r="D21" s="678">
        <v>1401600</v>
      </c>
      <c r="E21" s="682">
        <v>5.4107436151410955</v>
      </c>
      <c r="F21" s="678">
        <v>13012118</v>
      </c>
      <c r="G21" s="682">
        <v>50.232045082735809</v>
      </c>
      <c r="H21" s="679">
        <v>14413718</v>
      </c>
      <c r="I21" s="682">
        <v>55.64278869787691</v>
      </c>
      <c r="J21" s="679">
        <v>11490300</v>
      </c>
      <c r="M21" s="667"/>
      <c r="N21" s="667"/>
      <c r="O21" s="667"/>
    </row>
    <row r="22" spans="1:15" s="666" customFormat="1" ht="39.950000000000003" customHeight="1">
      <c r="A22" s="668" t="s">
        <v>198</v>
      </c>
      <c r="B22" s="668"/>
      <c r="C22" s="669">
        <v>387000</v>
      </c>
      <c r="D22" s="669">
        <v>284000</v>
      </c>
      <c r="E22" s="671">
        <v>73.385012919896639</v>
      </c>
      <c r="F22" s="669">
        <v>0</v>
      </c>
      <c r="G22" s="671">
        <v>0</v>
      </c>
      <c r="H22" s="669">
        <v>284000</v>
      </c>
      <c r="I22" s="671">
        <v>73.385012919896639</v>
      </c>
      <c r="J22" s="669">
        <v>103000</v>
      </c>
      <c r="M22" s="667"/>
      <c r="N22" s="667"/>
      <c r="O22" s="667"/>
    </row>
    <row r="23" spans="1:15" s="666" customFormat="1" ht="35.1" customHeight="1">
      <c r="A23" s="685" t="s">
        <v>158</v>
      </c>
      <c r="B23" s="685"/>
      <c r="C23" s="686">
        <v>387000</v>
      </c>
      <c r="D23" s="686">
        <v>284000</v>
      </c>
      <c r="E23" s="686">
        <v>73.385012919896639</v>
      </c>
      <c r="F23" s="686">
        <v>0</v>
      </c>
      <c r="G23" s="675">
        <v>0</v>
      </c>
      <c r="H23" s="686">
        <v>284000</v>
      </c>
      <c r="I23" s="675">
        <v>73.385012919896639</v>
      </c>
      <c r="J23" s="686">
        <v>103000</v>
      </c>
      <c r="M23" s="667"/>
      <c r="N23" s="667"/>
      <c r="O23" s="667"/>
    </row>
    <row r="24" spans="1:15" s="666" customFormat="1" ht="108">
      <c r="A24" s="689">
        <v>1</v>
      </c>
      <c r="B24" s="690" t="s">
        <v>566</v>
      </c>
      <c r="C24" s="679">
        <v>387000</v>
      </c>
      <c r="D24" s="679">
        <v>284000</v>
      </c>
      <c r="E24" s="682">
        <v>73.385012919896639</v>
      </c>
      <c r="F24" s="679">
        <v>0</v>
      </c>
      <c r="G24" s="682">
        <v>0</v>
      </c>
      <c r="H24" s="679">
        <v>284000</v>
      </c>
      <c r="I24" s="682">
        <v>73.385012919896639</v>
      </c>
      <c r="J24" s="679">
        <v>103000</v>
      </c>
      <c r="M24" s="667"/>
      <c r="N24" s="667"/>
      <c r="O24" s="667"/>
    </row>
    <row r="25" spans="1:15" ht="48.75" customHeight="1">
      <c r="D25" s="6"/>
      <c r="E25" s="281"/>
      <c r="F25" s="6"/>
      <c r="G25" s="282"/>
      <c r="H25" s="6"/>
      <c r="I25" s="283"/>
      <c r="J25" s="6"/>
    </row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s="32" customFormat="1" ht="48.75" customHeight="1">
      <c r="B39" s="33"/>
      <c r="C39" s="34"/>
      <c r="D39" s="34"/>
      <c r="E39" s="284"/>
      <c r="F39" s="34"/>
      <c r="G39" s="285"/>
      <c r="H39" s="34"/>
      <c r="I39" s="286"/>
      <c r="J39" s="34"/>
      <c r="K39" s="31"/>
      <c r="L39" s="31"/>
      <c r="M39" s="7"/>
      <c r="N39" s="7"/>
      <c r="O39" s="7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s="32" customFormat="1" ht="48.75" customHeight="1">
      <c r="B40" s="33"/>
      <c r="C40" s="34"/>
      <c r="D40" s="34"/>
      <c r="E40" s="284"/>
      <c r="F40" s="34"/>
      <c r="G40" s="285"/>
      <c r="H40" s="34"/>
      <c r="I40" s="286"/>
      <c r="J40" s="34"/>
      <c r="K40" s="31"/>
      <c r="L40" s="31"/>
      <c r="M40" s="7"/>
      <c r="N40" s="7"/>
      <c r="O40" s="7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2:50" s="32" customFormat="1" ht="48.75" customHeight="1">
      <c r="B41" s="33"/>
      <c r="C41" s="34"/>
      <c r="D41" s="34"/>
      <c r="E41" s="284"/>
      <c r="F41" s="34"/>
      <c r="G41" s="285"/>
      <c r="H41" s="34"/>
      <c r="I41" s="286"/>
      <c r="J41" s="34"/>
      <c r="K41" s="31"/>
      <c r="L41" s="31"/>
      <c r="M41" s="7"/>
      <c r="N41" s="7"/>
      <c r="O41" s="7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</row>
    <row r="42" spans="2:50" s="32" customFormat="1" ht="48.75" customHeight="1">
      <c r="B42" s="33"/>
      <c r="C42" s="34"/>
      <c r="D42" s="34"/>
      <c r="E42" s="284"/>
      <c r="F42" s="34"/>
      <c r="G42" s="285"/>
      <c r="H42" s="34"/>
      <c r="I42" s="286"/>
      <c r="J42" s="34"/>
      <c r="K42" s="31"/>
      <c r="L42" s="31"/>
      <c r="M42" s="7"/>
      <c r="N42" s="7"/>
      <c r="O42" s="7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</row>
    <row r="43" spans="2:50" s="32" customFormat="1" ht="48.75" customHeight="1">
      <c r="B43" s="33"/>
      <c r="C43" s="34"/>
      <c r="D43" s="34"/>
      <c r="E43" s="284"/>
      <c r="F43" s="34"/>
      <c r="G43" s="285"/>
      <c r="H43" s="34"/>
      <c r="I43" s="286"/>
      <c r="J43" s="34"/>
      <c r="K43" s="31"/>
      <c r="L43" s="31"/>
      <c r="M43" s="7"/>
      <c r="N43" s="7"/>
      <c r="O43" s="7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2:50" s="32" customFormat="1" ht="48.75" customHeight="1">
      <c r="B44" s="33"/>
      <c r="C44" s="34"/>
      <c r="D44" s="34"/>
      <c r="E44" s="284"/>
      <c r="F44" s="34"/>
      <c r="G44" s="285"/>
      <c r="H44" s="34"/>
      <c r="I44" s="286"/>
      <c r="J44" s="34"/>
      <c r="K44" s="31"/>
      <c r="L44" s="31"/>
      <c r="M44" s="7"/>
      <c r="N44" s="7"/>
      <c r="O44" s="7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</row>
    <row r="45" spans="2:50" s="32" customFormat="1" ht="48.75" customHeight="1">
      <c r="B45" s="33"/>
      <c r="C45" s="34"/>
      <c r="D45" s="34"/>
      <c r="E45" s="284"/>
      <c r="F45" s="34"/>
      <c r="G45" s="285"/>
      <c r="H45" s="34"/>
      <c r="I45" s="286"/>
      <c r="J45" s="34"/>
      <c r="K45" s="31"/>
      <c r="L45" s="31"/>
      <c r="M45" s="7"/>
      <c r="N45" s="7"/>
      <c r="O45" s="7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2:50" s="32" customFormat="1" ht="48.75" customHeight="1">
      <c r="B46" s="33"/>
      <c r="C46" s="34"/>
      <c r="D46" s="34"/>
      <c r="E46" s="284"/>
      <c r="F46" s="34"/>
      <c r="G46" s="285"/>
      <c r="H46" s="34"/>
      <c r="I46" s="286"/>
      <c r="J46" s="34"/>
      <c r="K46" s="31"/>
      <c r="L46" s="31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</row>
    <row r="47" spans="2:50" s="32" customFormat="1" ht="48.75" customHeight="1">
      <c r="B47" s="33"/>
      <c r="C47" s="34"/>
      <c r="D47" s="34"/>
      <c r="E47" s="284"/>
      <c r="F47" s="34"/>
      <c r="G47" s="285"/>
      <c r="H47" s="34"/>
      <c r="I47" s="286"/>
      <c r="J47" s="34"/>
      <c r="K47" s="31"/>
      <c r="L47" s="31"/>
      <c r="M47" s="7"/>
      <c r="N47" s="7"/>
      <c r="O47" s="7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</row>
    <row r="48" spans="2:50" s="32" customFormat="1" ht="48.75" customHeight="1">
      <c r="B48" s="33"/>
      <c r="C48" s="34"/>
      <c r="D48" s="34"/>
      <c r="E48" s="284"/>
      <c r="F48" s="34"/>
      <c r="G48" s="285"/>
      <c r="H48" s="34"/>
      <c r="I48" s="286"/>
      <c r="J48" s="34"/>
      <c r="K48" s="31"/>
      <c r="L48" s="31"/>
      <c r="M48" s="7"/>
      <c r="N48" s="7"/>
      <c r="O48" s="7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2:50" s="32" customFormat="1" ht="48.75" customHeight="1">
      <c r="B49" s="33"/>
      <c r="C49" s="34"/>
      <c r="D49" s="34"/>
      <c r="E49" s="284"/>
      <c r="F49" s="34"/>
      <c r="G49" s="285"/>
      <c r="H49" s="34"/>
      <c r="I49" s="286"/>
      <c r="J49" s="34"/>
      <c r="K49" s="31"/>
      <c r="L49" s="31"/>
      <c r="M49" s="7"/>
      <c r="N49" s="7"/>
      <c r="O49" s="7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2:50" s="32" customFormat="1" ht="48.75" customHeight="1">
      <c r="B50" s="33"/>
      <c r="C50" s="34"/>
      <c r="D50" s="34"/>
      <c r="E50" s="284"/>
      <c r="F50" s="34"/>
      <c r="G50" s="285"/>
      <c r="H50" s="34"/>
      <c r="I50" s="286"/>
      <c r="J50" s="34"/>
      <c r="K50" s="31"/>
      <c r="L50" s="31"/>
      <c r="M50" s="7"/>
      <c r="N50" s="7"/>
      <c r="O50" s="7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</row>
    <row r="51" spans="2:50" s="32" customFormat="1" ht="48.75" customHeight="1">
      <c r="B51" s="33"/>
      <c r="C51" s="34"/>
      <c r="D51" s="34"/>
      <c r="E51" s="284"/>
      <c r="F51" s="34"/>
      <c r="G51" s="285"/>
      <c r="H51" s="34"/>
      <c r="I51" s="286"/>
      <c r="J51" s="34"/>
      <c r="K51" s="31"/>
      <c r="L51" s="31"/>
      <c r="M51" s="7"/>
      <c r="N51" s="7"/>
      <c r="O51" s="7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</row>
    <row r="52" spans="2:50" s="32" customFormat="1" ht="48.75" customHeight="1">
      <c r="B52" s="33"/>
      <c r="C52" s="34"/>
      <c r="D52" s="34"/>
      <c r="E52" s="284"/>
      <c r="F52" s="34"/>
      <c r="G52" s="285"/>
      <c r="H52" s="34"/>
      <c r="I52" s="286"/>
      <c r="J52" s="34"/>
      <c r="K52" s="31"/>
      <c r="L52" s="31"/>
      <c r="M52" s="7"/>
      <c r="N52" s="7"/>
      <c r="O52" s="7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</row>
    <row r="53" spans="2:50" s="32" customFormat="1" ht="48.75" customHeight="1">
      <c r="B53" s="33"/>
      <c r="C53" s="34"/>
      <c r="D53" s="34"/>
      <c r="E53" s="284"/>
      <c r="F53" s="34"/>
      <c r="G53" s="285"/>
      <c r="H53" s="34"/>
      <c r="I53" s="286"/>
      <c r="J53" s="34"/>
      <c r="K53" s="31"/>
      <c r="L53" s="31"/>
      <c r="M53" s="7"/>
      <c r="N53" s="7"/>
      <c r="O53" s="7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</row>
    <row r="54" spans="2:50" s="32" customFormat="1" ht="48.75" customHeight="1">
      <c r="B54" s="33"/>
      <c r="C54" s="34"/>
      <c r="D54" s="34"/>
      <c r="E54" s="284"/>
      <c r="F54" s="34"/>
      <c r="G54" s="285"/>
      <c r="H54" s="34"/>
      <c r="I54" s="286"/>
      <c r="J54" s="34"/>
      <c r="K54" s="31"/>
      <c r="L54" s="31"/>
      <c r="M54" s="7"/>
      <c r="N54" s="7"/>
      <c r="O54" s="7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2:50" s="32" customFormat="1" ht="48.75" customHeight="1">
      <c r="B55" s="33"/>
      <c r="C55" s="34"/>
      <c r="D55" s="34"/>
      <c r="E55" s="284"/>
      <c r="F55" s="34"/>
      <c r="G55" s="285"/>
      <c r="H55" s="34"/>
      <c r="I55" s="286"/>
      <c r="J55" s="34"/>
      <c r="K55" s="31"/>
      <c r="L55" s="31"/>
      <c r="M55" s="7"/>
      <c r="N55" s="7"/>
      <c r="O55" s="7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</row>
    <row r="56" spans="2:50" s="32" customFormat="1" ht="48.75" customHeight="1">
      <c r="B56" s="33"/>
      <c r="C56" s="34"/>
      <c r="D56" s="34"/>
      <c r="E56" s="284"/>
      <c r="F56" s="34"/>
      <c r="G56" s="285"/>
      <c r="H56" s="34"/>
      <c r="I56" s="286"/>
      <c r="J56" s="34"/>
      <c r="K56" s="31"/>
      <c r="L56" s="31"/>
      <c r="M56" s="7"/>
      <c r="N56" s="7"/>
      <c r="O56" s="7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2:50" s="32" customFormat="1" ht="48.75" customHeight="1">
      <c r="B57" s="33"/>
      <c r="C57" s="34"/>
      <c r="D57" s="34"/>
      <c r="E57" s="284"/>
      <c r="F57" s="34"/>
      <c r="G57" s="285"/>
      <c r="H57" s="34"/>
      <c r="I57" s="286"/>
      <c r="J57" s="34"/>
      <c r="K57" s="31"/>
      <c r="L57" s="31"/>
      <c r="M57" s="7"/>
      <c r="N57" s="7"/>
      <c r="O57" s="7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</row>
    <row r="58" spans="2:50" s="32" customFormat="1" ht="48.75" customHeight="1">
      <c r="B58" s="33"/>
      <c r="C58" s="34"/>
      <c r="D58" s="34"/>
      <c r="E58" s="284"/>
      <c r="F58" s="34"/>
      <c r="G58" s="285"/>
      <c r="H58" s="34"/>
      <c r="I58" s="286"/>
      <c r="J58" s="34"/>
      <c r="K58" s="31"/>
      <c r="L58" s="31"/>
      <c r="M58" s="7"/>
      <c r="N58" s="7"/>
      <c r="O58" s="7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</row>
    <row r="59" spans="2:50" s="32" customFormat="1" ht="48.75" customHeight="1">
      <c r="B59" s="33"/>
      <c r="C59" s="34"/>
      <c r="D59" s="34"/>
      <c r="E59" s="284"/>
      <c r="F59" s="34"/>
      <c r="G59" s="285"/>
      <c r="H59" s="34"/>
      <c r="I59" s="286"/>
      <c r="J59" s="34"/>
      <c r="K59" s="31"/>
      <c r="L59" s="31"/>
      <c r="M59" s="7"/>
      <c r="N59" s="7"/>
      <c r="O59" s="7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</row>
    <row r="60" spans="2:50" s="32" customFormat="1" ht="48.75" customHeight="1">
      <c r="B60" s="33"/>
      <c r="C60" s="34"/>
      <c r="D60" s="34"/>
      <c r="E60" s="284"/>
      <c r="F60" s="34"/>
      <c r="G60" s="285"/>
      <c r="H60" s="34"/>
      <c r="I60" s="286"/>
      <c r="J60" s="34"/>
      <c r="K60" s="31"/>
      <c r="L60" s="31"/>
      <c r="M60" s="7"/>
      <c r="N60" s="7"/>
      <c r="O60" s="7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2:50" s="32" customFormat="1" ht="48.75" customHeight="1">
      <c r="B61" s="33"/>
      <c r="C61" s="34"/>
      <c r="D61" s="34"/>
      <c r="E61" s="284"/>
      <c r="F61" s="34"/>
      <c r="G61" s="285"/>
      <c r="H61" s="34"/>
      <c r="I61" s="286"/>
      <c r="J61" s="34"/>
      <c r="K61" s="31"/>
      <c r="L61" s="31"/>
      <c r="M61" s="7"/>
      <c r="N61" s="7"/>
      <c r="O61" s="7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  <row r="62" spans="2:50" s="32" customFormat="1" ht="48.75" customHeight="1">
      <c r="B62" s="33"/>
      <c r="C62" s="34"/>
      <c r="D62" s="34"/>
      <c r="E62" s="284"/>
      <c r="F62" s="34"/>
      <c r="G62" s="285"/>
      <c r="H62" s="34"/>
      <c r="I62" s="286"/>
      <c r="J62" s="34"/>
      <c r="K62" s="31"/>
      <c r="L62" s="31"/>
      <c r="M62" s="7"/>
      <c r="N62" s="7"/>
      <c r="O62" s="7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2:50" s="32" customFormat="1" ht="48.75" customHeight="1">
      <c r="B63" s="33"/>
      <c r="C63" s="34"/>
      <c r="D63" s="34"/>
      <c r="E63" s="284"/>
      <c r="F63" s="34"/>
      <c r="G63" s="285"/>
      <c r="H63" s="34"/>
      <c r="I63" s="286"/>
      <c r="J63" s="34"/>
      <c r="K63" s="31"/>
      <c r="L63" s="31"/>
      <c r="M63" s="7"/>
      <c r="N63" s="7"/>
      <c r="O63" s="7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</row>
    <row r="64" spans="2:50" s="32" customFormat="1" ht="48.75" customHeight="1">
      <c r="B64" s="33"/>
      <c r="C64" s="34"/>
      <c r="D64" s="34"/>
      <c r="E64" s="284"/>
      <c r="F64" s="34"/>
      <c r="G64" s="285"/>
      <c r="H64" s="34"/>
      <c r="I64" s="286"/>
      <c r="J64" s="34"/>
      <c r="K64" s="31"/>
      <c r="L64" s="31"/>
      <c r="M64" s="7"/>
      <c r="N64" s="7"/>
      <c r="O64" s="7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2:50" s="32" customFormat="1" ht="48.75" customHeight="1">
      <c r="B65" s="33"/>
      <c r="C65" s="34"/>
      <c r="D65" s="34"/>
      <c r="E65" s="284"/>
      <c r="F65" s="34"/>
      <c r="G65" s="285"/>
      <c r="H65" s="34"/>
      <c r="I65" s="286"/>
      <c r="J65" s="34"/>
      <c r="K65" s="31"/>
      <c r="L65" s="31"/>
      <c r="M65" s="7"/>
      <c r="N65" s="7"/>
      <c r="O65" s="7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</row>
    <row r="66" spans="2:50" s="32" customFormat="1" ht="48.75" customHeight="1">
      <c r="B66" s="33"/>
      <c r="C66" s="34"/>
      <c r="D66" s="34"/>
      <c r="E66" s="284"/>
      <c r="F66" s="34"/>
      <c r="G66" s="285"/>
      <c r="H66" s="34"/>
      <c r="I66" s="286"/>
      <c r="J66" s="34"/>
      <c r="K66" s="31"/>
      <c r="L66" s="31"/>
      <c r="M66" s="7"/>
      <c r="N66" s="7"/>
      <c r="O66" s="7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2:50" s="32" customFormat="1" ht="48.75" customHeight="1">
      <c r="B67" s="33"/>
      <c r="C67" s="34"/>
      <c r="D67" s="34"/>
      <c r="E67" s="284"/>
      <c r="F67" s="34"/>
      <c r="G67" s="285"/>
      <c r="H67" s="34"/>
      <c r="I67" s="286"/>
      <c r="J67" s="34"/>
      <c r="K67" s="31"/>
      <c r="L67" s="31"/>
      <c r="M67" s="7"/>
      <c r="N67" s="7"/>
      <c r="O67" s="7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2:50" s="32" customFormat="1" ht="48.75" customHeight="1">
      <c r="B68" s="33"/>
      <c r="C68" s="34"/>
      <c r="D68" s="34"/>
      <c r="E68" s="284"/>
      <c r="F68" s="34"/>
      <c r="G68" s="285"/>
      <c r="H68" s="34"/>
      <c r="I68" s="286"/>
      <c r="J68" s="34"/>
      <c r="K68" s="31"/>
      <c r="L68" s="31"/>
      <c r="M68" s="7"/>
      <c r="N68" s="7"/>
      <c r="O68" s="7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</row>
    <row r="69" spans="2:50" s="32" customFormat="1" ht="48.75" customHeight="1">
      <c r="B69" s="33"/>
      <c r="C69" s="34"/>
      <c r="D69" s="34"/>
      <c r="E69" s="284"/>
      <c r="F69" s="34"/>
      <c r="G69" s="285"/>
      <c r="H69" s="34"/>
      <c r="I69" s="286"/>
      <c r="J69" s="34"/>
      <c r="K69" s="31"/>
      <c r="L69" s="31"/>
      <c r="M69" s="7"/>
      <c r="N69" s="7"/>
      <c r="O69" s="7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2:50" s="32" customFormat="1" ht="48.75" customHeight="1">
      <c r="B70" s="33"/>
      <c r="C70" s="34"/>
      <c r="D70" s="34"/>
      <c r="E70" s="284"/>
      <c r="F70" s="34"/>
      <c r="G70" s="285"/>
      <c r="H70" s="34"/>
      <c r="I70" s="286"/>
      <c r="J70" s="34"/>
      <c r="K70" s="31"/>
      <c r="L70" s="31"/>
      <c r="M70" s="7"/>
      <c r="N70" s="7"/>
      <c r="O70" s="7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2:50" s="32" customFormat="1" ht="48.75" customHeight="1">
      <c r="B71" s="33"/>
      <c r="C71" s="34"/>
      <c r="D71" s="34"/>
      <c r="E71" s="284"/>
      <c r="F71" s="34"/>
      <c r="G71" s="285"/>
      <c r="H71" s="34"/>
      <c r="I71" s="286"/>
      <c r="J71" s="34"/>
      <c r="K71" s="31"/>
      <c r="L71" s="31"/>
      <c r="M71" s="7"/>
      <c r="N71" s="7"/>
      <c r="O71" s="7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2:50" s="32" customFormat="1" ht="48.75" customHeight="1">
      <c r="B72" s="33"/>
      <c r="C72" s="34"/>
      <c r="D72" s="34"/>
      <c r="E72" s="284"/>
      <c r="F72" s="34"/>
      <c r="G72" s="285"/>
      <c r="H72" s="34"/>
      <c r="I72" s="286"/>
      <c r="J72" s="34"/>
      <c r="K72" s="31"/>
      <c r="L72" s="31"/>
      <c r="M72" s="7"/>
      <c r="N72" s="7"/>
      <c r="O72" s="7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2:50" s="32" customFormat="1" ht="48.75" customHeight="1">
      <c r="B73" s="33"/>
      <c r="C73" s="34"/>
      <c r="D73" s="34"/>
      <c r="E73" s="284"/>
      <c r="F73" s="34"/>
      <c r="G73" s="285"/>
      <c r="H73" s="34"/>
      <c r="I73" s="286"/>
      <c r="J73" s="34"/>
      <c r="K73" s="31"/>
      <c r="L73" s="31"/>
      <c r="M73" s="7"/>
      <c r="N73" s="7"/>
      <c r="O73" s="7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2:50" s="32" customFormat="1" ht="48.75" customHeight="1">
      <c r="B74" s="33"/>
      <c r="C74" s="34"/>
      <c r="D74" s="34"/>
      <c r="E74" s="284"/>
      <c r="F74" s="34"/>
      <c r="G74" s="285"/>
      <c r="H74" s="34"/>
      <c r="I74" s="286"/>
      <c r="J74" s="34"/>
      <c r="K74" s="31"/>
      <c r="L74" s="31"/>
      <c r="M74" s="7"/>
      <c r="N74" s="7"/>
      <c r="O74" s="7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2:50" s="32" customFormat="1" ht="48.75" customHeight="1">
      <c r="B75" s="33"/>
      <c r="C75" s="34"/>
      <c r="D75" s="34"/>
      <c r="E75" s="284"/>
      <c r="F75" s="34"/>
      <c r="G75" s="285"/>
      <c r="H75" s="34"/>
      <c r="I75" s="286"/>
      <c r="J75" s="34"/>
      <c r="K75" s="31"/>
      <c r="L75" s="31"/>
      <c r="M75" s="7"/>
      <c r="N75" s="7"/>
      <c r="O75" s="7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2:50" s="32" customFormat="1" ht="48.75" customHeight="1">
      <c r="B76" s="33"/>
      <c r="C76" s="34"/>
      <c r="D76" s="34"/>
      <c r="E76" s="284"/>
      <c r="F76" s="34"/>
      <c r="G76" s="285"/>
      <c r="H76" s="34"/>
      <c r="I76" s="286"/>
      <c r="J76" s="34"/>
      <c r="K76" s="31"/>
      <c r="L76" s="31"/>
      <c r="M76" s="7"/>
      <c r="N76" s="7"/>
      <c r="O76" s="7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2:50" s="32" customFormat="1" ht="48.75" customHeight="1">
      <c r="B77" s="33"/>
      <c r="C77" s="34"/>
      <c r="D77" s="34"/>
      <c r="E77" s="284"/>
      <c r="F77" s="34"/>
      <c r="G77" s="285"/>
      <c r="H77" s="34"/>
      <c r="I77" s="286"/>
      <c r="J77" s="34"/>
      <c r="K77" s="31"/>
      <c r="L77" s="31"/>
      <c r="M77" s="7"/>
      <c r="N77" s="7"/>
      <c r="O77" s="7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2:50" s="32" customFormat="1" ht="48.75" customHeight="1">
      <c r="B78" s="33"/>
      <c r="C78" s="34"/>
      <c r="D78" s="34"/>
      <c r="E78" s="284"/>
      <c r="F78" s="34"/>
      <c r="G78" s="285"/>
      <c r="H78" s="34"/>
      <c r="I78" s="286"/>
      <c r="J78" s="34"/>
      <c r="K78" s="31"/>
      <c r="L78" s="31"/>
      <c r="M78" s="7"/>
      <c r="N78" s="7"/>
      <c r="O78" s="7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2:50" s="32" customFormat="1" ht="48.75" customHeight="1">
      <c r="B79" s="33"/>
      <c r="C79" s="34"/>
      <c r="D79" s="34"/>
      <c r="E79" s="284"/>
      <c r="F79" s="34"/>
      <c r="G79" s="285"/>
      <c r="H79" s="34"/>
      <c r="I79" s="286"/>
      <c r="J79" s="34"/>
      <c r="K79" s="31"/>
      <c r="L79" s="31"/>
      <c r="M79" s="7"/>
      <c r="N79" s="7"/>
      <c r="O79" s="7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2:50" s="32" customFormat="1" ht="48.75" customHeight="1">
      <c r="B80" s="33"/>
      <c r="C80" s="34"/>
      <c r="D80" s="34"/>
      <c r="E80" s="284"/>
      <c r="F80" s="34"/>
      <c r="G80" s="285"/>
      <c r="H80" s="34"/>
      <c r="I80" s="286"/>
      <c r="J80" s="34"/>
      <c r="K80" s="31"/>
      <c r="L80" s="31"/>
      <c r="M80" s="7"/>
      <c r="N80" s="7"/>
      <c r="O80" s="7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2:50" s="32" customFormat="1" ht="48.75" customHeight="1">
      <c r="B81" s="33"/>
      <c r="C81" s="34"/>
      <c r="D81" s="34"/>
      <c r="E81" s="284"/>
      <c r="F81" s="34"/>
      <c r="G81" s="285"/>
      <c r="H81" s="34"/>
      <c r="I81" s="286"/>
      <c r="J81" s="34"/>
      <c r="K81" s="31"/>
      <c r="L81" s="31"/>
      <c r="M81" s="7"/>
      <c r="N81" s="7"/>
      <c r="O81" s="7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2:50" s="32" customFormat="1" ht="48.75" customHeight="1">
      <c r="B82" s="33"/>
      <c r="C82" s="34"/>
      <c r="D82" s="34"/>
      <c r="E82" s="284"/>
      <c r="F82" s="34"/>
      <c r="G82" s="285"/>
      <c r="H82" s="34"/>
      <c r="I82" s="286"/>
      <c r="J82" s="34"/>
      <c r="K82" s="31"/>
      <c r="L82" s="31"/>
      <c r="M82" s="7"/>
      <c r="N82" s="7"/>
      <c r="O82" s="7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2:50" s="32" customFormat="1" ht="48.75" customHeight="1">
      <c r="B83" s="33"/>
      <c r="C83" s="34"/>
      <c r="D83" s="34"/>
      <c r="E83" s="284"/>
      <c r="F83" s="34"/>
      <c r="G83" s="285"/>
      <c r="H83" s="34"/>
      <c r="I83" s="286"/>
      <c r="J83" s="34"/>
      <c r="K83" s="31"/>
      <c r="L83" s="31"/>
      <c r="M83" s="7"/>
      <c r="N83" s="7"/>
      <c r="O83" s="7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2:50" s="32" customFormat="1" ht="48.75" customHeight="1">
      <c r="B84" s="33"/>
      <c r="C84" s="34"/>
      <c r="D84" s="34"/>
      <c r="E84" s="284"/>
      <c r="F84" s="34"/>
      <c r="G84" s="285"/>
      <c r="H84" s="34"/>
      <c r="I84" s="286"/>
      <c r="J84" s="34"/>
      <c r="K84" s="31"/>
      <c r="L84" s="31"/>
      <c r="M84" s="7"/>
      <c r="N84" s="7"/>
      <c r="O84" s="7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</sheetData>
  <mergeCells count="15">
    <mergeCell ref="A1:J1"/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U76"/>
  <sheetViews>
    <sheetView zoomScale="75" zoomScaleNormal="75" zoomScaleSheetLayoutView="40" zoomScalePageLayoutView="60" workbookViewId="0">
      <selection activeCell="Q7" sqref="Q7"/>
    </sheetView>
  </sheetViews>
  <sheetFormatPr defaultColWidth="9.140625" defaultRowHeight="20.25"/>
  <cols>
    <col min="1" max="1" width="7.140625" style="75" customWidth="1"/>
    <col min="2" max="2" width="63.85546875" style="312" customWidth="1"/>
    <col min="3" max="3" width="19.5703125" style="61" bestFit="1" customWidth="1"/>
    <col min="4" max="4" width="17.5703125" style="61" customWidth="1"/>
    <col min="5" max="5" width="18.28515625" style="61" customWidth="1"/>
    <col min="6" max="6" width="19.42578125" style="61" customWidth="1"/>
    <col min="7" max="7" width="18.7109375" style="61" customWidth="1"/>
    <col min="8" max="8" width="11.5703125" style="313" customWidth="1"/>
    <col min="9" max="9" width="18.7109375" style="61" customWidth="1"/>
    <col min="10" max="10" width="11.5703125" style="313" customWidth="1"/>
    <col min="11" max="11" width="20.85546875" style="61" customWidth="1"/>
    <col min="12" max="12" width="11.5703125" style="313" customWidth="1"/>
    <col min="13" max="13" width="19.5703125" style="313" bestFit="1" customWidth="1"/>
    <col min="14" max="14" width="19.42578125" style="314" customWidth="1"/>
    <col min="15" max="15" width="22.28515625" style="61" bestFit="1" customWidth="1"/>
    <col min="16" max="16384" width="9.140625" style="71"/>
  </cols>
  <sheetData>
    <row r="1" spans="1:16" s="58" customFormat="1" ht="35.1" customHeight="1">
      <c r="A1" s="583" t="s">
        <v>222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O1" s="437"/>
    </row>
    <row r="2" spans="1:16" s="58" customFormat="1" ht="35.1" customHeight="1">
      <c r="A2" s="584" t="s">
        <v>604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641"/>
      <c r="O2" s="437"/>
    </row>
    <row r="3" spans="1:16" s="62" customFormat="1" ht="30" customHeight="1">
      <c r="A3" s="586" t="s">
        <v>20</v>
      </c>
      <c r="B3" s="591" t="s">
        <v>134</v>
      </c>
      <c r="C3" s="587" t="s">
        <v>121</v>
      </c>
      <c r="D3" s="585" t="s">
        <v>416</v>
      </c>
      <c r="E3" s="585" t="s">
        <v>570</v>
      </c>
      <c r="F3" s="585" t="s">
        <v>417</v>
      </c>
      <c r="G3" s="586" t="s">
        <v>175</v>
      </c>
      <c r="H3" s="586"/>
      <c r="I3" s="587" t="s">
        <v>83</v>
      </c>
      <c r="J3" s="588"/>
      <c r="K3" s="589" t="s">
        <v>418</v>
      </c>
      <c r="L3" s="589"/>
      <c r="M3" s="590" t="s">
        <v>4</v>
      </c>
      <c r="N3" s="582" t="s">
        <v>223</v>
      </c>
      <c r="O3" s="438"/>
    </row>
    <row r="4" spans="1:16" s="62" customFormat="1" ht="30" customHeight="1">
      <c r="A4" s="586"/>
      <c r="B4" s="591"/>
      <c r="C4" s="592"/>
      <c r="D4" s="585"/>
      <c r="E4" s="585"/>
      <c r="F4" s="585"/>
      <c r="G4" s="59" t="s">
        <v>106</v>
      </c>
      <c r="H4" s="287" t="s">
        <v>7</v>
      </c>
      <c r="I4" s="59" t="s">
        <v>106</v>
      </c>
      <c r="J4" s="287" t="s">
        <v>7</v>
      </c>
      <c r="K4" s="59" t="s">
        <v>106</v>
      </c>
      <c r="L4" s="287" t="s">
        <v>7</v>
      </c>
      <c r="M4" s="590"/>
      <c r="N4" s="582"/>
      <c r="O4" s="438"/>
    </row>
    <row r="5" spans="1:16" s="60" customFormat="1" ht="41.25" thickBot="1">
      <c r="A5" s="288"/>
      <c r="B5" s="289" t="s">
        <v>163</v>
      </c>
      <c r="C5" s="290">
        <v>187992100</v>
      </c>
      <c r="D5" s="290">
        <v>0</v>
      </c>
      <c r="E5" s="290">
        <v>0</v>
      </c>
      <c r="F5" s="290">
        <v>187992100</v>
      </c>
      <c r="G5" s="290">
        <v>3156200</v>
      </c>
      <c r="H5" s="291">
        <v>1.6789003367694706</v>
      </c>
      <c r="I5" s="290">
        <v>16714718</v>
      </c>
      <c r="J5" s="291">
        <v>8.8911810655873307</v>
      </c>
      <c r="K5" s="290">
        <v>19870918</v>
      </c>
      <c r="L5" s="291">
        <v>10.5700814023568</v>
      </c>
      <c r="M5" s="439">
        <v>168121182</v>
      </c>
      <c r="N5" s="292"/>
      <c r="O5" s="440"/>
    </row>
    <row r="6" spans="1:16" s="60" customFormat="1" ht="27.95" customHeight="1" thickTop="1">
      <c r="A6" s="293"/>
      <c r="B6" s="294" t="s">
        <v>224</v>
      </c>
      <c r="C6" s="295">
        <v>96371400</v>
      </c>
      <c r="D6" s="295">
        <v>0</v>
      </c>
      <c r="E6" s="295">
        <v>0</v>
      </c>
      <c r="F6" s="295">
        <v>96371400</v>
      </c>
      <c r="G6" s="295">
        <v>0</v>
      </c>
      <c r="H6" s="296">
        <v>0</v>
      </c>
      <c r="I6" s="295">
        <v>0</v>
      </c>
      <c r="J6" s="296">
        <v>0</v>
      </c>
      <c r="K6" s="295">
        <v>0</v>
      </c>
      <c r="L6" s="296">
        <v>0</v>
      </c>
      <c r="M6" s="441">
        <v>96371400</v>
      </c>
      <c r="N6" s="297"/>
      <c r="O6" s="440"/>
    </row>
    <row r="7" spans="1:16" s="68" customFormat="1" ht="101.25">
      <c r="A7" s="63">
        <v>1</v>
      </c>
      <c r="B7" s="69" t="s">
        <v>225</v>
      </c>
      <c r="C7" s="65">
        <v>36023000</v>
      </c>
      <c r="D7" s="67"/>
      <c r="E7" s="67"/>
      <c r="F7" s="66">
        <v>36023000</v>
      </c>
      <c r="G7" s="67"/>
      <c r="H7" s="298">
        <v>0</v>
      </c>
      <c r="I7" s="67"/>
      <c r="J7" s="298">
        <v>0</v>
      </c>
      <c r="K7" s="67">
        <v>0</v>
      </c>
      <c r="L7" s="298">
        <v>0</v>
      </c>
      <c r="M7" s="298">
        <v>36023000</v>
      </c>
      <c r="N7" s="299" t="s">
        <v>226</v>
      </c>
      <c r="O7" s="440"/>
      <c r="P7" s="70"/>
    </row>
    <row r="8" spans="1:16" s="68" customFormat="1" ht="40.5">
      <c r="A8" s="300">
        <v>2</v>
      </c>
      <c r="B8" s="301" t="s">
        <v>227</v>
      </c>
      <c r="C8" s="302">
        <v>33480000</v>
      </c>
      <c r="D8" s="303"/>
      <c r="E8" s="303"/>
      <c r="F8" s="303">
        <v>33480000</v>
      </c>
      <c r="G8" s="303"/>
      <c r="H8" s="304">
        <v>0</v>
      </c>
      <c r="I8" s="303"/>
      <c r="J8" s="304">
        <v>0</v>
      </c>
      <c r="K8" s="67">
        <v>0</v>
      </c>
      <c r="L8" s="304">
        <v>0</v>
      </c>
      <c r="M8" s="304">
        <v>33480000</v>
      </c>
      <c r="N8" s="305" t="s">
        <v>226</v>
      </c>
      <c r="O8" s="440"/>
      <c r="P8" s="70"/>
    </row>
    <row r="9" spans="1:16" s="68" customFormat="1" ht="40.5">
      <c r="A9" s="63">
        <v>3</v>
      </c>
      <c r="B9" s="69" t="s">
        <v>228</v>
      </c>
      <c r="C9" s="65">
        <v>20212400</v>
      </c>
      <c r="D9" s="67"/>
      <c r="E9" s="67"/>
      <c r="F9" s="67">
        <v>20212400</v>
      </c>
      <c r="G9" s="67"/>
      <c r="H9" s="298">
        <v>0</v>
      </c>
      <c r="I9" s="67"/>
      <c r="J9" s="298">
        <v>0</v>
      </c>
      <c r="K9" s="67">
        <v>0</v>
      </c>
      <c r="L9" s="298">
        <v>0</v>
      </c>
      <c r="M9" s="298">
        <v>20212400</v>
      </c>
      <c r="N9" s="299" t="s">
        <v>226</v>
      </c>
      <c r="O9" s="440"/>
      <c r="P9" s="70"/>
    </row>
    <row r="10" spans="1:16" s="68" customFormat="1" ht="60.75">
      <c r="A10" s="63">
        <v>4</v>
      </c>
      <c r="B10" s="69" t="s">
        <v>229</v>
      </c>
      <c r="C10" s="65">
        <v>6656000</v>
      </c>
      <c r="D10" s="67"/>
      <c r="E10" s="67"/>
      <c r="F10" s="66">
        <v>6656000</v>
      </c>
      <c r="G10" s="67"/>
      <c r="H10" s="298">
        <v>0</v>
      </c>
      <c r="I10" s="67"/>
      <c r="J10" s="298">
        <v>0</v>
      </c>
      <c r="K10" s="67">
        <v>0</v>
      </c>
      <c r="L10" s="298">
        <v>0</v>
      </c>
      <c r="M10" s="298">
        <v>6656000</v>
      </c>
      <c r="N10" s="299" t="s">
        <v>226</v>
      </c>
      <c r="O10" s="440"/>
      <c r="P10" s="70"/>
    </row>
    <row r="11" spans="1:16" s="73" customFormat="1" ht="27.95" customHeight="1">
      <c r="A11" s="306"/>
      <c r="B11" s="307" t="s">
        <v>230</v>
      </c>
      <c r="C11" s="308">
        <v>91620700</v>
      </c>
      <c r="D11" s="308">
        <v>0</v>
      </c>
      <c r="E11" s="308">
        <v>0</v>
      </c>
      <c r="F11" s="308">
        <v>91620700</v>
      </c>
      <c r="G11" s="308">
        <v>3156200</v>
      </c>
      <c r="H11" s="309">
        <v>3.4448547107804242</v>
      </c>
      <c r="I11" s="308">
        <v>16714718</v>
      </c>
      <c r="J11" s="309">
        <v>18.243386047039589</v>
      </c>
      <c r="K11" s="308">
        <v>19870918</v>
      </c>
      <c r="L11" s="309">
        <v>21.688240757820012</v>
      </c>
      <c r="M11" s="308">
        <v>71749782</v>
      </c>
      <c r="N11" s="310"/>
      <c r="O11" s="442"/>
    </row>
    <row r="12" spans="1:16" s="68" customFormat="1" ht="27.95" customHeight="1">
      <c r="A12" s="63"/>
      <c r="B12" s="64" t="s">
        <v>419</v>
      </c>
      <c r="C12" s="65"/>
      <c r="D12" s="65">
        <v>818682</v>
      </c>
      <c r="E12" s="65">
        <v>-27500</v>
      </c>
      <c r="F12" s="67">
        <v>791182</v>
      </c>
      <c r="G12" s="65"/>
      <c r="H12" s="357">
        <v>0</v>
      </c>
      <c r="I12" s="65"/>
      <c r="J12" s="357">
        <v>0</v>
      </c>
      <c r="K12" s="65">
        <v>0</v>
      </c>
      <c r="L12" s="357">
        <v>0</v>
      </c>
      <c r="M12" s="357">
        <v>791182</v>
      </c>
      <c r="N12" s="358"/>
      <c r="O12" s="443"/>
    </row>
    <row r="13" spans="1:16" s="68" customFormat="1" ht="40.5" customHeight="1">
      <c r="A13" s="63">
        <v>1</v>
      </c>
      <c r="B13" s="64" t="s">
        <v>232</v>
      </c>
      <c r="C13" s="65">
        <v>1318800</v>
      </c>
      <c r="D13" s="65"/>
      <c r="E13" s="65"/>
      <c r="F13" s="67">
        <v>1318800</v>
      </c>
      <c r="G13" s="65"/>
      <c r="H13" s="298">
        <v>0</v>
      </c>
      <c r="I13" s="65"/>
      <c r="J13" s="298">
        <v>0</v>
      </c>
      <c r="K13" s="67">
        <v>0</v>
      </c>
      <c r="L13" s="298">
        <v>0</v>
      </c>
      <c r="M13" s="298">
        <v>1318800</v>
      </c>
      <c r="N13" s="299" t="s">
        <v>226</v>
      </c>
      <c r="O13" s="443"/>
    </row>
    <row r="14" spans="1:16" s="68" customFormat="1" ht="40.5">
      <c r="A14" s="63">
        <v>2</v>
      </c>
      <c r="B14" s="64" t="s">
        <v>234</v>
      </c>
      <c r="C14" s="65">
        <v>4200900</v>
      </c>
      <c r="D14" s="65"/>
      <c r="E14" s="65"/>
      <c r="F14" s="67">
        <v>4200900</v>
      </c>
      <c r="G14" s="65"/>
      <c r="H14" s="298">
        <v>0</v>
      </c>
      <c r="I14" s="65"/>
      <c r="J14" s="298">
        <v>0</v>
      </c>
      <c r="K14" s="67">
        <v>0</v>
      </c>
      <c r="L14" s="298">
        <v>0</v>
      </c>
      <c r="M14" s="298">
        <v>4200900</v>
      </c>
      <c r="N14" s="299" t="s">
        <v>226</v>
      </c>
      <c r="O14" s="443"/>
    </row>
    <row r="15" spans="1:16" s="68" customFormat="1" ht="40.5">
      <c r="A15" s="63">
        <v>3</v>
      </c>
      <c r="B15" s="64" t="s">
        <v>241</v>
      </c>
      <c r="C15" s="65">
        <v>1800000</v>
      </c>
      <c r="D15" s="65"/>
      <c r="E15" s="65"/>
      <c r="F15" s="67">
        <v>1800000</v>
      </c>
      <c r="G15" s="65"/>
      <c r="H15" s="298">
        <v>0</v>
      </c>
      <c r="I15" s="65"/>
      <c r="J15" s="298">
        <v>0</v>
      </c>
      <c r="K15" s="67">
        <v>0</v>
      </c>
      <c r="L15" s="298">
        <v>0</v>
      </c>
      <c r="M15" s="298">
        <v>1800000</v>
      </c>
      <c r="N15" s="299" t="s">
        <v>226</v>
      </c>
      <c r="O15" s="443"/>
    </row>
    <row r="16" spans="1:16" s="68" customFormat="1" ht="40.5">
      <c r="A16" s="63">
        <v>4</v>
      </c>
      <c r="B16" s="64" t="s">
        <v>244</v>
      </c>
      <c r="C16" s="65">
        <v>4193000</v>
      </c>
      <c r="D16" s="65"/>
      <c r="E16" s="65"/>
      <c r="F16" s="67">
        <v>4193000</v>
      </c>
      <c r="G16" s="65"/>
      <c r="H16" s="298">
        <v>0</v>
      </c>
      <c r="I16" s="65"/>
      <c r="J16" s="298">
        <v>0</v>
      </c>
      <c r="K16" s="67">
        <v>0</v>
      </c>
      <c r="L16" s="298">
        <v>0</v>
      </c>
      <c r="M16" s="298">
        <v>4193000</v>
      </c>
      <c r="N16" s="299" t="s">
        <v>226</v>
      </c>
      <c r="O16" s="443"/>
    </row>
    <row r="17" spans="1:21" s="68" customFormat="1" ht="40.5">
      <c r="A17" s="63">
        <v>5</v>
      </c>
      <c r="B17" s="64" t="s">
        <v>245</v>
      </c>
      <c r="C17" s="65">
        <v>4170000</v>
      </c>
      <c r="D17" s="65"/>
      <c r="E17" s="65"/>
      <c r="F17" s="67">
        <v>4170000</v>
      </c>
      <c r="G17" s="65"/>
      <c r="H17" s="298">
        <v>0</v>
      </c>
      <c r="I17" s="65"/>
      <c r="J17" s="298">
        <v>0</v>
      </c>
      <c r="K17" s="67">
        <v>0</v>
      </c>
      <c r="L17" s="298">
        <v>0</v>
      </c>
      <c r="M17" s="298">
        <v>4170000</v>
      </c>
      <c r="N17" s="299" t="s">
        <v>226</v>
      </c>
      <c r="O17" s="443"/>
    </row>
    <row r="18" spans="1:21" s="68" customFormat="1" ht="40.5">
      <c r="A18" s="63">
        <v>6</v>
      </c>
      <c r="B18" s="74" t="s">
        <v>252</v>
      </c>
      <c r="C18" s="65">
        <v>750000</v>
      </c>
      <c r="D18" s="65"/>
      <c r="E18" s="65"/>
      <c r="F18" s="67">
        <v>750000</v>
      </c>
      <c r="G18" s="65"/>
      <c r="H18" s="298">
        <v>0</v>
      </c>
      <c r="I18" s="65"/>
      <c r="J18" s="298">
        <v>0</v>
      </c>
      <c r="K18" s="67">
        <v>0</v>
      </c>
      <c r="L18" s="298">
        <v>0</v>
      </c>
      <c r="M18" s="298">
        <v>750000</v>
      </c>
      <c r="N18" s="299" t="s">
        <v>226</v>
      </c>
      <c r="O18" s="443"/>
    </row>
    <row r="19" spans="1:21" s="68" customFormat="1" ht="40.5" customHeight="1">
      <c r="A19" s="63">
        <v>7</v>
      </c>
      <c r="B19" s="64" t="s">
        <v>273</v>
      </c>
      <c r="C19" s="65">
        <v>2332000</v>
      </c>
      <c r="D19" s="65"/>
      <c r="E19" s="65"/>
      <c r="F19" s="67">
        <v>2332000</v>
      </c>
      <c r="G19" s="65"/>
      <c r="H19" s="298">
        <v>0</v>
      </c>
      <c r="I19" s="65"/>
      <c r="J19" s="298">
        <v>0</v>
      </c>
      <c r="K19" s="67">
        <v>0</v>
      </c>
      <c r="L19" s="298">
        <v>0</v>
      </c>
      <c r="M19" s="298">
        <v>2332000</v>
      </c>
      <c r="N19" s="299" t="s">
        <v>226</v>
      </c>
      <c r="O19" s="443"/>
    </row>
    <row r="20" spans="1:21" s="68" customFormat="1" ht="40.5">
      <c r="A20" s="63">
        <v>8</v>
      </c>
      <c r="B20" s="64" t="s">
        <v>286</v>
      </c>
      <c r="C20" s="65">
        <v>735000</v>
      </c>
      <c r="D20" s="65"/>
      <c r="E20" s="65"/>
      <c r="F20" s="67">
        <v>735000</v>
      </c>
      <c r="G20" s="65"/>
      <c r="H20" s="298">
        <v>0</v>
      </c>
      <c r="I20" s="65"/>
      <c r="J20" s="298">
        <v>0</v>
      </c>
      <c r="K20" s="67">
        <v>0</v>
      </c>
      <c r="L20" s="298">
        <v>0</v>
      </c>
      <c r="M20" s="298">
        <v>735000</v>
      </c>
      <c r="N20" s="299" t="s">
        <v>226</v>
      </c>
      <c r="O20" s="443"/>
    </row>
    <row r="21" spans="1:21" s="68" customFormat="1" ht="40.5" customHeight="1">
      <c r="A21" s="63">
        <v>9</v>
      </c>
      <c r="B21" s="64" t="s">
        <v>293</v>
      </c>
      <c r="C21" s="65">
        <v>2245000</v>
      </c>
      <c r="D21" s="65"/>
      <c r="E21" s="65"/>
      <c r="F21" s="67">
        <v>2245000</v>
      </c>
      <c r="G21" s="65"/>
      <c r="H21" s="298">
        <v>0</v>
      </c>
      <c r="I21" s="65"/>
      <c r="J21" s="298">
        <v>0</v>
      </c>
      <c r="K21" s="67">
        <v>0</v>
      </c>
      <c r="L21" s="298">
        <v>0</v>
      </c>
      <c r="M21" s="298">
        <v>2245000</v>
      </c>
      <c r="N21" s="299" t="s">
        <v>226</v>
      </c>
      <c r="O21" s="443"/>
    </row>
    <row r="22" spans="1:21" s="163" customFormat="1" ht="60.75">
      <c r="A22" s="63">
        <v>10</v>
      </c>
      <c r="B22" s="64" t="s">
        <v>297</v>
      </c>
      <c r="C22" s="65">
        <v>2331600</v>
      </c>
      <c r="D22" s="65"/>
      <c r="E22" s="65"/>
      <c r="F22" s="67">
        <v>2331600</v>
      </c>
      <c r="G22" s="65"/>
      <c r="H22" s="298">
        <v>0</v>
      </c>
      <c r="I22" s="65"/>
      <c r="J22" s="298">
        <v>0</v>
      </c>
      <c r="K22" s="67">
        <v>0</v>
      </c>
      <c r="L22" s="298">
        <v>0</v>
      </c>
      <c r="M22" s="298">
        <v>2331600</v>
      </c>
      <c r="N22" s="299" t="s">
        <v>226</v>
      </c>
      <c r="O22" s="443"/>
      <c r="P22" s="68"/>
      <c r="Q22" s="68"/>
      <c r="R22" s="68"/>
      <c r="S22" s="68"/>
      <c r="T22" s="68"/>
      <c r="U22" s="68"/>
    </row>
    <row r="23" spans="1:21" s="68" customFormat="1" ht="40.5">
      <c r="A23" s="63">
        <v>11</v>
      </c>
      <c r="B23" s="64" t="s">
        <v>299</v>
      </c>
      <c r="C23" s="65">
        <v>813000</v>
      </c>
      <c r="D23" s="65"/>
      <c r="E23" s="65"/>
      <c r="F23" s="67">
        <v>813000</v>
      </c>
      <c r="G23" s="65"/>
      <c r="H23" s="298">
        <v>0</v>
      </c>
      <c r="I23" s="65"/>
      <c r="J23" s="298">
        <v>0</v>
      </c>
      <c r="K23" s="67">
        <v>0</v>
      </c>
      <c r="L23" s="298">
        <v>0</v>
      </c>
      <c r="M23" s="298">
        <v>813000</v>
      </c>
      <c r="N23" s="299" t="s">
        <v>226</v>
      </c>
      <c r="O23" s="443"/>
    </row>
    <row r="24" spans="1:21" s="68" customFormat="1" ht="40.5">
      <c r="A24" s="63">
        <v>12</v>
      </c>
      <c r="B24" s="69" t="s">
        <v>301</v>
      </c>
      <c r="C24" s="65">
        <v>1264000</v>
      </c>
      <c r="D24" s="67"/>
      <c r="E24" s="67"/>
      <c r="F24" s="67">
        <v>1264000</v>
      </c>
      <c r="G24" s="67"/>
      <c r="H24" s="298">
        <v>0</v>
      </c>
      <c r="I24" s="67"/>
      <c r="J24" s="298">
        <v>0</v>
      </c>
      <c r="K24" s="67">
        <v>0</v>
      </c>
      <c r="L24" s="298">
        <v>0</v>
      </c>
      <c r="M24" s="298">
        <v>1264000</v>
      </c>
      <c r="N24" s="299" t="s">
        <v>226</v>
      </c>
      <c r="O24" s="440"/>
      <c r="P24" s="70"/>
    </row>
    <row r="25" spans="1:21" s="68" customFormat="1" ht="40.5">
      <c r="A25" s="63">
        <v>13</v>
      </c>
      <c r="B25" s="69" t="s">
        <v>302</v>
      </c>
      <c r="C25" s="65">
        <v>1708300</v>
      </c>
      <c r="D25" s="67"/>
      <c r="E25" s="67"/>
      <c r="F25" s="67">
        <v>1708300</v>
      </c>
      <c r="G25" s="67"/>
      <c r="H25" s="298">
        <v>0</v>
      </c>
      <c r="I25" s="67"/>
      <c r="J25" s="298">
        <v>0</v>
      </c>
      <c r="K25" s="67">
        <v>0</v>
      </c>
      <c r="L25" s="298">
        <v>0</v>
      </c>
      <c r="M25" s="298">
        <v>1708300</v>
      </c>
      <c r="N25" s="299" t="s">
        <v>226</v>
      </c>
      <c r="O25" s="440"/>
      <c r="P25" s="70"/>
    </row>
    <row r="26" spans="1:21" s="68" customFormat="1" ht="40.5">
      <c r="A26" s="63">
        <v>14</v>
      </c>
      <c r="B26" s="64" t="s">
        <v>304</v>
      </c>
      <c r="C26" s="65">
        <v>15000000</v>
      </c>
      <c r="D26" s="65"/>
      <c r="E26" s="65"/>
      <c r="F26" s="67">
        <v>15000000</v>
      </c>
      <c r="G26" s="65"/>
      <c r="H26" s="298">
        <v>0</v>
      </c>
      <c r="I26" s="65"/>
      <c r="J26" s="298">
        <v>0</v>
      </c>
      <c r="K26" s="67">
        <v>0</v>
      </c>
      <c r="L26" s="298">
        <v>0</v>
      </c>
      <c r="M26" s="298">
        <v>15000000</v>
      </c>
      <c r="N26" s="299" t="s">
        <v>226</v>
      </c>
      <c r="O26" s="443"/>
    </row>
    <row r="27" spans="1:21" s="68" customFormat="1" ht="40.5">
      <c r="A27" s="63">
        <v>15</v>
      </c>
      <c r="B27" s="64" t="s">
        <v>305</v>
      </c>
      <c r="C27" s="65">
        <v>14500500</v>
      </c>
      <c r="D27" s="65"/>
      <c r="E27" s="65"/>
      <c r="F27" s="67">
        <v>14500500</v>
      </c>
      <c r="G27" s="65"/>
      <c r="H27" s="298">
        <v>0</v>
      </c>
      <c r="I27" s="65"/>
      <c r="J27" s="298">
        <v>0</v>
      </c>
      <c r="K27" s="67">
        <v>0</v>
      </c>
      <c r="L27" s="298">
        <v>0</v>
      </c>
      <c r="M27" s="298">
        <v>14500500</v>
      </c>
      <c r="N27" s="299" t="s">
        <v>226</v>
      </c>
      <c r="O27" s="443"/>
    </row>
    <row r="28" spans="1:21" s="68" customFormat="1" ht="40.5" customHeight="1">
      <c r="A28" s="63">
        <v>16</v>
      </c>
      <c r="B28" s="64" t="s">
        <v>240</v>
      </c>
      <c r="C28" s="65">
        <v>342000</v>
      </c>
      <c r="D28" s="65"/>
      <c r="E28" s="65"/>
      <c r="F28" s="67">
        <v>342000</v>
      </c>
      <c r="G28" s="65"/>
      <c r="H28" s="298">
        <v>0</v>
      </c>
      <c r="I28" s="65"/>
      <c r="J28" s="298">
        <v>0</v>
      </c>
      <c r="K28" s="67">
        <v>0</v>
      </c>
      <c r="L28" s="298">
        <v>0</v>
      </c>
      <c r="M28" s="298">
        <v>342000</v>
      </c>
      <c r="N28" s="299" t="s">
        <v>129</v>
      </c>
      <c r="O28" s="443"/>
    </row>
    <row r="29" spans="1:21" s="68" customFormat="1" ht="40.5">
      <c r="A29" s="63">
        <v>17</v>
      </c>
      <c r="B29" s="64" t="s">
        <v>420</v>
      </c>
      <c r="C29" s="65">
        <v>372000</v>
      </c>
      <c r="D29" s="65"/>
      <c r="E29" s="65"/>
      <c r="F29" s="67">
        <v>372000</v>
      </c>
      <c r="G29" s="65"/>
      <c r="H29" s="298">
        <v>0</v>
      </c>
      <c r="I29" s="65"/>
      <c r="J29" s="298">
        <v>0</v>
      </c>
      <c r="K29" s="67">
        <v>0</v>
      </c>
      <c r="L29" s="298">
        <v>0</v>
      </c>
      <c r="M29" s="298">
        <v>372000</v>
      </c>
      <c r="N29" s="299" t="s">
        <v>129</v>
      </c>
      <c r="O29" s="443"/>
    </row>
    <row r="30" spans="1:21" s="68" customFormat="1" ht="40.5">
      <c r="A30" s="63">
        <v>18</v>
      </c>
      <c r="B30" s="64" t="s">
        <v>249</v>
      </c>
      <c r="C30" s="65">
        <v>2567000</v>
      </c>
      <c r="D30" s="65"/>
      <c r="E30" s="65"/>
      <c r="F30" s="67">
        <v>2567000</v>
      </c>
      <c r="G30" s="65"/>
      <c r="H30" s="298">
        <v>0</v>
      </c>
      <c r="I30" s="65"/>
      <c r="J30" s="298">
        <v>0</v>
      </c>
      <c r="K30" s="67">
        <v>0</v>
      </c>
      <c r="L30" s="298">
        <v>0</v>
      </c>
      <c r="M30" s="298">
        <v>2567000</v>
      </c>
      <c r="N30" s="299" t="s">
        <v>250</v>
      </c>
      <c r="O30" s="443"/>
    </row>
    <row r="31" spans="1:21" s="68" customFormat="1" ht="40.5" customHeight="1">
      <c r="A31" s="63">
        <v>19</v>
      </c>
      <c r="B31" s="64" t="s">
        <v>290</v>
      </c>
      <c r="C31" s="65">
        <v>2299000</v>
      </c>
      <c r="D31" s="65"/>
      <c r="E31" s="65"/>
      <c r="F31" s="67">
        <v>2299000</v>
      </c>
      <c r="G31" s="65"/>
      <c r="H31" s="298">
        <v>0</v>
      </c>
      <c r="I31" s="65"/>
      <c r="J31" s="298">
        <v>0</v>
      </c>
      <c r="K31" s="67">
        <v>0</v>
      </c>
      <c r="L31" s="298">
        <v>0</v>
      </c>
      <c r="M31" s="298">
        <v>2299000</v>
      </c>
      <c r="N31" s="299" t="s">
        <v>291</v>
      </c>
      <c r="O31" s="443"/>
    </row>
    <row r="32" spans="1:21" s="68" customFormat="1" ht="40.5">
      <c r="A32" s="63">
        <v>20</v>
      </c>
      <c r="B32" s="64" t="s">
        <v>260</v>
      </c>
      <c r="C32" s="162">
        <v>1676500</v>
      </c>
      <c r="D32" s="162"/>
      <c r="E32" s="162"/>
      <c r="F32" s="359">
        <v>1676500</v>
      </c>
      <c r="G32" s="162"/>
      <c r="H32" s="298">
        <v>0</v>
      </c>
      <c r="I32" s="162"/>
      <c r="J32" s="298">
        <v>0</v>
      </c>
      <c r="K32" s="67">
        <v>0</v>
      </c>
      <c r="L32" s="298">
        <v>0</v>
      </c>
      <c r="M32" s="444">
        <v>1676500</v>
      </c>
      <c r="N32" s="299" t="s">
        <v>261</v>
      </c>
      <c r="O32" s="445"/>
      <c r="P32" s="163"/>
      <c r="Q32" s="163"/>
      <c r="R32" s="163"/>
      <c r="S32" s="163"/>
      <c r="T32" s="163"/>
      <c r="U32" s="163"/>
    </row>
    <row r="33" spans="1:15" s="68" customFormat="1" ht="40.5" customHeight="1">
      <c r="A33" s="63">
        <v>21</v>
      </c>
      <c r="B33" s="64" t="s">
        <v>231</v>
      </c>
      <c r="C33" s="65">
        <v>191500</v>
      </c>
      <c r="D33" s="65"/>
      <c r="E33" s="65"/>
      <c r="F33" s="67">
        <v>191500</v>
      </c>
      <c r="G33" s="65"/>
      <c r="H33" s="298">
        <v>0</v>
      </c>
      <c r="I33" s="65"/>
      <c r="J33" s="298">
        <v>0</v>
      </c>
      <c r="K33" s="67">
        <v>0</v>
      </c>
      <c r="L33" s="298">
        <v>0</v>
      </c>
      <c r="M33" s="298">
        <v>191500</v>
      </c>
      <c r="N33" s="299" t="s">
        <v>200</v>
      </c>
      <c r="O33" s="443"/>
    </row>
    <row r="34" spans="1:15" s="68" customFormat="1" ht="40.5" customHeight="1">
      <c r="A34" s="63">
        <v>22</v>
      </c>
      <c r="B34" s="64" t="s">
        <v>277</v>
      </c>
      <c r="C34" s="65">
        <v>608600</v>
      </c>
      <c r="D34" s="65"/>
      <c r="E34" s="65"/>
      <c r="F34" s="67">
        <v>608600</v>
      </c>
      <c r="G34" s="65"/>
      <c r="H34" s="298">
        <v>0</v>
      </c>
      <c r="I34" s="65"/>
      <c r="J34" s="298">
        <v>0</v>
      </c>
      <c r="K34" s="67">
        <v>0</v>
      </c>
      <c r="L34" s="298">
        <v>0</v>
      </c>
      <c r="M34" s="298">
        <v>608600</v>
      </c>
      <c r="N34" s="299" t="s">
        <v>278</v>
      </c>
      <c r="O34" s="443"/>
    </row>
    <row r="35" spans="1:15" s="68" customFormat="1" ht="40.5">
      <c r="A35" s="63">
        <v>23</v>
      </c>
      <c r="B35" s="64" t="s">
        <v>281</v>
      </c>
      <c r="C35" s="65">
        <v>2350000</v>
      </c>
      <c r="D35" s="65"/>
      <c r="E35" s="65"/>
      <c r="F35" s="67">
        <v>2350000</v>
      </c>
      <c r="G35" s="65"/>
      <c r="H35" s="298">
        <v>0</v>
      </c>
      <c r="I35" s="65"/>
      <c r="J35" s="298">
        <v>0</v>
      </c>
      <c r="K35" s="67">
        <v>0</v>
      </c>
      <c r="L35" s="298">
        <v>0</v>
      </c>
      <c r="M35" s="298">
        <v>2350000</v>
      </c>
      <c r="N35" s="305" t="s">
        <v>265</v>
      </c>
      <c r="O35" s="443"/>
    </row>
    <row r="36" spans="1:15" s="68" customFormat="1" ht="40.5">
      <c r="A36" s="63">
        <v>24</v>
      </c>
      <c r="B36" s="64" t="s">
        <v>282</v>
      </c>
      <c r="C36" s="65">
        <v>1300000</v>
      </c>
      <c r="D36" s="65"/>
      <c r="E36" s="65"/>
      <c r="F36" s="67">
        <v>1300000</v>
      </c>
      <c r="G36" s="65"/>
      <c r="H36" s="298">
        <v>0</v>
      </c>
      <c r="I36" s="65"/>
      <c r="J36" s="298">
        <v>0</v>
      </c>
      <c r="K36" s="67">
        <v>0</v>
      </c>
      <c r="L36" s="298">
        <v>0</v>
      </c>
      <c r="M36" s="298">
        <v>1300000</v>
      </c>
      <c r="N36" s="299" t="s">
        <v>265</v>
      </c>
      <c r="O36" s="443"/>
    </row>
    <row r="37" spans="1:15" s="68" customFormat="1" ht="27" customHeight="1">
      <c r="A37" s="63">
        <v>25</v>
      </c>
      <c r="B37" s="64" t="s">
        <v>571</v>
      </c>
      <c r="C37" s="65"/>
      <c r="D37" s="65"/>
      <c r="E37" s="65">
        <v>27500</v>
      </c>
      <c r="F37" s="67">
        <v>27500</v>
      </c>
      <c r="G37" s="65"/>
      <c r="H37" s="298">
        <v>0</v>
      </c>
      <c r="I37" s="65"/>
      <c r="J37" s="298">
        <v>0</v>
      </c>
      <c r="K37" s="67">
        <v>0</v>
      </c>
      <c r="L37" s="298">
        <v>0</v>
      </c>
      <c r="M37" s="298">
        <v>27500</v>
      </c>
      <c r="N37" s="299" t="s">
        <v>519</v>
      </c>
      <c r="O37" s="443"/>
    </row>
    <row r="38" spans="1:15" s="68" customFormat="1" ht="40.5">
      <c r="A38" s="63">
        <v>26</v>
      </c>
      <c r="B38" s="64" t="s">
        <v>237</v>
      </c>
      <c r="C38" s="65">
        <v>684000</v>
      </c>
      <c r="D38" s="65"/>
      <c r="E38" s="65"/>
      <c r="F38" s="67">
        <v>684000</v>
      </c>
      <c r="G38" s="65"/>
      <c r="H38" s="298">
        <v>0</v>
      </c>
      <c r="I38" s="65"/>
      <c r="J38" s="298">
        <v>0</v>
      </c>
      <c r="K38" s="67">
        <v>0</v>
      </c>
      <c r="L38" s="298">
        <v>0</v>
      </c>
      <c r="M38" s="298">
        <v>684000</v>
      </c>
      <c r="N38" s="299" t="s">
        <v>72</v>
      </c>
      <c r="O38" s="443"/>
    </row>
    <row r="39" spans="1:15" s="68" customFormat="1" ht="40.5">
      <c r="A39" s="63">
        <v>27</v>
      </c>
      <c r="B39" s="64" t="s">
        <v>296</v>
      </c>
      <c r="C39" s="65">
        <v>242100</v>
      </c>
      <c r="D39" s="65"/>
      <c r="E39" s="65"/>
      <c r="F39" s="67">
        <v>242100</v>
      </c>
      <c r="G39" s="65"/>
      <c r="H39" s="298">
        <v>0</v>
      </c>
      <c r="I39" s="65"/>
      <c r="J39" s="298">
        <v>0</v>
      </c>
      <c r="K39" s="67">
        <v>0</v>
      </c>
      <c r="L39" s="298">
        <v>0</v>
      </c>
      <c r="M39" s="298">
        <v>242100</v>
      </c>
      <c r="N39" s="299" t="s">
        <v>73</v>
      </c>
      <c r="O39" s="443"/>
    </row>
    <row r="40" spans="1:15" s="68" customFormat="1" ht="40.5">
      <c r="A40" s="63">
        <v>28</v>
      </c>
      <c r="B40" s="64" t="s">
        <v>292</v>
      </c>
      <c r="C40" s="65">
        <v>950000</v>
      </c>
      <c r="D40" s="65"/>
      <c r="E40" s="65"/>
      <c r="F40" s="67">
        <v>950000</v>
      </c>
      <c r="G40" s="65"/>
      <c r="H40" s="298">
        <v>0</v>
      </c>
      <c r="I40" s="65">
        <v>730000</v>
      </c>
      <c r="J40" s="298">
        <v>76.84210526315789</v>
      </c>
      <c r="K40" s="67">
        <v>730000</v>
      </c>
      <c r="L40" s="298">
        <v>76.84210526315789</v>
      </c>
      <c r="M40" s="298">
        <v>220000</v>
      </c>
      <c r="N40" s="299" t="s">
        <v>193</v>
      </c>
      <c r="O40" s="443"/>
    </row>
    <row r="41" spans="1:15" s="68" customFormat="1" ht="40.5">
      <c r="A41" s="63">
        <v>29</v>
      </c>
      <c r="B41" s="64" t="s">
        <v>269</v>
      </c>
      <c r="C41" s="65">
        <v>797000</v>
      </c>
      <c r="D41" s="65"/>
      <c r="E41" s="65"/>
      <c r="F41" s="67">
        <v>797000</v>
      </c>
      <c r="G41" s="65"/>
      <c r="H41" s="298">
        <v>0</v>
      </c>
      <c r="I41" s="65">
        <v>613000</v>
      </c>
      <c r="J41" s="298">
        <v>76.913425345043919</v>
      </c>
      <c r="K41" s="67">
        <v>613000</v>
      </c>
      <c r="L41" s="298">
        <v>76.913425345043919</v>
      </c>
      <c r="M41" s="298">
        <v>184000</v>
      </c>
      <c r="N41" s="299" t="s">
        <v>78</v>
      </c>
      <c r="O41" s="443"/>
    </row>
    <row r="42" spans="1:15" s="68" customFormat="1" ht="40.5">
      <c r="A42" s="63">
        <v>30</v>
      </c>
      <c r="B42" s="72" t="s">
        <v>266</v>
      </c>
      <c r="C42" s="65">
        <v>555000</v>
      </c>
      <c r="D42" s="66"/>
      <c r="E42" s="66"/>
      <c r="F42" s="67">
        <v>555000</v>
      </c>
      <c r="G42" s="66"/>
      <c r="H42" s="311">
        <v>0</v>
      </c>
      <c r="I42" s="66">
        <v>430000</v>
      </c>
      <c r="J42" s="298">
        <v>77.477477477477478</v>
      </c>
      <c r="K42" s="67">
        <v>430000</v>
      </c>
      <c r="L42" s="298">
        <v>77.477477477477478</v>
      </c>
      <c r="M42" s="298">
        <v>125000</v>
      </c>
      <c r="N42" s="299" t="s">
        <v>193</v>
      </c>
      <c r="O42" s="446"/>
    </row>
    <row r="43" spans="1:15" s="68" customFormat="1" ht="40.5">
      <c r="A43" s="63">
        <v>31</v>
      </c>
      <c r="B43" s="64" t="s">
        <v>294</v>
      </c>
      <c r="C43" s="65">
        <v>752800</v>
      </c>
      <c r="D43" s="65"/>
      <c r="E43" s="65"/>
      <c r="F43" s="67">
        <v>752800</v>
      </c>
      <c r="G43" s="65"/>
      <c r="H43" s="298">
        <v>0</v>
      </c>
      <c r="I43" s="65">
        <v>585900</v>
      </c>
      <c r="J43" s="298">
        <v>77.829436769394263</v>
      </c>
      <c r="K43" s="67">
        <v>585900</v>
      </c>
      <c r="L43" s="298">
        <v>77.829436769394263</v>
      </c>
      <c r="M43" s="298">
        <v>166900</v>
      </c>
      <c r="N43" s="299" t="s">
        <v>75</v>
      </c>
      <c r="O43" s="443"/>
    </row>
    <row r="44" spans="1:15" s="68" customFormat="1" ht="40.5" customHeight="1">
      <c r="A44" s="63">
        <v>32</v>
      </c>
      <c r="B44" s="64" t="s">
        <v>271</v>
      </c>
      <c r="C44" s="65">
        <v>619200</v>
      </c>
      <c r="D44" s="65"/>
      <c r="E44" s="65"/>
      <c r="F44" s="67">
        <v>619200</v>
      </c>
      <c r="G44" s="65"/>
      <c r="H44" s="298">
        <v>0</v>
      </c>
      <c r="I44" s="65">
        <v>550000</v>
      </c>
      <c r="J44" s="298">
        <v>88.824289405684752</v>
      </c>
      <c r="K44" s="67">
        <v>550000</v>
      </c>
      <c r="L44" s="298">
        <v>88.824289405684752</v>
      </c>
      <c r="M44" s="298">
        <v>69200</v>
      </c>
      <c r="N44" s="299" t="s">
        <v>272</v>
      </c>
      <c r="O44" s="443"/>
    </row>
    <row r="45" spans="1:15" s="68" customFormat="1" ht="40.5">
      <c r="A45" s="63">
        <v>33</v>
      </c>
      <c r="B45" s="64" t="s">
        <v>274</v>
      </c>
      <c r="C45" s="65">
        <v>616100</v>
      </c>
      <c r="D45" s="65"/>
      <c r="E45" s="65"/>
      <c r="F45" s="67">
        <v>616100</v>
      </c>
      <c r="G45" s="65"/>
      <c r="H45" s="298">
        <v>0</v>
      </c>
      <c r="I45" s="65">
        <v>548900</v>
      </c>
      <c r="J45" s="298">
        <v>89.092679759779259</v>
      </c>
      <c r="K45" s="67">
        <v>548900</v>
      </c>
      <c r="L45" s="298">
        <v>89.092679759779259</v>
      </c>
      <c r="M45" s="298">
        <v>67200</v>
      </c>
      <c r="N45" s="299" t="s">
        <v>76</v>
      </c>
      <c r="O45" s="443"/>
    </row>
    <row r="46" spans="1:15" s="68" customFormat="1" ht="40.5" customHeight="1">
      <c r="A46" s="63">
        <v>34</v>
      </c>
      <c r="B46" s="64" t="s">
        <v>246</v>
      </c>
      <c r="C46" s="65">
        <v>221000</v>
      </c>
      <c r="D46" s="65"/>
      <c r="E46" s="65"/>
      <c r="F46" s="67">
        <v>221000</v>
      </c>
      <c r="G46" s="65"/>
      <c r="H46" s="298">
        <v>0</v>
      </c>
      <c r="I46" s="65">
        <v>202000</v>
      </c>
      <c r="J46" s="298">
        <v>91.402714932126699</v>
      </c>
      <c r="K46" s="67">
        <v>202000</v>
      </c>
      <c r="L46" s="298">
        <v>91.402714932126699</v>
      </c>
      <c r="M46" s="298">
        <v>19000</v>
      </c>
      <c r="N46" s="299" t="s">
        <v>247</v>
      </c>
      <c r="O46" s="443"/>
    </row>
    <row r="47" spans="1:15" s="68" customFormat="1" ht="60.75">
      <c r="A47" s="63">
        <v>35</v>
      </c>
      <c r="B47" s="64" t="s">
        <v>284</v>
      </c>
      <c r="C47" s="65">
        <v>494000</v>
      </c>
      <c r="D47" s="65"/>
      <c r="E47" s="65"/>
      <c r="F47" s="67">
        <v>494000</v>
      </c>
      <c r="G47" s="65"/>
      <c r="H47" s="298">
        <v>0</v>
      </c>
      <c r="I47" s="65">
        <v>457000</v>
      </c>
      <c r="J47" s="298">
        <v>92.510121457489873</v>
      </c>
      <c r="K47" s="67">
        <v>457000</v>
      </c>
      <c r="L47" s="298">
        <v>92.510121457489873</v>
      </c>
      <c r="M47" s="298">
        <v>37000</v>
      </c>
      <c r="N47" s="299" t="s">
        <v>202</v>
      </c>
      <c r="O47" s="443"/>
    </row>
    <row r="48" spans="1:15" s="68" customFormat="1" ht="40.5">
      <c r="A48" s="63">
        <v>36</v>
      </c>
      <c r="B48" s="64" t="s">
        <v>239</v>
      </c>
      <c r="C48" s="65">
        <v>697000</v>
      </c>
      <c r="D48" s="65"/>
      <c r="E48" s="65"/>
      <c r="F48" s="67">
        <v>697000</v>
      </c>
      <c r="G48" s="65"/>
      <c r="H48" s="298">
        <v>0</v>
      </c>
      <c r="I48" s="65">
        <v>649000</v>
      </c>
      <c r="J48" s="298">
        <v>93.11334289813486</v>
      </c>
      <c r="K48" s="67">
        <v>649000</v>
      </c>
      <c r="L48" s="298">
        <v>93.11334289813486</v>
      </c>
      <c r="M48" s="298">
        <v>48000</v>
      </c>
      <c r="N48" s="299" t="s">
        <v>76</v>
      </c>
      <c r="O48" s="443"/>
    </row>
    <row r="49" spans="1:15" s="68" customFormat="1" ht="40.5" customHeight="1">
      <c r="A49" s="63">
        <v>37</v>
      </c>
      <c r="B49" s="64" t="s">
        <v>287</v>
      </c>
      <c r="C49" s="65">
        <v>3702800</v>
      </c>
      <c r="D49" s="65">
        <v>-403800</v>
      </c>
      <c r="E49" s="65"/>
      <c r="F49" s="67">
        <v>3299000</v>
      </c>
      <c r="G49" s="65"/>
      <c r="H49" s="298">
        <v>0</v>
      </c>
      <c r="I49" s="65">
        <v>3299000</v>
      </c>
      <c r="J49" s="298">
        <v>100</v>
      </c>
      <c r="K49" s="67">
        <v>3299000</v>
      </c>
      <c r="L49" s="298">
        <v>100</v>
      </c>
      <c r="M49" s="298">
        <v>0</v>
      </c>
      <c r="N49" s="299" t="s">
        <v>288</v>
      </c>
      <c r="O49" s="443"/>
    </row>
    <row r="50" spans="1:15" s="68" customFormat="1" ht="40.5" customHeight="1">
      <c r="A50" s="63">
        <v>38</v>
      </c>
      <c r="B50" s="64" t="s">
        <v>289</v>
      </c>
      <c r="C50" s="65">
        <v>2210100</v>
      </c>
      <c r="D50" s="65">
        <v>-232331</v>
      </c>
      <c r="E50" s="65"/>
      <c r="F50" s="67">
        <v>1977769</v>
      </c>
      <c r="G50" s="65"/>
      <c r="H50" s="298">
        <v>0</v>
      </c>
      <c r="I50" s="65">
        <v>1977769</v>
      </c>
      <c r="J50" s="298">
        <v>100</v>
      </c>
      <c r="K50" s="67">
        <v>1977769</v>
      </c>
      <c r="L50" s="298">
        <v>100</v>
      </c>
      <c r="M50" s="298">
        <v>0</v>
      </c>
      <c r="N50" s="299" t="s">
        <v>288</v>
      </c>
      <c r="O50" s="443"/>
    </row>
    <row r="51" spans="1:15" s="68" customFormat="1" ht="40.5" customHeight="1">
      <c r="A51" s="63">
        <v>39</v>
      </c>
      <c r="B51" s="64" t="s">
        <v>298</v>
      </c>
      <c r="C51" s="65">
        <v>258000</v>
      </c>
      <c r="D51" s="65"/>
      <c r="E51" s="65"/>
      <c r="F51" s="67">
        <v>258000</v>
      </c>
      <c r="G51" s="65"/>
      <c r="H51" s="298">
        <v>0</v>
      </c>
      <c r="I51" s="65">
        <v>258000</v>
      </c>
      <c r="J51" s="298">
        <v>100</v>
      </c>
      <c r="K51" s="67">
        <v>258000</v>
      </c>
      <c r="L51" s="298">
        <v>100</v>
      </c>
      <c r="M51" s="298">
        <v>0</v>
      </c>
      <c r="N51" s="299" t="s">
        <v>202</v>
      </c>
      <c r="O51" s="443"/>
    </row>
    <row r="52" spans="1:15" s="68" customFormat="1" ht="40.5" customHeight="1">
      <c r="A52" s="63">
        <v>40</v>
      </c>
      <c r="B52" s="64" t="s">
        <v>283</v>
      </c>
      <c r="C52" s="65">
        <v>457000</v>
      </c>
      <c r="D52" s="65"/>
      <c r="E52" s="65"/>
      <c r="F52" s="67">
        <v>457000</v>
      </c>
      <c r="G52" s="65"/>
      <c r="H52" s="298">
        <v>0</v>
      </c>
      <c r="I52" s="65">
        <v>457000</v>
      </c>
      <c r="J52" s="298">
        <v>100</v>
      </c>
      <c r="K52" s="67">
        <v>457000</v>
      </c>
      <c r="L52" s="298">
        <v>100</v>
      </c>
      <c r="M52" s="298">
        <v>0</v>
      </c>
      <c r="N52" s="299" t="s">
        <v>202</v>
      </c>
      <c r="O52" s="443"/>
    </row>
    <row r="53" spans="1:15" s="68" customFormat="1" ht="40.5">
      <c r="A53" s="63">
        <v>41</v>
      </c>
      <c r="B53" s="64" t="s">
        <v>242</v>
      </c>
      <c r="C53" s="65">
        <v>855700</v>
      </c>
      <c r="D53" s="65">
        <v>-67851</v>
      </c>
      <c r="E53" s="65"/>
      <c r="F53" s="67">
        <v>787849</v>
      </c>
      <c r="G53" s="65"/>
      <c r="H53" s="298">
        <v>0</v>
      </c>
      <c r="I53" s="65">
        <v>787849</v>
      </c>
      <c r="J53" s="298">
        <v>100</v>
      </c>
      <c r="K53" s="67">
        <v>787849</v>
      </c>
      <c r="L53" s="298">
        <v>100</v>
      </c>
      <c r="M53" s="298">
        <v>0</v>
      </c>
      <c r="N53" s="299" t="s">
        <v>243</v>
      </c>
      <c r="O53" s="443"/>
    </row>
    <row r="54" spans="1:15" s="68" customFormat="1" ht="40.5">
      <c r="A54" s="63">
        <v>42</v>
      </c>
      <c r="B54" s="64" t="s">
        <v>262</v>
      </c>
      <c r="C54" s="65">
        <v>246700</v>
      </c>
      <c r="D54" s="65"/>
      <c r="E54" s="65"/>
      <c r="F54" s="67">
        <v>246700</v>
      </c>
      <c r="G54" s="65"/>
      <c r="H54" s="298">
        <v>0</v>
      </c>
      <c r="I54" s="65">
        <v>246700</v>
      </c>
      <c r="J54" s="298">
        <v>100</v>
      </c>
      <c r="K54" s="67">
        <v>246700</v>
      </c>
      <c r="L54" s="298">
        <v>100</v>
      </c>
      <c r="M54" s="298">
        <v>0</v>
      </c>
      <c r="N54" s="299" t="s">
        <v>243</v>
      </c>
      <c r="O54" s="443"/>
    </row>
    <row r="55" spans="1:15" s="68" customFormat="1" ht="40.5">
      <c r="A55" s="63">
        <v>43</v>
      </c>
      <c r="B55" s="64" t="s">
        <v>263</v>
      </c>
      <c r="C55" s="65">
        <v>373000</v>
      </c>
      <c r="D55" s="65"/>
      <c r="E55" s="65"/>
      <c r="F55" s="67">
        <v>373000</v>
      </c>
      <c r="G55" s="65"/>
      <c r="H55" s="298">
        <v>0</v>
      </c>
      <c r="I55" s="65">
        <v>373000</v>
      </c>
      <c r="J55" s="298">
        <v>100</v>
      </c>
      <c r="K55" s="67">
        <v>373000</v>
      </c>
      <c r="L55" s="298">
        <v>100</v>
      </c>
      <c r="M55" s="298">
        <v>0</v>
      </c>
      <c r="N55" s="299" t="s">
        <v>243</v>
      </c>
      <c r="O55" s="443"/>
    </row>
    <row r="56" spans="1:15" s="68" customFormat="1" ht="40.5" customHeight="1">
      <c r="A56" s="63">
        <v>44</v>
      </c>
      <c r="B56" s="64" t="s">
        <v>255</v>
      </c>
      <c r="C56" s="65">
        <v>595900</v>
      </c>
      <c r="D56" s="65">
        <v>-109900</v>
      </c>
      <c r="E56" s="65"/>
      <c r="F56" s="67">
        <v>486000</v>
      </c>
      <c r="G56" s="65"/>
      <c r="H56" s="298">
        <v>0</v>
      </c>
      <c r="I56" s="65">
        <v>486000</v>
      </c>
      <c r="J56" s="298">
        <v>100</v>
      </c>
      <c r="K56" s="67">
        <v>486000</v>
      </c>
      <c r="L56" s="298">
        <v>100</v>
      </c>
      <c r="M56" s="298">
        <v>0</v>
      </c>
      <c r="N56" s="299" t="s">
        <v>243</v>
      </c>
      <c r="O56" s="443"/>
    </row>
    <row r="57" spans="1:15" s="68" customFormat="1" ht="40.5">
      <c r="A57" s="63">
        <v>45</v>
      </c>
      <c r="B57" s="64" t="s">
        <v>256</v>
      </c>
      <c r="C57" s="65">
        <v>237000</v>
      </c>
      <c r="D57" s="65"/>
      <c r="E57" s="65"/>
      <c r="F57" s="67">
        <v>237000</v>
      </c>
      <c r="G57" s="65"/>
      <c r="H57" s="298">
        <v>0</v>
      </c>
      <c r="I57" s="65">
        <v>237000</v>
      </c>
      <c r="J57" s="298">
        <v>100</v>
      </c>
      <c r="K57" s="67">
        <v>237000</v>
      </c>
      <c r="L57" s="298">
        <v>100</v>
      </c>
      <c r="M57" s="298">
        <v>0</v>
      </c>
      <c r="N57" s="299" t="s">
        <v>140</v>
      </c>
      <c r="O57" s="443"/>
    </row>
    <row r="58" spans="1:15" s="68" customFormat="1" ht="40.5">
      <c r="A58" s="63">
        <v>46</v>
      </c>
      <c r="B58" s="64" t="s">
        <v>295</v>
      </c>
      <c r="C58" s="65">
        <v>672400</v>
      </c>
      <c r="D58" s="65"/>
      <c r="E58" s="65"/>
      <c r="F58" s="67">
        <v>672400</v>
      </c>
      <c r="G58" s="65"/>
      <c r="H58" s="298">
        <v>0</v>
      </c>
      <c r="I58" s="65">
        <v>672400</v>
      </c>
      <c r="J58" s="298">
        <v>100</v>
      </c>
      <c r="K58" s="67">
        <v>672400</v>
      </c>
      <c r="L58" s="298">
        <v>100</v>
      </c>
      <c r="M58" s="298">
        <v>0</v>
      </c>
      <c r="N58" s="299" t="s">
        <v>280</v>
      </c>
      <c r="O58" s="443"/>
    </row>
    <row r="59" spans="1:15" s="68" customFormat="1" ht="60.75">
      <c r="A59" s="63">
        <v>47</v>
      </c>
      <c r="B59" s="64" t="s">
        <v>279</v>
      </c>
      <c r="C59" s="65">
        <v>199700</v>
      </c>
      <c r="D59" s="65"/>
      <c r="E59" s="65"/>
      <c r="F59" s="67">
        <v>199700</v>
      </c>
      <c r="G59" s="65"/>
      <c r="H59" s="298">
        <v>0</v>
      </c>
      <c r="I59" s="65">
        <v>199700</v>
      </c>
      <c r="J59" s="298">
        <v>100</v>
      </c>
      <c r="K59" s="67">
        <v>199700</v>
      </c>
      <c r="L59" s="298">
        <v>100</v>
      </c>
      <c r="M59" s="298">
        <v>0</v>
      </c>
      <c r="N59" s="299" t="s">
        <v>280</v>
      </c>
      <c r="O59" s="443"/>
    </row>
    <row r="60" spans="1:15" s="68" customFormat="1" ht="40.5">
      <c r="A60" s="63">
        <v>48</v>
      </c>
      <c r="B60" s="64" t="s">
        <v>259</v>
      </c>
      <c r="C60" s="65">
        <v>240000</v>
      </c>
      <c r="D60" s="65"/>
      <c r="E60" s="65"/>
      <c r="F60" s="67">
        <v>240000</v>
      </c>
      <c r="G60" s="65"/>
      <c r="H60" s="298">
        <v>0</v>
      </c>
      <c r="I60" s="65">
        <v>240000</v>
      </c>
      <c r="J60" s="298">
        <v>100</v>
      </c>
      <c r="K60" s="67">
        <v>240000</v>
      </c>
      <c r="L60" s="298">
        <v>100</v>
      </c>
      <c r="M60" s="298">
        <v>0</v>
      </c>
      <c r="N60" s="299" t="s">
        <v>258</v>
      </c>
      <c r="O60" s="443"/>
    </row>
    <row r="61" spans="1:15" s="68" customFormat="1" ht="40.5">
      <c r="A61" s="63">
        <v>49</v>
      </c>
      <c r="B61" s="64" t="s">
        <v>257</v>
      </c>
      <c r="C61" s="65">
        <v>392700</v>
      </c>
      <c r="D61" s="65"/>
      <c r="E61" s="65"/>
      <c r="F61" s="67">
        <v>392700</v>
      </c>
      <c r="G61" s="65"/>
      <c r="H61" s="298">
        <v>0</v>
      </c>
      <c r="I61" s="65">
        <v>392700</v>
      </c>
      <c r="J61" s="298">
        <v>100</v>
      </c>
      <c r="K61" s="67">
        <v>392700</v>
      </c>
      <c r="L61" s="298">
        <v>100</v>
      </c>
      <c r="M61" s="298">
        <v>0</v>
      </c>
      <c r="N61" s="299" t="s">
        <v>258</v>
      </c>
      <c r="O61" s="443"/>
    </row>
    <row r="62" spans="1:15" s="68" customFormat="1" ht="40.5" customHeight="1">
      <c r="A62" s="63">
        <v>50</v>
      </c>
      <c r="B62" s="64" t="s">
        <v>275</v>
      </c>
      <c r="C62" s="65">
        <v>620000</v>
      </c>
      <c r="D62" s="65"/>
      <c r="E62" s="65"/>
      <c r="F62" s="67">
        <v>620000</v>
      </c>
      <c r="G62" s="65"/>
      <c r="H62" s="298">
        <v>0</v>
      </c>
      <c r="I62" s="65">
        <v>620000</v>
      </c>
      <c r="J62" s="298">
        <v>100</v>
      </c>
      <c r="K62" s="67">
        <v>620000</v>
      </c>
      <c r="L62" s="298">
        <v>100</v>
      </c>
      <c r="M62" s="298">
        <v>0</v>
      </c>
      <c r="N62" s="299" t="s">
        <v>276</v>
      </c>
      <c r="O62" s="443"/>
    </row>
    <row r="63" spans="1:15" s="68" customFormat="1" ht="40.5" customHeight="1">
      <c r="A63" s="63">
        <v>51</v>
      </c>
      <c r="B63" s="64" t="s">
        <v>236</v>
      </c>
      <c r="C63" s="65">
        <v>462000</v>
      </c>
      <c r="D63" s="65"/>
      <c r="E63" s="65"/>
      <c r="F63" s="67">
        <v>462000</v>
      </c>
      <c r="G63" s="65"/>
      <c r="H63" s="298">
        <v>0</v>
      </c>
      <c r="I63" s="65">
        <v>462000</v>
      </c>
      <c r="J63" s="298">
        <v>100</v>
      </c>
      <c r="K63" s="67">
        <v>462000</v>
      </c>
      <c r="L63" s="298">
        <v>100</v>
      </c>
      <c r="M63" s="298">
        <v>0</v>
      </c>
      <c r="N63" s="299" t="s">
        <v>72</v>
      </c>
      <c r="O63" s="443"/>
    </row>
    <row r="64" spans="1:15" s="68" customFormat="1" ht="40.5">
      <c r="A64" s="63">
        <v>52</v>
      </c>
      <c r="B64" s="64" t="s">
        <v>251</v>
      </c>
      <c r="C64" s="65">
        <v>461600</v>
      </c>
      <c r="D64" s="65"/>
      <c r="E64" s="65"/>
      <c r="F64" s="67">
        <v>461600</v>
      </c>
      <c r="G64" s="65"/>
      <c r="H64" s="298">
        <v>0</v>
      </c>
      <c r="I64" s="65">
        <v>461600</v>
      </c>
      <c r="J64" s="298">
        <v>100</v>
      </c>
      <c r="K64" s="67">
        <v>461600</v>
      </c>
      <c r="L64" s="298">
        <v>100</v>
      </c>
      <c r="M64" s="298">
        <v>0</v>
      </c>
      <c r="N64" s="299" t="s">
        <v>73</v>
      </c>
      <c r="O64" s="443"/>
    </row>
    <row r="65" spans="1:15" s="68" customFormat="1" ht="40.5">
      <c r="A65" s="63">
        <v>53</v>
      </c>
      <c r="B65" s="64" t="s">
        <v>300</v>
      </c>
      <c r="C65" s="65">
        <v>382200</v>
      </c>
      <c r="D65" s="65"/>
      <c r="E65" s="65"/>
      <c r="F65" s="67">
        <v>382200</v>
      </c>
      <c r="G65" s="65"/>
      <c r="H65" s="298">
        <v>0</v>
      </c>
      <c r="I65" s="65">
        <v>382200</v>
      </c>
      <c r="J65" s="298">
        <v>100</v>
      </c>
      <c r="K65" s="67">
        <v>382200</v>
      </c>
      <c r="L65" s="298">
        <v>100</v>
      </c>
      <c r="M65" s="298">
        <v>0</v>
      </c>
      <c r="N65" s="299" t="s">
        <v>78</v>
      </c>
      <c r="O65" s="443"/>
    </row>
    <row r="66" spans="1:15" s="68" customFormat="1" ht="40.5" customHeight="1">
      <c r="A66" s="63">
        <v>54</v>
      </c>
      <c r="B66" s="64" t="s">
        <v>285</v>
      </c>
      <c r="C66" s="65">
        <v>440000</v>
      </c>
      <c r="D66" s="65"/>
      <c r="E66" s="65"/>
      <c r="F66" s="67">
        <v>440000</v>
      </c>
      <c r="G66" s="65">
        <v>44000</v>
      </c>
      <c r="H66" s="298">
        <v>10</v>
      </c>
      <c r="I66" s="65">
        <v>396000</v>
      </c>
      <c r="J66" s="298">
        <v>90</v>
      </c>
      <c r="K66" s="67">
        <v>440000</v>
      </c>
      <c r="L66" s="298">
        <v>100</v>
      </c>
      <c r="M66" s="298">
        <v>0</v>
      </c>
      <c r="N66" s="299" t="s">
        <v>247</v>
      </c>
      <c r="O66" s="443"/>
    </row>
    <row r="67" spans="1:15" s="68" customFormat="1" ht="40.5">
      <c r="A67" s="63">
        <v>55</v>
      </c>
      <c r="B67" s="64" t="s">
        <v>235</v>
      </c>
      <c r="C67" s="65">
        <v>496000</v>
      </c>
      <c r="D67" s="65"/>
      <c r="E67" s="65"/>
      <c r="F67" s="67">
        <v>496000</v>
      </c>
      <c r="G67" s="65">
        <v>496000</v>
      </c>
      <c r="H67" s="298">
        <v>100</v>
      </c>
      <c r="I67" s="65"/>
      <c r="J67" s="298">
        <v>0</v>
      </c>
      <c r="K67" s="67">
        <v>496000</v>
      </c>
      <c r="L67" s="298">
        <v>100</v>
      </c>
      <c r="M67" s="298">
        <v>0</v>
      </c>
      <c r="N67" s="299" t="s">
        <v>72</v>
      </c>
      <c r="O67" s="443"/>
    </row>
    <row r="68" spans="1:15" s="68" customFormat="1" ht="60.75">
      <c r="A68" s="63">
        <v>56</v>
      </c>
      <c r="B68" s="64" t="s">
        <v>238</v>
      </c>
      <c r="C68" s="65">
        <v>322000</v>
      </c>
      <c r="D68" s="65"/>
      <c r="E68" s="65"/>
      <c r="F68" s="67">
        <v>322000</v>
      </c>
      <c r="G68" s="65">
        <v>322000</v>
      </c>
      <c r="H68" s="298">
        <v>100</v>
      </c>
      <c r="I68" s="65"/>
      <c r="J68" s="298">
        <v>0</v>
      </c>
      <c r="K68" s="67">
        <v>322000</v>
      </c>
      <c r="L68" s="298">
        <v>100</v>
      </c>
      <c r="M68" s="298">
        <v>0</v>
      </c>
      <c r="N68" s="299" t="s">
        <v>75</v>
      </c>
      <c r="O68" s="443"/>
    </row>
    <row r="69" spans="1:15" s="68" customFormat="1" ht="40.5">
      <c r="A69" s="63">
        <v>57</v>
      </c>
      <c r="B69" s="64" t="s">
        <v>303</v>
      </c>
      <c r="C69" s="65">
        <v>279300</v>
      </c>
      <c r="D69" s="65">
        <v>-300</v>
      </c>
      <c r="E69" s="65"/>
      <c r="F69" s="67">
        <v>279000</v>
      </c>
      <c r="G69" s="65">
        <v>279000</v>
      </c>
      <c r="H69" s="298">
        <v>100</v>
      </c>
      <c r="I69" s="65"/>
      <c r="J69" s="298">
        <v>0</v>
      </c>
      <c r="K69" s="67">
        <v>279000</v>
      </c>
      <c r="L69" s="298">
        <v>100</v>
      </c>
      <c r="M69" s="298">
        <v>0</v>
      </c>
      <c r="N69" s="299" t="s">
        <v>135</v>
      </c>
      <c r="O69" s="443"/>
    </row>
    <row r="70" spans="1:15" s="68" customFormat="1" ht="40.5">
      <c r="A70" s="63">
        <v>58</v>
      </c>
      <c r="B70" s="64" t="s">
        <v>270</v>
      </c>
      <c r="C70" s="65">
        <v>205600</v>
      </c>
      <c r="D70" s="65"/>
      <c r="E70" s="65"/>
      <c r="F70" s="67">
        <v>205600</v>
      </c>
      <c r="G70" s="65">
        <v>205600</v>
      </c>
      <c r="H70" s="298">
        <v>100</v>
      </c>
      <c r="I70" s="65"/>
      <c r="J70" s="298">
        <v>0</v>
      </c>
      <c r="K70" s="67">
        <v>205600</v>
      </c>
      <c r="L70" s="298">
        <v>100</v>
      </c>
      <c r="M70" s="298">
        <v>0</v>
      </c>
      <c r="N70" s="299" t="s">
        <v>78</v>
      </c>
      <c r="O70" s="443"/>
    </row>
    <row r="71" spans="1:15" s="68" customFormat="1" ht="40.5">
      <c r="A71" s="63">
        <v>59</v>
      </c>
      <c r="B71" s="64" t="s">
        <v>233</v>
      </c>
      <c r="C71" s="65">
        <v>452000</v>
      </c>
      <c r="D71" s="65"/>
      <c r="E71" s="65"/>
      <c r="F71" s="67">
        <v>452000</v>
      </c>
      <c r="G71" s="65">
        <v>452000</v>
      </c>
      <c r="H71" s="298">
        <v>100</v>
      </c>
      <c r="I71" s="65"/>
      <c r="J71" s="298">
        <v>0</v>
      </c>
      <c r="K71" s="67">
        <v>452000</v>
      </c>
      <c r="L71" s="298">
        <v>100</v>
      </c>
      <c r="M71" s="298">
        <v>0</v>
      </c>
      <c r="N71" s="299" t="s">
        <v>78</v>
      </c>
      <c r="O71" s="443"/>
    </row>
    <row r="72" spans="1:15" s="68" customFormat="1" ht="40.5">
      <c r="A72" s="63">
        <v>60</v>
      </c>
      <c r="B72" s="64" t="s">
        <v>248</v>
      </c>
      <c r="C72" s="65">
        <v>257300</v>
      </c>
      <c r="D72" s="65"/>
      <c r="E72" s="65"/>
      <c r="F72" s="67">
        <v>257300</v>
      </c>
      <c r="G72" s="65">
        <v>257300</v>
      </c>
      <c r="H72" s="298">
        <v>100</v>
      </c>
      <c r="I72" s="65"/>
      <c r="J72" s="298">
        <v>0</v>
      </c>
      <c r="K72" s="67">
        <v>257300</v>
      </c>
      <c r="L72" s="298">
        <v>100</v>
      </c>
      <c r="M72" s="298">
        <v>0</v>
      </c>
      <c r="N72" s="299" t="s">
        <v>205</v>
      </c>
      <c r="O72" s="443"/>
    </row>
    <row r="73" spans="1:15" s="68" customFormat="1" ht="40.5">
      <c r="A73" s="63">
        <v>61</v>
      </c>
      <c r="B73" s="64" t="s">
        <v>267</v>
      </c>
      <c r="C73" s="65">
        <v>28500</v>
      </c>
      <c r="D73" s="65"/>
      <c r="E73" s="65"/>
      <c r="F73" s="67">
        <v>28500</v>
      </c>
      <c r="G73" s="65">
        <v>28500</v>
      </c>
      <c r="H73" s="298">
        <v>100</v>
      </c>
      <c r="I73" s="65"/>
      <c r="J73" s="298">
        <v>0</v>
      </c>
      <c r="K73" s="67">
        <v>28500</v>
      </c>
      <c r="L73" s="298">
        <v>100</v>
      </c>
      <c r="M73" s="298">
        <v>0</v>
      </c>
      <c r="N73" s="299" t="s">
        <v>268</v>
      </c>
      <c r="O73" s="443"/>
    </row>
    <row r="74" spans="1:15" s="68" customFormat="1" ht="40.5">
      <c r="A74" s="63">
        <v>62</v>
      </c>
      <c r="B74" s="64" t="s">
        <v>253</v>
      </c>
      <c r="C74" s="65">
        <v>475200</v>
      </c>
      <c r="D74" s="65"/>
      <c r="E74" s="65"/>
      <c r="F74" s="67">
        <v>475200</v>
      </c>
      <c r="G74" s="65">
        <v>475200</v>
      </c>
      <c r="H74" s="298">
        <v>100</v>
      </c>
      <c r="I74" s="65"/>
      <c r="J74" s="298">
        <v>0</v>
      </c>
      <c r="K74" s="67">
        <v>475200</v>
      </c>
      <c r="L74" s="298">
        <v>100</v>
      </c>
      <c r="M74" s="298">
        <v>0</v>
      </c>
      <c r="N74" s="299" t="s">
        <v>243</v>
      </c>
      <c r="O74" s="443"/>
    </row>
    <row r="75" spans="1:15" s="68" customFormat="1" ht="40.5">
      <c r="A75" s="63">
        <v>63</v>
      </c>
      <c r="B75" s="72" t="s">
        <v>254</v>
      </c>
      <c r="C75" s="65">
        <v>459700</v>
      </c>
      <c r="D75" s="66">
        <v>-4500</v>
      </c>
      <c r="E75" s="66"/>
      <c r="F75" s="67">
        <v>455200</v>
      </c>
      <c r="G75" s="66">
        <v>455200</v>
      </c>
      <c r="H75" s="311">
        <v>100</v>
      </c>
      <c r="I75" s="66"/>
      <c r="J75" s="298">
        <v>0</v>
      </c>
      <c r="K75" s="67">
        <v>455200</v>
      </c>
      <c r="L75" s="311">
        <v>100</v>
      </c>
      <c r="M75" s="298">
        <v>0</v>
      </c>
      <c r="N75" s="299" t="s">
        <v>243</v>
      </c>
      <c r="O75" s="446"/>
    </row>
    <row r="76" spans="1:15" s="68" customFormat="1" ht="40.5" customHeight="1">
      <c r="A76" s="63">
        <v>64</v>
      </c>
      <c r="B76" s="64" t="s">
        <v>264</v>
      </c>
      <c r="C76" s="65">
        <v>141400</v>
      </c>
      <c r="D76" s="65"/>
      <c r="E76" s="65"/>
      <c r="F76" s="67">
        <v>141400</v>
      </c>
      <c r="G76" s="65">
        <v>141400</v>
      </c>
      <c r="H76" s="298">
        <v>100</v>
      </c>
      <c r="I76" s="65"/>
      <c r="J76" s="298">
        <v>0</v>
      </c>
      <c r="K76" s="67">
        <v>141400</v>
      </c>
      <c r="L76" s="298">
        <v>100</v>
      </c>
      <c r="M76" s="298">
        <v>0</v>
      </c>
      <c r="N76" s="299" t="s">
        <v>265</v>
      </c>
      <c r="O76" s="443"/>
    </row>
  </sheetData>
  <mergeCells count="13">
    <mergeCell ref="M3:M4"/>
    <mergeCell ref="N3:N4"/>
    <mergeCell ref="E3:E4"/>
    <mergeCell ref="F3:F4"/>
    <mergeCell ref="G3:H3"/>
    <mergeCell ref="I3:J3"/>
    <mergeCell ref="A3:A4"/>
    <mergeCell ref="B3:B4"/>
    <mergeCell ref="C3:C4"/>
    <mergeCell ref="D3:D4"/>
    <mergeCell ref="A1:M1"/>
    <mergeCell ref="A2:M2"/>
    <mergeCell ref="K3:L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D9" sqref="D9"/>
    </sheetView>
  </sheetViews>
  <sheetFormatPr defaultColWidth="9.140625" defaultRowHeight="24"/>
  <cols>
    <col min="1" max="1" width="6.42578125" style="101" customWidth="1"/>
    <col min="2" max="2" width="51.85546875" style="99" customWidth="1"/>
    <col min="3" max="3" width="29" style="352" bestFit="1" customWidth="1"/>
    <col min="4" max="4" width="29" style="353" bestFit="1" customWidth="1"/>
    <col min="5" max="5" width="27.28515625" style="354" bestFit="1" customWidth="1"/>
    <col min="6" max="6" width="29" style="354" bestFit="1" customWidth="1"/>
    <col min="7" max="7" width="29" style="354" customWidth="1"/>
    <col min="8" max="8" width="24.42578125" style="354" customWidth="1"/>
    <col min="9" max="9" width="12.7109375" style="354" customWidth="1"/>
    <col min="10" max="10" width="29" style="354" customWidth="1"/>
    <col min="11" max="11" width="21.85546875" style="90" bestFit="1" customWidth="1"/>
    <col min="12" max="12" width="22.42578125" style="343" customWidth="1"/>
    <col min="13" max="13" width="11.28515625" style="100" bestFit="1" customWidth="1"/>
    <col min="14" max="16384" width="9.140625" style="100"/>
  </cols>
  <sheetData>
    <row r="1" spans="1:12" s="76" customFormat="1" ht="39.950000000000003" customHeight="1">
      <c r="A1" s="593" t="str">
        <f>+[2]แบบรายงานเงินกันเหลื่อมปี!A1</f>
        <v>รายงานผลการเบิกจ่ายเงินกันไว้เบิกเหลื่อมปี ประจำปีงบประมาณ พ.ศ. 2568</v>
      </c>
      <c r="B1" s="593"/>
      <c r="C1" s="593"/>
      <c r="D1" s="593"/>
      <c r="E1" s="593"/>
      <c r="F1" s="593"/>
      <c r="G1" s="593"/>
      <c r="H1" s="593"/>
      <c r="I1" s="593"/>
      <c r="J1" s="593"/>
      <c r="K1" s="165"/>
      <c r="L1" s="315"/>
    </row>
    <row r="2" spans="1:12" s="76" customFormat="1" ht="39.950000000000003" customHeight="1">
      <c r="A2" s="593" t="str">
        <f>+[2]แบบรายงานเงินกันเหลื่อมปี!A2</f>
        <v>กรมการพัฒนาชุมชน</v>
      </c>
      <c r="B2" s="593"/>
      <c r="C2" s="593"/>
      <c r="D2" s="593"/>
      <c r="E2" s="593"/>
      <c r="F2" s="593"/>
      <c r="G2" s="593"/>
      <c r="H2" s="593"/>
      <c r="I2" s="593"/>
      <c r="J2" s="593"/>
      <c r="K2" s="166"/>
      <c r="L2" s="315"/>
    </row>
    <row r="3" spans="1:12" s="76" customFormat="1" ht="39.950000000000003" customHeight="1">
      <c r="A3" s="594" t="str">
        <f>+[2]เสนอ!A3</f>
        <v>ข้อมูล ณ วันที่ 15 กุมภาพันธ์ 2569</v>
      </c>
      <c r="B3" s="594"/>
      <c r="C3" s="594"/>
      <c r="D3" s="594"/>
      <c r="E3" s="594"/>
      <c r="F3" s="594"/>
      <c r="G3" s="594"/>
      <c r="H3" s="594"/>
      <c r="I3" s="594"/>
      <c r="J3" s="594"/>
      <c r="K3" s="166"/>
      <c r="L3" s="315"/>
    </row>
    <row r="4" spans="1:12" s="76" customFormat="1" ht="39.950000000000003" customHeight="1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165"/>
      <c r="L4" s="315"/>
    </row>
    <row r="5" spans="1:12" s="5" customFormat="1" ht="39.950000000000003" customHeight="1">
      <c r="A5" s="596" t="s">
        <v>20</v>
      </c>
      <c r="B5" s="596" t="s">
        <v>3</v>
      </c>
      <c r="C5" s="601" t="s">
        <v>22</v>
      </c>
      <c r="D5" s="597" t="s">
        <v>83</v>
      </c>
      <c r="E5" s="598"/>
      <c r="F5" s="599"/>
      <c r="G5" s="600" t="s">
        <v>2</v>
      </c>
      <c r="H5" s="600" t="s">
        <v>10</v>
      </c>
      <c r="I5" s="602" t="s">
        <v>164</v>
      </c>
      <c r="J5" s="603" t="s">
        <v>4</v>
      </c>
      <c r="K5" s="165"/>
      <c r="L5" s="317"/>
    </row>
    <row r="6" spans="1:12" s="78" customFormat="1" ht="39.950000000000003" customHeight="1">
      <c r="A6" s="596"/>
      <c r="B6" s="596"/>
      <c r="C6" s="601"/>
      <c r="D6" s="77" t="s">
        <v>1</v>
      </c>
      <c r="E6" s="316" t="s">
        <v>6</v>
      </c>
      <c r="F6" s="318" t="s">
        <v>156</v>
      </c>
      <c r="G6" s="600"/>
      <c r="H6" s="600"/>
      <c r="I6" s="596"/>
      <c r="J6" s="604"/>
      <c r="K6" s="167"/>
      <c r="L6" s="319"/>
    </row>
    <row r="7" spans="1:12" s="35" customFormat="1" ht="54" customHeight="1" thickBot="1">
      <c r="A7" s="447"/>
      <c r="B7" s="448" t="s">
        <v>306</v>
      </c>
      <c r="C7" s="449">
        <v>3017727.5700000003</v>
      </c>
      <c r="D7" s="449">
        <v>343389357.13999999</v>
      </c>
      <c r="E7" s="449">
        <v>54191215.140000001</v>
      </c>
      <c r="F7" s="449">
        <v>397580572.27999997</v>
      </c>
      <c r="G7" s="449">
        <v>400598299.85000002</v>
      </c>
      <c r="H7" s="449">
        <v>265497352.28</v>
      </c>
      <c r="I7" s="449">
        <v>66.275206954051683</v>
      </c>
      <c r="J7" s="449">
        <v>135100947.56999999</v>
      </c>
      <c r="K7" s="168">
        <f>H7/F7*100</f>
        <v>66.778250948595371</v>
      </c>
      <c r="L7" s="320"/>
    </row>
    <row r="8" spans="1:12" s="35" customFormat="1" ht="54" customHeight="1" thickTop="1">
      <c r="A8" s="79">
        <v>1</v>
      </c>
      <c r="B8" s="80" t="s">
        <v>307</v>
      </c>
      <c r="C8" s="321">
        <v>3017727.5700000003</v>
      </c>
      <c r="D8" s="321">
        <v>187919357.14000002</v>
      </c>
      <c r="E8" s="321">
        <v>54191215.140000001</v>
      </c>
      <c r="F8" s="321">
        <v>242110572.28</v>
      </c>
      <c r="G8" s="321">
        <v>245128299.84999999</v>
      </c>
      <c r="H8" s="321">
        <v>186957352.28</v>
      </c>
      <c r="I8" s="321">
        <v>76.269183278472454</v>
      </c>
      <c r="J8" s="321">
        <v>58170947.569999993</v>
      </c>
      <c r="K8" s="168"/>
      <c r="L8" s="320"/>
    </row>
    <row r="9" spans="1:12" s="78" customFormat="1" ht="54" customHeight="1">
      <c r="A9" s="77"/>
      <c r="B9" s="81" t="s">
        <v>308</v>
      </c>
      <c r="C9" s="322">
        <v>2091395.04</v>
      </c>
      <c r="D9" s="322">
        <v>135455314.65000001</v>
      </c>
      <c r="E9" s="322">
        <v>32356000</v>
      </c>
      <c r="F9" s="82">
        <v>167811314.65000001</v>
      </c>
      <c r="G9" s="82">
        <v>169902709.69</v>
      </c>
      <c r="H9" s="82">
        <v>138081314.65000001</v>
      </c>
      <c r="I9" s="82">
        <v>81.270813692106216</v>
      </c>
      <c r="J9" s="82">
        <v>31821395.039999992</v>
      </c>
      <c r="K9" s="168">
        <f>H9/F9*100</f>
        <v>82.28367374273472</v>
      </c>
      <c r="L9" s="319"/>
    </row>
    <row r="10" spans="1:12" s="85" customFormat="1" ht="54" customHeight="1">
      <c r="A10" s="83"/>
      <c r="B10" s="84" t="s">
        <v>309</v>
      </c>
      <c r="C10" s="323">
        <v>720432.53</v>
      </c>
      <c r="D10" s="323">
        <v>52331792.490000002</v>
      </c>
      <c r="E10" s="323">
        <v>10759226.140000001</v>
      </c>
      <c r="F10" s="82">
        <v>63091018.630000003</v>
      </c>
      <c r="G10" s="82">
        <v>63811451.160000004</v>
      </c>
      <c r="H10" s="323">
        <v>42338618.630000003</v>
      </c>
      <c r="I10" s="82">
        <v>66.349562438003019</v>
      </c>
      <c r="J10" s="82">
        <v>21472832.530000001</v>
      </c>
      <c r="K10" s="168">
        <f>H10/F10*100</f>
        <v>67.107204082876919</v>
      </c>
      <c r="L10" s="324"/>
    </row>
    <row r="11" spans="1:12" s="87" customFormat="1" ht="54" customHeight="1">
      <c r="A11" s="86"/>
      <c r="B11" s="81" t="s">
        <v>310</v>
      </c>
      <c r="C11" s="325">
        <v>205900</v>
      </c>
      <c r="D11" s="325">
        <v>132250</v>
      </c>
      <c r="E11" s="325">
        <v>11075989</v>
      </c>
      <c r="F11" s="82">
        <v>11208239</v>
      </c>
      <c r="G11" s="82">
        <v>11414139</v>
      </c>
      <c r="H11" s="326">
        <v>6537419</v>
      </c>
      <c r="I11" s="82">
        <v>57.274744945720393</v>
      </c>
      <c r="J11" s="82">
        <v>4876720</v>
      </c>
      <c r="K11" s="168">
        <f>H11/F11*100</f>
        <v>58.326905769942982</v>
      </c>
      <c r="L11" s="327"/>
    </row>
    <row r="12" spans="1:12" s="87" customFormat="1" ht="54" customHeight="1">
      <c r="A12" s="86">
        <v>2</v>
      </c>
      <c r="B12" s="81" t="s">
        <v>311</v>
      </c>
      <c r="C12" s="325">
        <v>0</v>
      </c>
      <c r="D12" s="325">
        <v>155470000</v>
      </c>
      <c r="E12" s="325">
        <v>0</v>
      </c>
      <c r="F12" s="82">
        <v>155470000</v>
      </c>
      <c r="G12" s="82">
        <v>155470000</v>
      </c>
      <c r="H12" s="326">
        <v>78540000</v>
      </c>
      <c r="I12" s="82">
        <v>50.517784781629899</v>
      </c>
      <c r="J12" s="82">
        <v>76930000</v>
      </c>
      <c r="K12" s="168">
        <f t="shared" ref="K12" si="0">H12/F12*100</f>
        <v>50.517784781629892</v>
      </c>
      <c r="L12" s="327"/>
    </row>
    <row r="13" spans="1:12" s="91" customFormat="1">
      <c r="A13" s="88"/>
      <c r="B13" s="89"/>
      <c r="C13" s="328"/>
      <c r="D13" s="329"/>
      <c r="E13" s="330"/>
      <c r="F13" s="330"/>
      <c r="G13" s="330"/>
      <c r="H13" s="330"/>
      <c r="I13" s="330"/>
      <c r="J13" s="330"/>
      <c r="K13" s="90"/>
      <c r="L13" s="331"/>
    </row>
    <row r="14" spans="1:12" s="91" customFormat="1">
      <c r="A14" s="92"/>
      <c r="B14" s="89"/>
      <c r="C14" s="328"/>
      <c r="D14" s="329"/>
      <c r="E14" s="330"/>
      <c r="F14" s="330"/>
      <c r="G14" s="330"/>
      <c r="H14" s="330"/>
      <c r="I14" s="330"/>
      <c r="J14" s="330"/>
      <c r="K14" s="90"/>
      <c r="L14" s="331"/>
    </row>
    <row r="15" spans="1:12" s="91" customFormat="1">
      <c r="A15" s="88"/>
      <c r="B15" s="89"/>
      <c r="C15" s="328"/>
      <c r="D15" s="329"/>
      <c r="E15" s="330"/>
      <c r="F15" s="330"/>
      <c r="G15" s="330"/>
      <c r="H15" s="330"/>
      <c r="I15" s="330"/>
      <c r="J15" s="330"/>
      <c r="K15" s="90"/>
      <c r="L15" s="331"/>
    </row>
    <row r="16" spans="1:12" s="91" customFormat="1">
      <c r="A16" s="92"/>
      <c r="B16" s="89"/>
      <c r="C16" s="328"/>
      <c r="D16" s="329"/>
      <c r="E16" s="330"/>
      <c r="F16" s="330"/>
      <c r="G16" s="330"/>
      <c r="H16" s="330"/>
      <c r="I16" s="330"/>
      <c r="J16" s="330"/>
      <c r="K16" s="90"/>
      <c r="L16" s="331"/>
    </row>
    <row r="17" spans="1:12" s="91" customFormat="1">
      <c r="A17" s="88"/>
      <c r="B17" s="89"/>
      <c r="C17" s="328"/>
      <c r="D17" s="329"/>
      <c r="E17" s="330"/>
      <c r="F17" s="330"/>
      <c r="G17" s="330"/>
      <c r="H17" s="330"/>
      <c r="I17" s="330"/>
      <c r="J17" s="330"/>
      <c r="K17" s="90"/>
      <c r="L17" s="331"/>
    </row>
    <row r="18" spans="1:12" s="91" customFormat="1">
      <c r="A18" s="92"/>
      <c r="B18" s="89"/>
      <c r="C18" s="328"/>
      <c r="D18" s="329"/>
      <c r="E18" s="330"/>
      <c r="F18" s="330"/>
      <c r="G18" s="330"/>
      <c r="H18" s="330"/>
      <c r="I18" s="330"/>
      <c r="J18" s="330"/>
      <c r="K18" s="90"/>
      <c r="L18" s="331"/>
    </row>
    <row r="19" spans="1:12" s="91" customFormat="1">
      <c r="A19" s="88"/>
      <c r="B19" s="89"/>
      <c r="C19" s="328"/>
      <c r="D19" s="329"/>
      <c r="E19" s="330"/>
      <c r="F19" s="330"/>
      <c r="G19" s="330"/>
      <c r="H19" s="330"/>
      <c r="I19" s="330"/>
      <c r="J19" s="330"/>
      <c r="K19" s="90"/>
      <c r="L19" s="331"/>
    </row>
    <row r="20" spans="1:12" s="91" customFormat="1">
      <c r="A20" s="92"/>
      <c r="B20" s="89"/>
      <c r="C20" s="328"/>
      <c r="D20" s="329"/>
      <c r="E20" s="330"/>
      <c r="F20" s="330"/>
      <c r="G20" s="330"/>
      <c r="H20" s="330"/>
      <c r="I20" s="330"/>
      <c r="J20" s="330"/>
      <c r="K20" s="90"/>
      <c r="L20" s="331"/>
    </row>
    <row r="21" spans="1:12" s="91" customFormat="1">
      <c r="A21" s="88"/>
      <c r="B21" s="89"/>
      <c r="C21" s="328"/>
      <c r="D21" s="329"/>
      <c r="E21" s="330"/>
      <c r="F21" s="330"/>
      <c r="G21" s="330"/>
      <c r="H21" s="330"/>
      <c r="I21" s="330"/>
      <c r="J21" s="330"/>
      <c r="K21" s="90"/>
      <c r="L21" s="331"/>
    </row>
    <row r="22" spans="1:12" s="91" customFormat="1">
      <c r="A22" s="92"/>
      <c r="B22" s="89"/>
      <c r="C22" s="328"/>
      <c r="D22" s="329"/>
      <c r="E22" s="330"/>
      <c r="F22" s="330"/>
      <c r="G22" s="330"/>
      <c r="H22" s="330"/>
      <c r="I22" s="330"/>
      <c r="J22" s="330"/>
      <c r="K22" s="90"/>
      <c r="L22" s="331"/>
    </row>
    <row r="23" spans="1:12" s="91" customFormat="1">
      <c r="A23" s="88"/>
      <c r="B23" s="89"/>
      <c r="C23" s="328"/>
      <c r="D23" s="329"/>
      <c r="E23" s="330"/>
      <c r="F23" s="330"/>
      <c r="G23" s="330"/>
      <c r="H23" s="330"/>
      <c r="I23" s="330"/>
      <c r="J23" s="330"/>
      <c r="K23" s="90"/>
      <c r="L23" s="331"/>
    </row>
    <row r="24" spans="1:12" s="91" customFormat="1">
      <c r="A24" s="92"/>
      <c r="B24" s="89"/>
      <c r="C24" s="328"/>
      <c r="D24" s="329"/>
      <c r="E24" s="330"/>
      <c r="F24" s="330"/>
      <c r="G24" s="330"/>
      <c r="H24" s="330"/>
      <c r="I24" s="330"/>
      <c r="J24" s="330"/>
      <c r="K24" s="90"/>
      <c r="L24" s="331"/>
    </row>
    <row r="25" spans="1:12" s="91" customFormat="1">
      <c r="A25" s="88"/>
      <c r="B25" s="89"/>
      <c r="C25" s="328"/>
      <c r="D25" s="329"/>
      <c r="E25" s="330"/>
      <c r="F25" s="330"/>
      <c r="G25" s="330"/>
      <c r="H25" s="330"/>
      <c r="I25" s="330"/>
      <c r="J25" s="330"/>
      <c r="K25" s="90"/>
      <c r="L25" s="331"/>
    </row>
    <row r="26" spans="1:12" s="91" customFormat="1">
      <c r="A26" s="92"/>
      <c r="B26" s="89"/>
      <c r="C26" s="328"/>
      <c r="D26" s="329"/>
      <c r="E26" s="330"/>
      <c r="F26" s="330"/>
      <c r="G26" s="330"/>
      <c r="H26" s="330"/>
      <c r="I26" s="330"/>
      <c r="J26" s="330"/>
      <c r="K26" s="90"/>
      <c r="L26" s="331"/>
    </row>
    <row r="27" spans="1:12" s="91" customFormat="1">
      <c r="A27" s="88"/>
      <c r="B27" s="89"/>
      <c r="C27" s="328"/>
      <c r="D27" s="329"/>
      <c r="E27" s="330"/>
      <c r="F27" s="330"/>
      <c r="G27" s="330"/>
      <c r="H27" s="330"/>
      <c r="I27" s="330"/>
      <c r="J27" s="330"/>
      <c r="K27" s="90"/>
      <c r="L27" s="331"/>
    </row>
    <row r="28" spans="1:12" s="91" customFormat="1">
      <c r="A28" s="92"/>
      <c r="B28" s="89"/>
      <c r="C28" s="328"/>
      <c r="D28" s="329"/>
      <c r="E28" s="330"/>
      <c r="F28" s="330"/>
      <c r="G28" s="330"/>
      <c r="H28" s="330"/>
      <c r="I28" s="330"/>
      <c r="J28" s="330"/>
      <c r="K28" s="90"/>
      <c r="L28" s="331"/>
    </row>
    <row r="29" spans="1:12" s="91" customFormat="1">
      <c r="A29" s="88"/>
      <c r="B29" s="89"/>
      <c r="C29" s="328"/>
      <c r="D29" s="329"/>
      <c r="E29" s="330"/>
      <c r="F29" s="330"/>
      <c r="G29" s="330"/>
      <c r="H29" s="330"/>
      <c r="I29" s="330"/>
      <c r="J29" s="330"/>
      <c r="K29" s="90"/>
      <c r="L29" s="331"/>
    </row>
    <row r="30" spans="1:12" s="91" customFormat="1">
      <c r="A30" s="92"/>
      <c r="B30" s="89"/>
      <c r="C30" s="328"/>
      <c r="D30" s="329"/>
      <c r="E30" s="330"/>
      <c r="F30" s="330"/>
      <c r="G30" s="330"/>
      <c r="H30" s="330"/>
      <c r="I30" s="330"/>
      <c r="J30" s="330"/>
      <c r="K30" s="90"/>
      <c r="L30" s="331"/>
    </row>
    <row r="31" spans="1:12" s="91" customFormat="1">
      <c r="A31" s="88"/>
      <c r="B31" s="89"/>
      <c r="C31" s="328"/>
      <c r="D31" s="329"/>
      <c r="E31" s="330"/>
      <c r="F31" s="330"/>
      <c r="G31" s="330"/>
      <c r="H31" s="330"/>
      <c r="I31" s="330"/>
      <c r="J31" s="330"/>
      <c r="K31" s="90"/>
      <c r="L31" s="331"/>
    </row>
    <row r="32" spans="1:12" s="91" customFormat="1">
      <c r="A32" s="92"/>
      <c r="B32" s="89"/>
      <c r="C32" s="328"/>
      <c r="D32" s="329"/>
      <c r="E32" s="330"/>
      <c r="F32" s="330"/>
      <c r="G32" s="330"/>
      <c r="H32" s="330"/>
      <c r="I32" s="330"/>
      <c r="J32" s="330"/>
      <c r="K32" s="90"/>
      <c r="L32" s="331"/>
    </row>
    <row r="33" spans="1:12" s="91" customFormat="1">
      <c r="A33" s="88"/>
      <c r="B33" s="89"/>
      <c r="C33" s="328"/>
      <c r="D33" s="329"/>
      <c r="E33" s="330"/>
      <c r="F33" s="330"/>
      <c r="G33" s="330"/>
      <c r="H33" s="330"/>
      <c r="I33" s="330"/>
      <c r="J33" s="330"/>
      <c r="K33" s="90"/>
      <c r="L33" s="331"/>
    </row>
    <row r="34" spans="1:12" s="91" customFormat="1">
      <c r="A34" s="92"/>
      <c r="B34" s="89"/>
      <c r="C34" s="328"/>
      <c r="D34" s="329"/>
      <c r="E34" s="330"/>
      <c r="F34" s="330"/>
      <c r="G34" s="330"/>
      <c r="H34" s="330"/>
      <c r="I34" s="330"/>
      <c r="J34" s="330"/>
      <c r="K34" s="90"/>
      <c r="L34" s="331"/>
    </row>
    <row r="35" spans="1:12" s="91" customFormat="1">
      <c r="A35" s="88"/>
      <c r="B35" s="89"/>
      <c r="C35" s="328"/>
      <c r="D35" s="329"/>
      <c r="E35" s="330"/>
      <c r="F35" s="330"/>
      <c r="G35" s="330"/>
      <c r="H35" s="330"/>
      <c r="I35" s="330"/>
      <c r="J35" s="330"/>
      <c r="K35" s="90"/>
      <c r="L35" s="331"/>
    </row>
    <row r="36" spans="1:12" s="91" customFormat="1" ht="73.5" customHeight="1">
      <c r="A36" s="92"/>
      <c r="B36" s="89"/>
      <c r="C36" s="328"/>
      <c r="D36" s="329"/>
      <c r="E36" s="330"/>
      <c r="F36" s="330"/>
      <c r="G36" s="330"/>
      <c r="H36" s="330"/>
      <c r="I36" s="330"/>
      <c r="J36" s="330"/>
      <c r="K36" s="90"/>
      <c r="L36" s="331"/>
    </row>
    <row r="37" spans="1:12" s="91" customFormat="1">
      <c r="A37" s="88"/>
      <c r="B37" s="89"/>
      <c r="C37" s="328"/>
      <c r="D37" s="329"/>
      <c r="E37" s="330"/>
      <c r="F37" s="330"/>
      <c r="G37" s="330"/>
      <c r="H37" s="330"/>
      <c r="I37" s="330"/>
      <c r="J37" s="330"/>
      <c r="K37" s="90"/>
      <c r="L37" s="331"/>
    </row>
    <row r="38" spans="1:12" s="91" customFormat="1">
      <c r="A38" s="92"/>
      <c r="B38" s="89"/>
      <c r="C38" s="328"/>
      <c r="D38" s="329"/>
      <c r="E38" s="330"/>
      <c r="F38" s="330"/>
      <c r="G38" s="330"/>
      <c r="H38" s="330"/>
      <c r="I38" s="330"/>
      <c r="J38" s="330"/>
      <c r="K38" s="90"/>
      <c r="L38" s="331"/>
    </row>
    <row r="39" spans="1:12" s="91" customFormat="1">
      <c r="A39" s="88"/>
      <c r="B39" s="89"/>
      <c r="C39" s="328"/>
      <c r="D39" s="329"/>
      <c r="E39" s="330"/>
      <c r="F39" s="330"/>
      <c r="G39" s="330"/>
      <c r="H39" s="330"/>
      <c r="I39" s="330"/>
      <c r="J39" s="330"/>
      <c r="K39" s="90"/>
      <c r="L39" s="331"/>
    </row>
    <row r="40" spans="1:12" s="91" customFormat="1">
      <c r="A40" s="92"/>
      <c r="B40" s="89"/>
      <c r="C40" s="328"/>
      <c r="D40" s="329"/>
      <c r="E40" s="330"/>
      <c r="F40" s="330"/>
      <c r="G40" s="330"/>
      <c r="H40" s="330"/>
      <c r="I40" s="330"/>
      <c r="J40" s="330"/>
      <c r="K40" s="90"/>
      <c r="L40" s="331"/>
    </row>
    <row r="41" spans="1:12" s="91" customFormat="1">
      <c r="A41" s="88"/>
      <c r="B41" s="89"/>
      <c r="C41" s="328"/>
      <c r="D41" s="329"/>
      <c r="E41" s="330"/>
      <c r="F41" s="330"/>
      <c r="G41" s="330"/>
      <c r="H41" s="330"/>
      <c r="I41" s="330"/>
      <c r="J41" s="330"/>
      <c r="K41" s="90"/>
      <c r="L41" s="331"/>
    </row>
    <row r="42" spans="1:12" s="91" customFormat="1">
      <c r="A42" s="92"/>
      <c r="B42" s="89"/>
      <c r="C42" s="328"/>
      <c r="D42" s="329"/>
      <c r="E42" s="330"/>
      <c r="F42" s="330"/>
      <c r="G42" s="330"/>
      <c r="H42" s="330"/>
      <c r="I42" s="330"/>
      <c r="J42" s="330"/>
      <c r="K42" s="90"/>
      <c r="L42" s="331"/>
    </row>
    <row r="43" spans="1:12" s="91" customFormat="1">
      <c r="A43" s="88"/>
      <c r="B43" s="89"/>
      <c r="C43" s="328"/>
      <c r="D43" s="329"/>
      <c r="E43" s="330"/>
      <c r="F43" s="330"/>
      <c r="G43" s="330"/>
      <c r="H43" s="330"/>
      <c r="I43" s="330"/>
      <c r="J43" s="330"/>
      <c r="K43" s="90"/>
      <c r="L43" s="331"/>
    </row>
    <row r="44" spans="1:12" s="91" customFormat="1">
      <c r="A44" s="92"/>
      <c r="B44" s="89"/>
      <c r="C44" s="328"/>
      <c r="D44" s="329"/>
      <c r="E44" s="330"/>
      <c r="F44" s="330"/>
      <c r="G44" s="330"/>
      <c r="H44" s="330"/>
      <c r="I44" s="330"/>
      <c r="J44" s="330"/>
      <c r="K44" s="90"/>
      <c r="L44" s="331"/>
    </row>
    <row r="45" spans="1:12" s="91" customFormat="1">
      <c r="A45" s="88"/>
      <c r="B45" s="89"/>
      <c r="C45" s="328"/>
      <c r="D45" s="329"/>
      <c r="E45" s="330"/>
      <c r="F45" s="330"/>
      <c r="G45" s="330"/>
      <c r="H45" s="330"/>
      <c r="I45" s="330"/>
      <c r="J45" s="330"/>
      <c r="K45" s="90"/>
      <c r="L45" s="331"/>
    </row>
    <row r="46" spans="1:12" s="93" customFormat="1">
      <c r="A46" s="92"/>
      <c r="B46" s="89"/>
      <c r="C46" s="332"/>
      <c r="D46" s="333"/>
      <c r="E46" s="334"/>
      <c r="F46" s="334"/>
      <c r="G46" s="334"/>
      <c r="H46" s="334"/>
      <c r="I46" s="334"/>
      <c r="J46" s="334"/>
      <c r="K46" s="90"/>
      <c r="L46" s="331"/>
    </row>
    <row r="47" spans="1:12" s="91" customFormat="1">
      <c r="A47" s="88"/>
      <c r="B47" s="94"/>
      <c r="C47" s="328"/>
      <c r="D47" s="329"/>
      <c r="E47" s="330"/>
      <c r="F47" s="330"/>
      <c r="G47" s="330"/>
      <c r="H47" s="330"/>
      <c r="I47" s="330"/>
      <c r="J47" s="330"/>
      <c r="K47" s="90"/>
      <c r="L47" s="331"/>
    </row>
    <row r="48" spans="1:12" s="91" customFormat="1">
      <c r="A48" s="92"/>
      <c r="B48" s="89"/>
      <c r="C48" s="328"/>
      <c r="D48" s="329"/>
      <c r="E48" s="330"/>
      <c r="F48" s="330"/>
      <c r="G48" s="330"/>
      <c r="H48" s="330"/>
      <c r="I48" s="330"/>
      <c r="J48" s="330"/>
      <c r="K48" s="90"/>
      <c r="L48" s="331"/>
    </row>
    <row r="49" spans="1:12" s="91" customFormat="1">
      <c r="A49" s="88"/>
      <c r="B49" s="89"/>
      <c r="C49" s="328"/>
      <c r="D49" s="329"/>
      <c r="E49" s="330"/>
      <c r="F49" s="330"/>
      <c r="G49" s="330"/>
      <c r="H49" s="330"/>
      <c r="I49" s="330"/>
      <c r="J49" s="330"/>
      <c r="K49" s="90"/>
      <c r="L49" s="331"/>
    </row>
    <row r="50" spans="1:12" s="91" customFormat="1">
      <c r="A50" s="92"/>
      <c r="B50" s="89"/>
      <c r="C50" s="328"/>
      <c r="D50" s="329"/>
      <c r="E50" s="330"/>
      <c r="F50" s="330"/>
      <c r="G50" s="330"/>
      <c r="H50" s="330"/>
      <c r="I50" s="330"/>
      <c r="J50" s="330"/>
      <c r="K50" s="90"/>
      <c r="L50" s="331"/>
    </row>
    <row r="51" spans="1:12" s="91" customFormat="1">
      <c r="A51" s="88"/>
      <c r="B51" s="89"/>
      <c r="C51" s="328"/>
      <c r="D51" s="329"/>
      <c r="E51" s="330"/>
      <c r="F51" s="330"/>
      <c r="G51" s="330"/>
      <c r="H51" s="330"/>
      <c r="I51" s="330"/>
      <c r="J51" s="330"/>
      <c r="K51" s="90"/>
      <c r="L51" s="331"/>
    </row>
    <row r="52" spans="1:12" s="91" customFormat="1">
      <c r="A52" s="92"/>
      <c r="B52" s="89"/>
      <c r="C52" s="328"/>
      <c r="D52" s="329"/>
      <c r="E52" s="330"/>
      <c r="F52" s="330"/>
      <c r="G52" s="330"/>
      <c r="H52" s="330"/>
      <c r="I52" s="330"/>
      <c r="J52" s="330"/>
      <c r="K52" s="90"/>
      <c r="L52" s="331"/>
    </row>
    <row r="53" spans="1:12" s="91" customFormat="1">
      <c r="A53" s="88"/>
      <c r="B53" s="89"/>
      <c r="C53" s="328"/>
      <c r="D53" s="329"/>
      <c r="E53" s="330"/>
      <c r="F53" s="330"/>
      <c r="G53" s="330"/>
      <c r="H53" s="330"/>
      <c r="I53" s="330"/>
      <c r="J53" s="330"/>
      <c r="K53" s="90"/>
      <c r="L53" s="331"/>
    </row>
    <row r="54" spans="1:12" s="91" customFormat="1" ht="69.75" customHeight="1">
      <c r="A54" s="92"/>
      <c r="B54" s="89"/>
      <c r="C54" s="328"/>
      <c r="D54" s="329"/>
      <c r="E54" s="330"/>
      <c r="F54" s="330"/>
      <c r="G54" s="330"/>
      <c r="H54" s="330"/>
      <c r="I54" s="330"/>
      <c r="J54" s="330"/>
      <c r="K54" s="90"/>
      <c r="L54" s="331"/>
    </row>
    <row r="55" spans="1:12" s="91" customFormat="1">
      <c r="A55" s="88"/>
      <c r="B55" s="89"/>
      <c r="C55" s="328"/>
      <c r="D55" s="329"/>
      <c r="E55" s="330"/>
      <c r="F55" s="330"/>
      <c r="G55" s="330"/>
      <c r="H55" s="330"/>
      <c r="I55" s="330"/>
      <c r="J55" s="330"/>
      <c r="K55" s="90"/>
      <c r="L55" s="331"/>
    </row>
    <row r="56" spans="1:12" s="91" customFormat="1">
      <c r="A56" s="92"/>
      <c r="B56" s="89"/>
      <c r="C56" s="328"/>
      <c r="D56" s="329"/>
      <c r="E56" s="330"/>
      <c r="F56" s="330"/>
      <c r="G56" s="330"/>
      <c r="H56" s="330"/>
      <c r="I56" s="330"/>
      <c r="J56" s="330"/>
      <c r="K56" s="90"/>
      <c r="L56" s="331"/>
    </row>
    <row r="57" spans="1:12" s="91" customFormat="1">
      <c r="A57" s="88"/>
      <c r="B57" s="89"/>
      <c r="C57" s="328"/>
      <c r="D57" s="329"/>
      <c r="E57" s="330"/>
      <c r="F57" s="330"/>
      <c r="G57" s="330"/>
      <c r="H57" s="330"/>
      <c r="I57" s="330"/>
      <c r="J57" s="330"/>
      <c r="K57" s="90"/>
      <c r="L57" s="331"/>
    </row>
    <row r="58" spans="1:12" s="91" customFormat="1">
      <c r="A58" s="92"/>
      <c r="B58" s="89"/>
      <c r="C58" s="328"/>
      <c r="D58" s="329"/>
      <c r="E58" s="330"/>
      <c r="F58" s="330"/>
      <c r="G58" s="330"/>
      <c r="H58" s="330"/>
      <c r="I58" s="330"/>
      <c r="J58" s="330"/>
      <c r="K58" s="90"/>
      <c r="L58" s="331"/>
    </row>
    <row r="59" spans="1:12" s="91" customFormat="1">
      <c r="A59" s="88"/>
      <c r="B59" s="89"/>
      <c r="C59" s="328"/>
      <c r="D59" s="329"/>
      <c r="E59" s="330"/>
      <c r="F59" s="330"/>
      <c r="G59" s="330"/>
      <c r="H59" s="330"/>
      <c r="I59" s="330"/>
      <c r="J59" s="330"/>
      <c r="K59" s="90"/>
      <c r="L59" s="331"/>
    </row>
    <row r="60" spans="1:12" s="91" customFormat="1">
      <c r="A60" s="92"/>
      <c r="B60" s="89"/>
      <c r="C60" s="328"/>
      <c r="D60" s="329"/>
      <c r="E60" s="330"/>
      <c r="F60" s="330"/>
      <c r="G60" s="330"/>
      <c r="H60" s="330"/>
      <c r="I60" s="330"/>
      <c r="J60" s="330"/>
      <c r="K60" s="90"/>
      <c r="L60" s="331"/>
    </row>
    <row r="61" spans="1:12" s="91" customFormat="1">
      <c r="A61" s="88"/>
      <c r="B61" s="89"/>
      <c r="C61" s="328"/>
      <c r="D61" s="329"/>
      <c r="E61" s="330"/>
      <c r="F61" s="330"/>
      <c r="G61" s="330"/>
      <c r="H61" s="330"/>
      <c r="I61" s="330"/>
      <c r="J61" s="330"/>
      <c r="K61" s="90"/>
      <c r="L61" s="331"/>
    </row>
    <row r="62" spans="1:12" s="91" customFormat="1">
      <c r="A62" s="92"/>
      <c r="B62" s="89"/>
      <c r="C62" s="328"/>
      <c r="D62" s="329"/>
      <c r="E62" s="330"/>
      <c r="F62" s="330"/>
      <c r="G62" s="330"/>
      <c r="H62" s="330"/>
      <c r="I62" s="330"/>
      <c r="J62" s="330"/>
      <c r="K62" s="90"/>
      <c r="L62" s="331"/>
    </row>
    <row r="63" spans="1:12" s="91" customFormat="1">
      <c r="A63" s="88"/>
      <c r="B63" s="89"/>
      <c r="C63" s="328"/>
      <c r="D63" s="329"/>
      <c r="E63" s="330"/>
      <c r="F63" s="330"/>
      <c r="G63" s="330"/>
      <c r="H63" s="330"/>
      <c r="I63" s="330"/>
      <c r="J63" s="330"/>
      <c r="K63" s="90"/>
      <c r="L63" s="331"/>
    </row>
    <row r="64" spans="1:12" s="91" customFormat="1" ht="66.75" customHeight="1">
      <c r="A64" s="92"/>
      <c r="B64" s="89"/>
      <c r="C64" s="328"/>
      <c r="D64" s="329"/>
      <c r="E64" s="330"/>
      <c r="F64" s="330"/>
      <c r="G64" s="330"/>
      <c r="H64" s="330"/>
      <c r="I64" s="330"/>
      <c r="J64" s="330"/>
      <c r="K64" s="90"/>
      <c r="L64" s="331"/>
    </row>
    <row r="65" spans="1:12" s="91" customFormat="1">
      <c r="A65" s="88"/>
      <c r="B65" s="89"/>
      <c r="C65" s="328"/>
      <c r="D65" s="329"/>
      <c r="E65" s="330"/>
      <c r="F65" s="330"/>
      <c r="G65" s="330"/>
      <c r="H65" s="330"/>
      <c r="I65" s="330"/>
      <c r="J65" s="330"/>
      <c r="K65" s="90"/>
      <c r="L65" s="331"/>
    </row>
    <row r="66" spans="1:12" s="91" customFormat="1">
      <c r="A66" s="92"/>
      <c r="B66" s="89"/>
      <c r="C66" s="328"/>
      <c r="D66" s="329"/>
      <c r="E66" s="330"/>
      <c r="F66" s="330"/>
      <c r="G66" s="330"/>
      <c r="H66" s="330"/>
      <c r="I66" s="330"/>
      <c r="J66" s="330"/>
      <c r="K66" s="90"/>
      <c r="L66" s="331"/>
    </row>
    <row r="67" spans="1:12" s="91" customFormat="1">
      <c r="A67" s="88"/>
      <c r="B67" s="89"/>
      <c r="C67" s="328"/>
      <c r="D67" s="329"/>
      <c r="E67" s="330"/>
      <c r="F67" s="330"/>
      <c r="G67" s="330"/>
      <c r="H67" s="330"/>
      <c r="I67" s="330"/>
      <c r="J67" s="330"/>
      <c r="K67" s="90"/>
      <c r="L67" s="331"/>
    </row>
    <row r="68" spans="1:12" s="91" customFormat="1">
      <c r="A68" s="92"/>
      <c r="B68" s="89"/>
      <c r="C68" s="328"/>
      <c r="D68" s="329"/>
      <c r="E68" s="330"/>
      <c r="F68" s="330"/>
      <c r="G68" s="330"/>
      <c r="H68" s="330"/>
      <c r="I68" s="330"/>
      <c r="J68" s="330"/>
      <c r="K68" s="90"/>
      <c r="L68" s="331"/>
    </row>
    <row r="69" spans="1:12" s="91" customFormat="1">
      <c r="A69" s="88"/>
      <c r="B69" s="89"/>
      <c r="C69" s="328"/>
      <c r="D69" s="329"/>
      <c r="E69" s="330"/>
      <c r="F69" s="330"/>
      <c r="G69" s="330"/>
      <c r="H69" s="330"/>
      <c r="I69" s="330"/>
      <c r="J69" s="330"/>
      <c r="K69" s="90"/>
      <c r="L69" s="331"/>
    </row>
    <row r="70" spans="1:12" s="95" customFormat="1">
      <c r="A70" s="92"/>
      <c r="B70" s="89"/>
      <c r="C70" s="335"/>
      <c r="D70" s="335"/>
      <c r="E70" s="336"/>
      <c r="F70" s="336"/>
      <c r="G70" s="337"/>
      <c r="H70" s="336"/>
      <c r="I70" s="336"/>
      <c r="J70" s="336"/>
      <c r="K70" s="90"/>
      <c r="L70" s="338"/>
    </row>
    <row r="71" spans="1:12" s="5" customFormat="1">
      <c r="A71" s="96"/>
      <c r="B71" s="89"/>
      <c r="C71" s="339"/>
      <c r="D71" s="339"/>
      <c r="E71" s="340"/>
      <c r="F71" s="340"/>
      <c r="G71" s="340"/>
      <c r="H71" s="340"/>
      <c r="I71" s="340"/>
      <c r="J71" s="340"/>
      <c r="K71" s="165"/>
      <c r="L71" s="317"/>
    </row>
    <row r="72" spans="1:12" s="91" customFormat="1">
      <c r="A72" s="97"/>
      <c r="B72" s="96"/>
      <c r="C72" s="335"/>
      <c r="D72" s="335"/>
      <c r="E72" s="341"/>
      <c r="F72" s="341"/>
      <c r="G72" s="341"/>
      <c r="H72" s="341"/>
      <c r="I72" s="341"/>
      <c r="J72" s="341"/>
      <c r="K72" s="90"/>
      <c r="L72" s="331"/>
    </row>
    <row r="73" spans="1:12" s="91" customFormat="1">
      <c r="A73" s="97"/>
      <c r="B73" s="98"/>
      <c r="C73" s="335"/>
      <c r="D73" s="335"/>
      <c r="E73" s="341"/>
      <c r="F73" s="341"/>
      <c r="G73" s="341"/>
      <c r="H73" s="341"/>
      <c r="I73" s="341"/>
      <c r="J73" s="341"/>
      <c r="K73" s="90"/>
      <c r="L73" s="331"/>
    </row>
    <row r="74" spans="1:12" s="91" customFormat="1">
      <c r="A74" s="97"/>
      <c r="B74" s="99"/>
      <c r="C74" s="335"/>
      <c r="D74" s="335"/>
      <c r="E74" s="341"/>
      <c r="F74" s="341"/>
      <c r="G74" s="341"/>
      <c r="H74" s="341"/>
      <c r="I74" s="341"/>
      <c r="J74" s="341"/>
      <c r="K74" s="90"/>
      <c r="L74" s="331"/>
    </row>
    <row r="75" spans="1:12" s="91" customFormat="1">
      <c r="A75" s="97"/>
      <c r="B75" s="99"/>
      <c r="C75" s="335"/>
      <c r="D75" s="335"/>
      <c r="E75" s="341"/>
      <c r="F75" s="341"/>
      <c r="G75" s="341"/>
      <c r="H75" s="341"/>
      <c r="I75" s="341"/>
      <c r="J75" s="341"/>
      <c r="K75" s="90"/>
      <c r="L75" s="331"/>
    </row>
    <row r="76" spans="1:12" s="91" customFormat="1">
      <c r="A76" s="97"/>
      <c r="B76" s="98"/>
      <c r="C76" s="335"/>
      <c r="D76" s="335"/>
      <c r="E76" s="341"/>
      <c r="F76" s="341"/>
      <c r="G76" s="341"/>
      <c r="H76" s="341"/>
      <c r="I76" s="341"/>
      <c r="J76" s="341"/>
      <c r="K76" s="90"/>
      <c r="L76" s="331"/>
    </row>
    <row r="77" spans="1:12" s="91" customFormat="1">
      <c r="A77" s="97"/>
      <c r="B77" s="98"/>
      <c r="C77" s="335"/>
      <c r="D77" s="335"/>
      <c r="E77" s="341"/>
      <c r="F77" s="341"/>
      <c r="G77" s="341"/>
      <c r="H77" s="341"/>
      <c r="I77" s="341"/>
      <c r="J77" s="341"/>
      <c r="K77" s="90"/>
      <c r="L77" s="331"/>
    </row>
    <row r="78" spans="1:12">
      <c r="C78" s="335"/>
      <c r="D78" s="335"/>
      <c r="E78" s="342"/>
      <c r="F78" s="342"/>
      <c r="G78" s="342"/>
      <c r="H78" s="342"/>
      <c r="I78" s="342"/>
      <c r="J78" s="342"/>
    </row>
    <row r="79" spans="1:12" s="347" customFormat="1">
      <c r="A79" s="344"/>
      <c r="B79" s="99"/>
      <c r="C79" s="339"/>
      <c r="D79" s="339"/>
      <c r="E79" s="340"/>
      <c r="F79" s="340"/>
      <c r="G79" s="340"/>
      <c r="H79" s="340"/>
      <c r="I79" s="340"/>
      <c r="J79" s="340"/>
      <c r="K79" s="345"/>
      <c r="L79" s="346"/>
    </row>
    <row r="80" spans="1:12" ht="52.5" customHeight="1">
      <c r="A80" s="102"/>
      <c r="B80" s="348"/>
      <c r="C80" s="345"/>
      <c r="D80" s="90"/>
      <c r="E80" s="90"/>
      <c r="F80" s="349"/>
      <c r="G80" s="103"/>
      <c r="H80" s="104"/>
      <c r="I80" s="103"/>
      <c r="J80" s="103"/>
    </row>
    <row r="81" spans="1:13">
      <c r="A81" s="105"/>
      <c r="B81" s="106"/>
      <c r="C81" s="349"/>
      <c r="D81" s="349"/>
      <c r="E81" s="248"/>
      <c r="F81" s="248"/>
      <c r="G81" s="248"/>
      <c r="H81" s="248"/>
      <c r="I81" s="248"/>
      <c r="J81" s="248"/>
    </row>
    <row r="82" spans="1:13">
      <c r="A82" s="105"/>
      <c r="B82" s="107"/>
      <c r="C82" s="349"/>
      <c r="D82" s="349"/>
      <c r="E82" s="248"/>
      <c r="F82" s="248"/>
      <c r="G82" s="248"/>
      <c r="H82" s="248"/>
      <c r="I82" s="248"/>
      <c r="J82" s="248"/>
    </row>
    <row r="83" spans="1:13">
      <c r="B83" s="107"/>
      <c r="C83" s="345"/>
      <c r="D83" s="345"/>
      <c r="E83" s="350"/>
      <c r="F83" s="350"/>
      <c r="G83" s="350"/>
      <c r="H83" s="350"/>
      <c r="I83" s="350"/>
      <c r="J83" s="350"/>
    </row>
    <row r="84" spans="1:13">
      <c r="B84" s="108"/>
      <c r="C84" s="345"/>
      <c r="D84" s="345"/>
      <c r="E84" s="350"/>
      <c r="F84" s="350"/>
      <c r="G84" s="350"/>
      <c r="H84" s="350"/>
      <c r="I84" s="350"/>
      <c r="J84" s="350"/>
    </row>
    <row r="85" spans="1:13">
      <c r="B85" s="108"/>
      <c r="C85" s="345"/>
      <c r="D85" s="345"/>
      <c r="E85" s="350"/>
      <c r="F85" s="350"/>
      <c r="G85" s="350"/>
      <c r="H85" s="350"/>
      <c r="I85" s="350"/>
      <c r="J85" s="350"/>
    </row>
    <row r="86" spans="1:13">
      <c r="B86" s="108"/>
      <c r="C86" s="345"/>
      <c r="D86" s="345"/>
      <c r="E86" s="350"/>
      <c r="F86" s="350"/>
      <c r="G86" s="350"/>
      <c r="H86" s="350"/>
      <c r="I86" s="350"/>
      <c r="J86" s="350"/>
    </row>
    <row r="87" spans="1:13">
      <c r="B87" s="108"/>
      <c r="C87" s="345"/>
      <c r="D87" s="345"/>
      <c r="E87" s="350"/>
      <c r="F87" s="350"/>
      <c r="G87" s="350"/>
      <c r="H87" s="350"/>
      <c r="I87" s="350"/>
      <c r="J87" s="350"/>
    </row>
    <row r="88" spans="1:13">
      <c r="B88" s="108"/>
      <c r="C88" s="345"/>
      <c r="D88" s="345"/>
      <c r="E88" s="350"/>
      <c r="F88" s="350"/>
      <c r="G88" s="350"/>
      <c r="H88" s="350"/>
      <c r="I88" s="350"/>
      <c r="J88" s="350"/>
    </row>
    <row r="89" spans="1:13">
      <c r="B89" s="108"/>
      <c r="C89" s="345"/>
      <c r="D89" s="345"/>
      <c r="E89" s="350"/>
      <c r="F89" s="350"/>
      <c r="G89" s="350"/>
      <c r="H89" s="350"/>
      <c r="I89" s="350"/>
      <c r="J89" s="350"/>
    </row>
    <row r="90" spans="1:13" s="109" customFormat="1">
      <c r="A90" s="101"/>
      <c r="B90" s="108"/>
      <c r="C90" s="345"/>
      <c r="D90" s="345"/>
      <c r="E90" s="350"/>
      <c r="F90" s="350"/>
      <c r="G90" s="350"/>
      <c r="H90" s="350"/>
      <c r="I90" s="350"/>
      <c r="J90" s="350"/>
      <c r="K90" s="90"/>
      <c r="L90" s="343"/>
      <c r="M90" s="100"/>
    </row>
    <row r="91" spans="1:13" s="109" customFormat="1">
      <c r="A91" s="101"/>
      <c r="B91" s="108"/>
      <c r="C91" s="335"/>
      <c r="D91" s="335"/>
      <c r="E91" s="342"/>
      <c r="F91" s="342"/>
      <c r="G91" s="342"/>
      <c r="H91" s="342"/>
      <c r="I91" s="342"/>
      <c r="J91" s="342"/>
      <c r="K91" s="90"/>
      <c r="L91" s="343"/>
      <c r="M91" s="100"/>
    </row>
    <row r="92" spans="1:13" s="109" customFormat="1">
      <c r="A92" s="101"/>
      <c r="B92" s="99"/>
      <c r="C92" s="335"/>
      <c r="D92" s="335"/>
      <c r="E92" s="342"/>
      <c r="F92" s="342"/>
      <c r="G92" s="342"/>
      <c r="H92" s="342"/>
      <c r="I92" s="342"/>
      <c r="J92" s="342"/>
      <c r="K92" s="90"/>
      <c r="L92" s="343"/>
      <c r="M92" s="100"/>
    </row>
    <row r="93" spans="1:13" s="109" customFormat="1">
      <c r="A93" s="101"/>
      <c r="B93" s="99"/>
      <c r="C93" s="335"/>
      <c r="D93" s="335"/>
      <c r="E93" s="342"/>
      <c r="F93" s="342"/>
      <c r="G93" s="342"/>
      <c r="H93" s="342"/>
      <c r="I93" s="342"/>
      <c r="J93" s="342"/>
      <c r="K93" s="90"/>
      <c r="L93" s="343"/>
      <c r="M93" s="100"/>
    </row>
    <row r="94" spans="1:13" s="109" customFormat="1">
      <c r="A94" s="101"/>
      <c r="B94" s="99"/>
      <c r="C94" s="335"/>
      <c r="D94" s="335"/>
      <c r="E94" s="342"/>
      <c r="F94" s="342"/>
      <c r="G94" s="342"/>
      <c r="H94" s="342"/>
      <c r="I94" s="342"/>
      <c r="J94" s="342"/>
      <c r="K94" s="90"/>
      <c r="L94" s="343"/>
      <c r="M94" s="100"/>
    </row>
    <row r="95" spans="1:13" s="109" customFormat="1">
      <c r="A95" s="101"/>
      <c r="B95" s="99"/>
      <c r="C95" s="335"/>
      <c r="D95" s="335"/>
      <c r="E95" s="342"/>
      <c r="F95" s="342"/>
      <c r="G95" s="342"/>
      <c r="H95" s="342"/>
      <c r="I95" s="342"/>
      <c r="J95" s="342"/>
      <c r="K95" s="90"/>
      <c r="L95" s="343"/>
      <c r="M95" s="100"/>
    </row>
    <row r="96" spans="1:13" s="109" customFormat="1">
      <c r="A96" s="101"/>
      <c r="B96" s="99"/>
      <c r="C96" s="335"/>
      <c r="D96" s="335"/>
      <c r="E96" s="342"/>
      <c r="F96" s="342"/>
      <c r="G96" s="342"/>
      <c r="H96" s="342"/>
      <c r="I96" s="342"/>
      <c r="J96" s="342"/>
      <c r="K96" s="90"/>
      <c r="L96" s="343"/>
      <c r="M96" s="100"/>
    </row>
    <row r="97" spans="1:13" s="109" customFormat="1">
      <c r="A97" s="101"/>
      <c r="B97" s="99"/>
      <c r="C97" s="335"/>
      <c r="D97" s="335"/>
      <c r="E97" s="342"/>
      <c r="F97" s="342"/>
      <c r="G97" s="342"/>
      <c r="H97" s="342"/>
      <c r="I97" s="342"/>
      <c r="J97" s="342"/>
      <c r="K97" s="90"/>
      <c r="L97" s="343"/>
      <c r="M97" s="100"/>
    </row>
    <row r="98" spans="1:13" s="109" customFormat="1">
      <c r="A98" s="101"/>
      <c r="B98" s="99"/>
      <c r="C98" s="335"/>
      <c r="D98" s="335"/>
      <c r="E98" s="342"/>
      <c r="F98" s="342"/>
      <c r="G98" s="342"/>
      <c r="H98" s="342"/>
      <c r="I98" s="342"/>
      <c r="J98" s="342"/>
      <c r="K98" s="90"/>
      <c r="L98" s="343"/>
      <c r="M98" s="100"/>
    </row>
    <row r="99" spans="1:13" s="109" customFormat="1">
      <c r="A99" s="101"/>
      <c r="B99" s="99"/>
      <c r="C99" s="335"/>
      <c r="D99" s="335"/>
      <c r="E99" s="342"/>
      <c r="F99" s="342"/>
      <c r="G99" s="342"/>
      <c r="H99" s="342"/>
      <c r="I99" s="342"/>
      <c r="J99" s="342"/>
      <c r="K99" s="90"/>
      <c r="L99" s="343"/>
      <c r="M99" s="100"/>
    </row>
    <row r="100" spans="1:13" s="109" customFormat="1">
      <c r="A100" s="101"/>
      <c r="B100" s="99"/>
      <c r="C100" s="335"/>
      <c r="D100" s="335"/>
      <c r="E100" s="342"/>
      <c r="F100" s="342"/>
      <c r="G100" s="342"/>
      <c r="H100" s="342"/>
      <c r="I100" s="342"/>
      <c r="J100" s="342"/>
      <c r="K100" s="90"/>
      <c r="L100" s="343"/>
      <c r="M100" s="100"/>
    </row>
    <row r="101" spans="1:13" s="109" customFormat="1">
      <c r="A101" s="101"/>
      <c r="B101" s="99"/>
      <c r="C101" s="335"/>
      <c r="D101" s="335"/>
      <c r="E101" s="342"/>
      <c r="F101" s="342"/>
      <c r="G101" s="342"/>
      <c r="H101" s="342"/>
      <c r="I101" s="342"/>
      <c r="J101" s="342"/>
      <c r="K101" s="90"/>
      <c r="L101" s="343"/>
      <c r="M101" s="100"/>
    </row>
    <row r="102" spans="1:13" s="109" customFormat="1">
      <c r="A102" s="101"/>
      <c r="B102" s="99"/>
      <c r="C102" s="335"/>
      <c r="D102" s="335"/>
      <c r="E102" s="342"/>
      <c r="F102" s="342"/>
      <c r="G102" s="342"/>
      <c r="H102" s="342"/>
      <c r="I102" s="342"/>
      <c r="J102" s="342"/>
      <c r="K102" s="90"/>
      <c r="L102" s="343"/>
      <c r="M102" s="100"/>
    </row>
    <row r="103" spans="1:13" s="109" customFormat="1">
      <c r="A103" s="101"/>
      <c r="B103" s="99"/>
      <c r="C103" s="335"/>
      <c r="D103" s="335"/>
      <c r="E103" s="342"/>
      <c r="F103" s="342"/>
      <c r="G103" s="342"/>
      <c r="H103" s="342"/>
      <c r="I103" s="342"/>
      <c r="J103" s="342"/>
      <c r="K103" s="90"/>
      <c r="L103" s="343"/>
      <c r="M103" s="100"/>
    </row>
    <row r="104" spans="1:13" s="109" customFormat="1">
      <c r="A104" s="101"/>
      <c r="B104" s="99"/>
      <c r="C104" s="335"/>
      <c r="D104" s="335"/>
      <c r="E104" s="342"/>
      <c r="F104" s="342"/>
      <c r="G104" s="342"/>
      <c r="H104" s="342"/>
      <c r="I104" s="342"/>
      <c r="J104" s="342"/>
      <c r="K104" s="90"/>
      <c r="L104" s="343"/>
      <c r="M104" s="100"/>
    </row>
    <row r="105" spans="1:13" s="109" customFormat="1">
      <c r="A105" s="101"/>
      <c r="B105" s="99"/>
      <c r="C105" s="335"/>
      <c r="D105" s="335"/>
      <c r="E105" s="342"/>
      <c r="F105" s="342"/>
      <c r="G105" s="342"/>
      <c r="H105" s="342"/>
      <c r="I105" s="342"/>
      <c r="J105" s="342"/>
      <c r="K105" s="90"/>
      <c r="L105" s="343"/>
      <c r="M105" s="100"/>
    </row>
    <row r="106" spans="1:13" s="351" customFormat="1">
      <c r="A106" s="101"/>
      <c r="B106" s="99"/>
      <c r="C106" s="335"/>
      <c r="D106" s="335"/>
      <c r="E106" s="342"/>
      <c r="F106" s="342"/>
      <c r="G106" s="342"/>
      <c r="H106" s="342"/>
      <c r="I106" s="342"/>
      <c r="J106" s="342"/>
      <c r="K106" s="90"/>
      <c r="L106" s="343"/>
      <c r="M106" s="100"/>
    </row>
    <row r="107" spans="1:13" s="351" customFormat="1">
      <c r="A107" s="101"/>
      <c r="B107" s="99"/>
      <c r="C107" s="335"/>
      <c r="D107" s="335"/>
      <c r="E107" s="342"/>
      <c r="F107" s="342"/>
      <c r="G107" s="342"/>
      <c r="H107" s="342"/>
      <c r="I107" s="342"/>
      <c r="J107" s="342"/>
      <c r="K107" s="90"/>
      <c r="L107" s="343"/>
      <c r="M107" s="100"/>
    </row>
    <row r="108" spans="1:13" s="351" customFormat="1">
      <c r="A108" s="101"/>
      <c r="B108" s="99"/>
      <c r="C108" s="335"/>
      <c r="D108" s="335"/>
      <c r="E108" s="342"/>
      <c r="F108" s="342"/>
      <c r="G108" s="342"/>
      <c r="H108" s="342"/>
      <c r="I108" s="342"/>
      <c r="J108" s="342"/>
      <c r="K108" s="90"/>
      <c r="L108" s="343"/>
      <c r="M108" s="100"/>
    </row>
    <row r="109" spans="1:13" s="351" customFormat="1">
      <c r="A109" s="101"/>
      <c r="B109" s="99"/>
      <c r="C109" s="335"/>
      <c r="D109" s="335"/>
      <c r="E109" s="342"/>
      <c r="F109" s="342"/>
      <c r="G109" s="342"/>
      <c r="H109" s="342"/>
      <c r="I109" s="342"/>
      <c r="J109" s="342"/>
      <c r="K109" s="90"/>
      <c r="L109" s="343"/>
      <c r="M109" s="100"/>
    </row>
    <row r="110" spans="1:13" s="351" customFormat="1">
      <c r="A110" s="101"/>
      <c r="B110" s="99"/>
      <c r="C110" s="335"/>
      <c r="D110" s="335"/>
      <c r="E110" s="342"/>
      <c r="F110" s="342"/>
      <c r="G110" s="342"/>
      <c r="H110" s="342"/>
      <c r="I110" s="342"/>
      <c r="J110" s="342"/>
      <c r="K110" s="90"/>
      <c r="L110" s="343"/>
      <c r="M110" s="100"/>
    </row>
    <row r="111" spans="1:13" s="351" customFormat="1">
      <c r="A111" s="101"/>
      <c r="B111" s="99"/>
      <c r="C111" s="335"/>
      <c r="D111" s="335"/>
      <c r="E111" s="342"/>
      <c r="F111" s="342"/>
      <c r="G111" s="342"/>
      <c r="H111" s="342"/>
      <c r="I111" s="342"/>
      <c r="J111" s="342"/>
      <c r="K111" s="90"/>
      <c r="L111" s="343"/>
      <c r="M111" s="100"/>
    </row>
    <row r="112" spans="1:13" s="351" customFormat="1">
      <c r="A112" s="101"/>
      <c r="B112" s="99"/>
      <c r="C112" s="335"/>
      <c r="D112" s="335"/>
      <c r="E112" s="342"/>
      <c r="F112" s="342"/>
      <c r="G112" s="342"/>
      <c r="H112" s="342"/>
      <c r="I112" s="342"/>
      <c r="J112" s="342"/>
      <c r="K112" s="90"/>
      <c r="L112" s="343"/>
      <c r="M112" s="100"/>
    </row>
    <row r="113" spans="1:13" s="351" customFormat="1">
      <c r="A113" s="101"/>
      <c r="B113" s="99"/>
      <c r="C113" s="335"/>
      <c r="D113" s="335"/>
      <c r="E113" s="342"/>
      <c r="F113" s="342"/>
      <c r="G113" s="342"/>
      <c r="H113" s="342"/>
      <c r="I113" s="342"/>
      <c r="J113" s="342"/>
      <c r="K113" s="90"/>
      <c r="L113" s="343"/>
      <c r="M113" s="100"/>
    </row>
    <row r="114" spans="1:13" s="351" customFormat="1">
      <c r="A114" s="101"/>
      <c r="B114" s="99"/>
      <c r="C114" s="335"/>
      <c r="D114" s="335"/>
      <c r="E114" s="342"/>
      <c r="F114" s="342"/>
      <c r="G114" s="342"/>
      <c r="H114" s="342"/>
      <c r="I114" s="342"/>
      <c r="J114" s="342"/>
      <c r="K114" s="90"/>
      <c r="L114" s="343"/>
      <c r="M114" s="100"/>
    </row>
    <row r="115" spans="1:13" s="351" customFormat="1">
      <c r="A115" s="101"/>
      <c r="B115" s="99"/>
      <c r="C115" s="335"/>
      <c r="D115" s="335"/>
      <c r="E115" s="342"/>
      <c r="F115" s="342"/>
      <c r="G115" s="342"/>
      <c r="H115" s="342"/>
      <c r="I115" s="342"/>
      <c r="J115" s="342"/>
      <c r="K115" s="90"/>
      <c r="L115" s="343"/>
      <c r="M115" s="100"/>
    </row>
    <row r="116" spans="1:13" s="351" customFormat="1">
      <c r="A116" s="101"/>
      <c r="B116" s="99"/>
      <c r="C116" s="335"/>
      <c r="D116" s="335"/>
      <c r="E116" s="342"/>
      <c r="F116" s="342"/>
      <c r="G116" s="342"/>
      <c r="H116" s="342"/>
      <c r="I116" s="342"/>
      <c r="J116" s="342"/>
      <c r="K116" s="90"/>
      <c r="L116" s="343"/>
      <c r="M116" s="100"/>
    </row>
    <row r="117" spans="1:13" s="351" customFormat="1">
      <c r="A117" s="101"/>
      <c r="B117" s="99"/>
      <c r="C117" s="335"/>
      <c r="D117" s="335"/>
      <c r="E117" s="342"/>
      <c r="F117" s="342"/>
      <c r="G117" s="342"/>
      <c r="H117" s="342"/>
      <c r="I117" s="342"/>
      <c r="J117" s="342"/>
      <c r="K117" s="90"/>
      <c r="L117" s="343"/>
      <c r="M117" s="100"/>
    </row>
    <row r="118" spans="1:13" s="351" customFormat="1">
      <c r="A118" s="101"/>
      <c r="B118" s="99"/>
      <c r="C118" s="335"/>
      <c r="D118" s="335"/>
      <c r="E118" s="342"/>
      <c r="F118" s="342"/>
      <c r="G118" s="342"/>
      <c r="H118" s="342"/>
      <c r="I118" s="342"/>
      <c r="J118" s="342"/>
      <c r="K118" s="90"/>
      <c r="L118" s="343"/>
      <c r="M118" s="100"/>
    </row>
    <row r="119" spans="1:13" s="351" customFormat="1">
      <c r="A119" s="101"/>
      <c r="B119" s="99"/>
      <c r="C119" s="335"/>
      <c r="D119" s="335"/>
      <c r="E119" s="342"/>
      <c r="F119" s="342"/>
      <c r="G119" s="342"/>
      <c r="H119" s="342"/>
      <c r="I119" s="342"/>
      <c r="J119" s="342"/>
      <c r="K119" s="90"/>
      <c r="L119" s="343"/>
      <c r="M119" s="100"/>
    </row>
    <row r="120" spans="1:13" s="351" customFormat="1">
      <c r="A120" s="101"/>
      <c r="B120" s="99"/>
      <c r="C120" s="335"/>
      <c r="D120" s="335"/>
      <c r="E120" s="342"/>
      <c r="F120" s="342"/>
      <c r="G120" s="342"/>
      <c r="H120" s="342"/>
      <c r="I120" s="342"/>
      <c r="J120" s="342"/>
      <c r="K120" s="90"/>
      <c r="L120" s="343"/>
      <c r="M120" s="100"/>
    </row>
    <row r="121" spans="1:13" s="351" customFormat="1">
      <c r="A121" s="101"/>
      <c r="B121" s="99"/>
      <c r="C121" s="335"/>
      <c r="D121" s="335"/>
      <c r="E121" s="342"/>
      <c r="F121" s="342"/>
      <c r="G121" s="342"/>
      <c r="H121" s="342"/>
      <c r="I121" s="342"/>
      <c r="J121" s="342"/>
      <c r="K121" s="90"/>
      <c r="L121" s="343"/>
      <c r="M121" s="100"/>
    </row>
    <row r="122" spans="1:13">
      <c r="C122" s="335"/>
      <c r="D122" s="335"/>
      <c r="E122" s="342"/>
      <c r="F122" s="342"/>
      <c r="G122" s="342"/>
      <c r="H122" s="342"/>
      <c r="I122" s="342"/>
      <c r="J122" s="342"/>
    </row>
    <row r="123" spans="1:13">
      <c r="C123" s="335"/>
      <c r="D123" s="335"/>
      <c r="E123" s="342"/>
      <c r="F123" s="342"/>
      <c r="G123" s="342"/>
      <c r="H123" s="342"/>
      <c r="I123" s="342"/>
      <c r="J123" s="342"/>
    </row>
    <row r="124" spans="1:13">
      <c r="C124" s="335"/>
      <c r="D124" s="335"/>
      <c r="E124" s="342"/>
      <c r="F124" s="342"/>
      <c r="G124" s="342"/>
      <c r="H124" s="342"/>
      <c r="I124" s="342"/>
      <c r="J124" s="342"/>
    </row>
    <row r="125" spans="1:13">
      <c r="C125" s="335"/>
      <c r="D125" s="335"/>
      <c r="E125" s="342"/>
      <c r="F125" s="342"/>
      <c r="G125" s="342"/>
      <c r="H125" s="342"/>
      <c r="I125" s="342"/>
      <c r="J125" s="342"/>
    </row>
    <row r="126" spans="1:13">
      <c r="C126" s="335"/>
      <c r="D126" s="335"/>
      <c r="E126" s="342"/>
      <c r="F126" s="342"/>
      <c r="G126" s="342"/>
      <c r="H126" s="342"/>
      <c r="I126" s="342"/>
      <c r="J126" s="342"/>
    </row>
    <row r="127" spans="1:13">
      <c r="C127" s="335"/>
      <c r="D127" s="335"/>
      <c r="E127" s="342"/>
      <c r="F127" s="342"/>
      <c r="G127" s="342"/>
      <c r="H127" s="342"/>
      <c r="I127" s="342"/>
      <c r="J127" s="342"/>
    </row>
    <row r="128" spans="1:13">
      <c r="C128" s="335"/>
      <c r="D128" s="335"/>
      <c r="E128" s="342"/>
      <c r="F128" s="342"/>
      <c r="G128" s="342"/>
      <c r="H128" s="342"/>
      <c r="I128" s="342"/>
      <c r="J128" s="342"/>
    </row>
    <row r="129" spans="3:10">
      <c r="C129" s="335"/>
      <c r="D129" s="335"/>
      <c r="E129" s="342"/>
      <c r="F129" s="342"/>
      <c r="G129" s="342"/>
      <c r="H129" s="342"/>
      <c r="I129" s="342"/>
      <c r="J129" s="342"/>
    </row>
    <row r="130" spans="3:10">
      <c r="C130" s="335"/>
      <c r="D130" s="335"/>
      <c r="E130" s="342"/>
      <c r="F130" s="342"/>
      <c r="G130" s="342"/>
      <c r="H130" s="342"/>
      <c r="I130" s="342"/>
      <c r="J130" s="342"/>
    </row>
    <row r="131" spans="3:10">
      <c r="C131" s="335"/>
      <c r="D131" s="335"/>
      <c r="E131" s="342"/>
      <c r="F131" s="342"/>
      <c r="G131" s="342"/>
      <c r="H131" s="342"/>
      <c r="I131" s="342"/>
      <c r="J131" s="342"/>
    </row>
    <row r="132" spans="3:10">
      <c r="C132" s="335"/>
      <c r="D132" s="335"/>
      <c r="E132" s="342"/>
      <c r="F132" s="342"/>
      <c r="G132" s="342"/>
      <c r="H132" s="342"/>
      <c r="I132" s="342"/>
      <c r="J132" s="342"/>
    </row>
    <row r="133" spans="3:10">
      <c r="C133" s="335"/>
      <c r="D133" s="335"/>
      <c r="E133" s="342"/>
      <c r="F133" s="342"/>
      <c r="G133" s="342"/>
      <c r="H133" s="342"/>
      <c r="I133" s="342"/>
      <c r="J133" s="342"/>
    </row>
    <row r="134" spans="3:10">
      <c r="C134" s="335"/>
      <c r="D134" s="335"/>
      <c r="E134" s="342"/>
      <c r="F134" s="342"/>
      <c r="G134" s="342"/>
      <c r="H134" s="342"/>
      <c r="I134" s="342"/>
      <c r="J134" s="342"/>
    </row>
    <row r="135" spans="3:10">
      <c r="C135" s="335"/>
      <c r="D135" s="335"/>
      <c r="E135" s="342"/>
      <c r="F135" s="342"/>
      <c r="G135" s="342"/>
      <c r="H135" s="342"/>
      <c r="I135" s="342"/>
      <c r="J135" s="342"/>
    </row>
    <row r="136" spans="3:10">
      <c r="C136" s="335"/>
      <c r="D136" s="335"/>
      <c r="E136" s="342"/>
      <c r="F136" s="342"/>
      <c r="G136" s="342"/>
      <c r="H136" s="342"/>
      <c r="I136" s="342"/>
      <c r="J136" s="342"/>
    </row>
    <row r="137" spans="3:10">
      <c r="C137" s="335"/>
      <c r="D137" s="335"/>
      <c r="E137" s="342"/>
      <c r="F137" s="342"/>
      <c r="G137" s="342"/>
      <c r="H137" s="342"/>
      <c r="I137" s="342"/>
      <c r="J137" s="342"/>
    </row>
    <row r="138" spans="3:10">
      <c r="C138" s="335"/>
      <c r="D138" s="335"/>
      <c r="E138" s="342"/>
      <c r="F138" s="342"/>
      <c r="G138" s="342"/>
      <c r="H138" s="342"/>
      <c r="I138" s="342"/>
      <c r="J138" s="342"/>
    </row>
    <row r="139" spans="3:10">
      <c r="C139" s="335"/>
      <c r="D139" s="335"/>
      <c r="E139" s="342"/>
      <c r="F139" s="342"/>
      <c r="G139" s="342"/>
      <c r="H139" s="342"/>
      <c r="I139" s="342"/>
      <c r="J139" s="342"/>
    </row>
    <row r="140" spans="3:10">
      <c r="C140" s="335"/>
      <c r="D140" s="335"/>
      <c r="E140" s="342"/>
      <c r="F140" s="342"/>
      <c r="G140" s="342"/>
      <c r="H140" s="342"/>
      <c r="I140" s="342"/>
      <c r="J140" s="342"/>
    </row>
    <row r="141" spans="3:10">
      <c r="C141" s="335"/>
      <c r="D141" s="335"/>
      <c r="E141" s="342"/>
      <c r="F141" s="342"/>
      <c r="G141" s="342"/>
      <c r="H141" s="342"/>
      <c r="I141" s="342"/>
      <c r="J141" s="342"/>
    </row>
    <row r="142" spans="3:10">
      <c r="C142" s="335"/>
      <c r="D142" s="335"/>
      <c r="E142" s="342"/>
      <c r="F142" s="342"/>
      <c r="G142" s="342"/>
      <c r="H142" s="342"/>
      <c r="I142" s="342"/>
      <c r="J142" s="342"/>
    </row>
    <row r="143" spans="3:10">
      <c r="C143" s="335"/>
      <c r="D143" s="335"/>
      <c r="E143" s="342"/>
      <c r="F143" s="342"/>
      <c r="G143" s="342"/>
      <c r="H143" s="342"/>
      <c r="I143" s="342"/>
      <c r="J143" s="342"/>
    </row>
    <row r="144" spans="3:10">
      <c r="C144" s="335"/>
      <c r="D144" s="335"/>
      <c r="E144" s="342"/>
      <c r="F144" s="342"/>
      <c r="G144" s="342"/>
      <c r="H144" s="342"/>
      <c r="I144" s="342"/>
      <c r="J144" s="342"/>
    </row>
    <row r="145" spans="3:10">
      <c r="C145" s="335"/>
      <c r="D145" s="335"/>
      <c r="E145" s="342"/>
      <c r="F145" s="342"/>
      <c r="G145" s="342"/>
      <c r="H145" s="342"/>
      <c r="I145" s="342"/>
      <c r="J145" s="342"/>
    </row>
    <row r="146" spans="3:10">
      <c r="C146" s="335"/>
      <c r="D146" s="335"/>
      <c r="E146" s="342"/>
      <c r="F146" s="342"/>
      <c r="G146" s="342"/>
      <c r="H146" s="342"/>
      <c r="I146" s="342"/>
      <c r="J146" s="342"/>
    </row>
    <row r="147" spans="3:10">
      <c r="C147" s="335"/>
      <c r="D147" s="335"/>
      <c r="E147" s="342"/>
      <c r="F147" s="342"/>
      <c r="G147" s="342"/>
      <c r="H147" s="342"/>
      <c r="I147" s="342"/>
      <c r="J147" s="342"/>
    </row>
    <row r="148" spans="3:10">
      <c r="C148" s="335"/>
      <c r="D148" s="335"/>
      <c r="E148" s="342"/>
      <c r="F148" s="342"/>
      <c r="G148" s="342"/>
      <c r="H148" s="342"/>
      <c r="I148" s="342"/>
      <c r="J148" s="342"/>
    </row>
    <row r="149" spans="3:10">
      <c r="C149" s="335"/>
      <c r="D149" s="335"/>
      <c r="E149" s="342"/>
      <c r="F149" s="342"/>
      <c r="G149" s="342"/>
      <c r="H149" s="342"/>
      <c r="I149" s="342"/>
      <c r="J149" s="342"/>
    </row>
    <row r="150" spans="3:10">
      <c r="C150" s="335"/>
      <c r="D150" s="335"/>
      <c r="E150" s="342"/>
      <c r="F150" s="342"/>
      <c r="G150" s="342"/>
      <c r="H150" s="342"/>
      <c r="I150" s="342"/>
      <c r="J150" s="342"/>
    </row>
    <row r="151" spans="3:10">
      <c r="C151" s="335"/>
      <c r="D151" s="335"/>
      <c r="E151" s="342"/>
      <c r="F151" s="342"/>
      <c r="G151" s="342"/>
      <c r="H151" s="342"/>
      <c r="I151" s="342"/>
      <c r="J151" s="342"/>
    </row>
    <row r="152" spans="3:10">
      <c r="C152" s="335"/>
      <c r="D152" s="335"/>
      <c r="E152" s="342"/>
      <c r="F152" s="342"/>
      <c r="G152" s="342"/>
      <c r="H152" s="342"/>
      <c r="I152" s="342"/>
      <c r="J152" s="342"/>
    </row>
    <row r="153" spans="3:10">
      <c r="C153" s="335"/>
      <c r="D153" s="335"/>
      <c r="E153" s="342"/>
      <c r="F153" s="342"/>
      <c r="G153" s="342"/>
      <c r="H153" s="342"/>
      <c r="I153" s="342"/>
      <c r="J153" s="342"/>
    </row>
    <row r="154" spans="3:10">
      <c r="C154" s="335"/>
      <c r="D154" s="335"/>
      <c r="E154" s="342"/>
      <c r="F154" s="342"/>
      <c r="G154" s="342"/>
      <c r="H154" s="342"/>
      <c r="I154" s="342"/>
      <c r="J154" s="342"/>
    </row>
    <row r="155" spans="3:10">
      <c r="C155" s="335"/>
      <c r="D155" s="335"/>
      <c r="E155" s="342"/>
      <c r="F155" s="342"/>
      <c r="G155" s="342"/>
      <c r="H155" s="342"/>
      <c r="I155" s="342"/>
      <c r="J155" s="342"/>
    </row>
    <row r="156" spans="3:10">
      <c r="C156" s="335"/>
      <c r="D156" s="335"/>
      <c r="E156" s="342"/>
      <c r="F156" s="342"/>
      <c r="G156" s="342"/>
      <c r="H156" s="342"/>
      <c r="I156" s="342"/>
      <c r="J156" s="342"/>
    </row>
    <row r="157" spans="3:10">
      <c r="C157" s="335"/>
      <c r="D157" s="335"/>
      <c r="E157" s="342"/>
      <c r="F157" s="342"/>
      <c r="G157" s="342"/>
      <c r="H157" s="342"/>
      <c r="I157" s="342"/>
      <c r="J157" s="342"/>
    </row>
    <row r="158" spans="3:10">
      <c r="C158" s="335"/>
      <c r="D158" s="335"/>
      <c r="E158" s="342"/>
      <c r="F158" s="342"/>
      <c r="G158" s="342"/>
      <c r="H158" s="342"/>
      <c r="I158" s="342"/>
      <c r="J158" s="342"/>
    </row>
    <row r="159" spans="3:10">
      <c r="C159" s="335"/>
      <c r="D159" s="335"/>
      <c r="E159" s="342"/>
      <c r="F159" s="342"/>
      <c r="G159" s="342"/>
      <c r="H159" s="342"/>
      <c r="I159" s="342"/>
      <c r="J159" s="342"/>
    </row>
    <row r="160" spans="3:10">
      <c r="C160" s="335"/>
      <c r="D160" s="335"/>
      <c r="E160" s="342"/>
      <c r="F160" s="342"/>
      <c r="G160" s="342"/>
      <c r="H160" s="342"/>
      <c r="I160" s="342"/>
      <c r="J160" s="342"/>
    </row>
    <row r="161" spans="3:10">
      <c r="C161" s="335"/>
      <c r="D161" s="335"/>
      <c r="E161" s="342"/>
      <c r="F161" s="342"/>
      <c r="G161" s="342"/>
      <c r="H161" s="342"/>
      <c r="I161" s="342"/>
      <c r="J161" s="342"/>
    </row>
    <row r="162" spans="3:10">
      <c r="C162" s="335"/>
      <c r="D162" s="335"/>
      <c r="E162" s="342"/>
      <c r="F162" s="342"/>
      <c r="G162" s="342"/>
      <c r="H162" s="342"/>
      <c r="I162" s="342"/>
      <c r="J162" s="342"/>
    </row>
    <row r="163" spans="3:10">
      <c r="C163" s="335"/>
      <c r="D163" s="335"/>
      <c r="E163" s="342"/>
      <c r="F163" s="342"/>
      <c r="G163" s="342"/>
      <c r="H163" s="342"/>
      <c r="I163" s="342"/>
      <c r="J163" s="342"/>
    </row>
    <row r="164" spans="3:10">
      <c r="C164" s="335"/>
      <c r="D164" s="335"/>
      <c r="E164" s="342"/>
      <c r="F164" s="342"/>
      <c r="G164" s="342"/>
      <c r="H164" s="342"/>
      <c r="I164" s="342"/>
      <c r="J164" s="342"/>
    </row>
    <row r="165" spans="3:10">
      <c r="C165" s="335"/>
      <c r="D165" s="335"/>
      <c r="E165" s="342"/>
      <c r="F165" s="342"/>
      <c r="G165" s="342"/>
      <c r="H165" s="342"/>
      <c r="I165" s="342"/>
      <c r="J165" s="342"/>
    </row>
    <row r="166" spans="3:10">
      <c r="C166" s="335"/>
      <c r="D166" s="335"/>
      <c r="E166" s="342"/>
      <c r="F166" s="342"/>
      <c r="G166" s="342"/>
      <c r="H166" s="342"/>
      <c r="I166" s="342"/>
      <c r="J166" s="342"/>
    </row>
    <row r="167" spans="3:10">
      <c r="C167" s="335"/>
      <c r="D167" s="335"/>
      <c r="E167" s="342"/>
      <c r="F167" s="342"/>
      <c r="G167" s="342"/>
      <c r="H167" s="342"/>
      <c r="I167" s="342"/>
      <c r="J167" s="342"/>
    </row>
    <row r="168" spans="3:10">
      <c r="C168" s="335"/>
      <c r="D168" s="335"/>
      <c r="E168" s="342"/>
      <c r="F168" s="342"/>
      <c r="G168" s="342"/>
      <c r="H168" s="342"/>
      <c r="I168" s="342"/>
      <c r="J168" s="342"/>
    </row>
    <row r="169" spans="3:10">
      <c r="C169" s="335"/>
      <c r="D169" s="335"/>
      <c r="E169" s="342"/>
      <c r="F169" s="342"/>
      <c r="G169" s="342"/>
      <c r="H169" s="342"/>
      <c r="I169" s="342"/>
      <c r="J169" s="342"/>
    </row>
    <row r="170" spans="3:10">
      <c r="C170" s="335"/>
      <c r="D170" s="335"/>
      <c r="E170" s="342"/>
      <c r="F170" s="342"/>
      <c r="G170" s="342"/>
      <c r="H170" s="342"/>
      <c r="I170" s="342"/>
      <c r="J170" s="342"/>
    </row>
    <row r="171" spans="3:10">
      <c r="C171" s="335"/>
      <c r="D171" s="335"/>
      <c r="E171" s="342"/>
      <c r="F171" s="342"/>
      <c r="G171" s="342"/>
      <c r="H171" s="342"/>
      <c r="I171" s="342"/>
      <c r="J171" s="342"/>
    </row>
    <row r="172" spans="3:10">
      <c r="C172" s="335"/>
      <c r="D172" s="335"/>
      <c r="E172" s="342"/>
      <c r="F172" s="342"/>
      <c r="G172" s="342"/>
      <c r="H172" s="342"/>
      <c r="I172" s="342"/>
      <c r="J172" s="342"/>
    </row>
    <row r="173" spans="3:10">
      <c r="C173" s="335"/>
      <c r="D173" s="335"/>
      <c r="E173" s="342"/>
      <c r="F173" s="342"/>
      <c r="G173" s="342"/>
      <c r="H173" s="342"/>
      <c r="I173" s="342"/>
      <c r="J173" s="342"/>
    </row>
    <row r="174" spans="3:10">
      <c r="C174" s="335"/>
      <c r="D174" s="335"/>
      <c r="E174" s="342"/>
      <c r="F174" s="342"/>
      <c r="G174" s="342"/>
      <c r="H174" s="342"/>
      <c r="I174" s="342"/>
      <c r="J174" s="342"/>
    </row>
    <row r="175" spans="3:10">
      <c r="C175" s="335"/>
      <c r="D175" s="335"/>
      <c r="E175" s="342"/>
      <c r="F175" s="342"/>
      <c r="G175" s="342"/>
      <c r="H175" s="342"/>
      <c r="I175" s="342"/>
      <c r="J175" s="342"/>
    </row>
    <row r="176" spans="3:10">
      <c r="C176" s="335"/>
      <c r="D176" s="335"/>
      <c r="E176" s="342"/>
      <c r="F176" s="342"/>
      <c r="G176" s="342"/>
      <c r="H176" s="342"/>
      <c r="I176" s="342"/>
      <c r="J176" s="342"/>
    </row>
    <row r="177" spans="3:10">
      <c r="C177" s="335"/>
      <c r="D177" s="335"/>
      <c r="E177" s="342"/>
      <c r="F177" s="342"/>
      <c r="G177" s="342"/>
      <c r="H177" s="342"/>
      <c r="I177" s="342"/>
      <c r="J177" s="342"/>
    </row>
    <row r="178" spans="3:10">
      <c r="C178" s="335"/>
      <c r="D178" s="335"/>
      <c r="E178" s="342"/>
      <c r="F178" s="342"/>
      <c r="G178" s="342"/>
      <c r="H178" s="342"/>
      <c r="I178" s="342"/>
      <c r="J178" s="342"/>
    </row>
    <row r="179" spans="3:10">
      <c r="C179" s="335"/>
      <c r="D179" s="335"/>
      <c r="E179" s="342"/>
      <c r="F179" s="342"/>
      <c r="G179" s="342"/>
      <c r="H179" s="342"/>
      <c r="I179" s="342"/>
      <c r="J179" s="342"/>
    </row>
    <row r="180" spans="3:10">
      <c r="C180" s="335"/>
      <c r="D180" s="335"/>
      <c r="E180" s="342"/>
      <c r="F180" s="342"/>
      <c r="G180" s="342"/>
      <c r="H180" s="342"/>
      <c r="I180" s="342"/>
      <c r="J180" s="342"/>
    </row>
    <row r="181" spans="3:10">
      <c r="C181" s="335"/>
      <c r="D181" s="335"/>
      <c r="E181" s="342"/>
      <c r="F181" s="342"/>
      <c r="G181" s="342"/>
      <c r="H181" s="342"/>
      <c r="I181" s="342"/>
      <c r="J181" s="342"/>
    </row>
    <row r="182" spans="3:10">
      <c r="C182" s="335"/>
      <c r="D182" s="335"/>
      <c r="E182" s="342"/>
      <c r="F182" s="342"/>
      <c r="G182" s="342"/>
      <c r="H182" s="342"/>
      <c r="I182" s="342"/>
      <c r="J182" s="342"/>
    </row>
    <row r="183" spans="3:10">
      <c r="C183" s="335"/>
      <c r="D183" s="335"/>
      <c r="E183" s="342"/>
      <c r="F183" s="342"/>
      <c r="G183" s="342"/>
      <c r="H183" s="342"/>
      <c r="I183" s="342"/>
      <c r="J183" s="342"/>
    </row>
    <row r="184" spans="3:10">
      <c r="C184" s="335"/>
      <c r="D184" s="335"/>
      <c r="E184" s="342"/>
      <c r="F184" s="342"/>
      <c r="G184" s="342"/>
      <c r="H184" s="342"/>
      <c r="I184" s="342"/>
      <c r="J184" s="342"/>
    </row>
    <row r="185" spans="3:10">
      <c r="C185" s="335"/>
      <c r="D185" s="335"/>
      <c r="E185" s="342"/>
      <c r="F185" s="342"/>
      <c r="G185" s="342"/>
      <c r="H185" s="342"/>
      <c r="I185" s="342"/>
      <c r="J185" s="342"/>
    </row>
    <row r="186" spans="3:10">
      <c r="C186" s="335"/>
      <c r="D186" s="335"/>
      <c r="E186" s="342"/>
      <c r="F186" s="342"/>
      <c r="G186" s="342"/>
      <c r="H186" s="342"/>
      <c r="I186" s="342"/>
      <c r="J186" s="342"/>
    </row>
    <row r="187" spans="3:10">
      <c r="C187" s="335"/>
      <c r="D187" s="335"/>
      <c r="E187" s="342"/>
      <c r="F187" s="342"/>
      <c r="G187" s="342"/>
      <c r="H187" s="342"/>
      <c r="I187" s="342"/>
      <c r="J187" s="342"/>
    </row>
    <row r="188" spans="3:10">
      <c r="C188" s="335"/>
      <c r="D188" s="335"/>
      <c r="E188" s="342"/>
      <c r="F188" s="342"/>
      <c r="G188" s="342"/>
      <c r="H188" s="342"/>
      <c r="I188" s="342"/>
      <c r="J188" s="342"/>
    </row>
    <row r="189" spans="3:10">
      <c r="C189" s="335"/>
      <c r="D189" s="335"/>
      <c r="E189" s="342"/>
      <c r="F189" s="342"/>
      <c r="G189" s="342"/>
      <c r="H189" s="342"/>
      <c r="I189" s="342"/>
      <c r="J189" s="342"/>
    </row>
    <row r="190" spans="3:10">
      <c r="C190" s="335"/>
      <c r="D190" s="335"/>
      <c r="E190" s="342"/>
      <c r="F190" s="342"/>
      <c r="G190" s="342"/>
      <c r="H190" s="342"/>
      <c r="I190" s="342"/>
      <c r="J190" s="342"/>
    </row>
    <row r="191" spans="3:10">
      <c r="C191" s="335"/>
      <c r="D191" s="335"/>
      <c r="E191" s="342"/>
      <c r="F191" s="342"/>
      <c r="G191" s="342"/>
      <c r="H191" s="342"/>
      <c r="I191" s="342"/>
      <c r="J191" s="342"/>
    </row>
    <row r="192" spans="3:10">
      <c r="C192" s="335"/>
      <c r="D192" s="335"/>
      <c r="E192" s="342"/>
      <c r="F192" s="342"/>
      <c r="G192" s="342"/>
      <c r="H192" s="342"/>
      <c r="I192" s="342"/>
      <c r="J192" s="342"/>
    </row>
    <row r="193" spans="3:10">
      <c r="C193" s="335"/>
      <c r="D193" s="335"/>
      <c r="E193" s="342"/>
      <c r="F193" s="342"/>
      <c r="G193" s="342"/>
      <c r="H193" s="342"/>
      <c r="I193" s="342"/>
      <c r="J193" s="342"/>
    </row>
    <row r="194" spans="3:10">
      <c r="C194" s="335"/>
      <c r="D194" s="335"/>
      <c r="E194" s="342"/>
      <c r="F194" s="342"/>
      <c r="G194" s="342"/>
      <c r="H194" s="342"/>
      <c r="I194" s="342"/>
      <c r="J194" s="342"/>
    </row>
    <row r="195" spans="3:10">
      <c r="C195" s="335"/>
      <c r="D195" s="335"/>
      <c r="E195" s="342"/>
      <c r="F195" s="342"/>
      <c r="G195" s="342"/>
      <c r="H195" s="342"/>
      <c r="I195" s="342"/>
      <c r="J195" s="342"/>
    </row>
    <row r="196" spans="3:10">
      <c r="C196" s="335"/>
      <c r="D196" s="335"/>
      <c r="E196" s="342"/>
      <c r="F196" s="342"/>
      <c r="G196" s="342"/>
      <c r="H196" s="342"/>
      <c r="I196" s="342"/>
      <c r="J196" s="342"/>
    </row>
    <row r="197" spans="3:10">
      <c r="C197" s="335"/>
      <c r="D197" s="335"/>
      <c r="E197" s="342"/>
      <c r="F197" s="342"/>
      <c r="G197" s="342"/>
      <c r="H197" s="342"/>
      <c r="I197" s="342"/>
      <c r="J197" s="342"/>
    </row>
    <row r="198" spans="3:10">
      <c r="C198" s="335"/>
      <c r="D198" s="335"/>
      <c r="E198" s="342"/>
      <c r="F198" s="342"/>
      <c r="G198" s="342"/>
      <c r="H198" s="342"/>
      <c r="I198" s="342"/>
      <c r="J198" s="342"/>
    </row>
    <row r="199" spans="3:10">
      <c r="C199" s="335"/>
      <c r="D199" s="335"/>
      <c r="E199" s="342"/>
      <c r="F199" s="342"/>
      <c r="G199" s="342"/>
      <c r="H199" s="342"/>
      <c r="I199" s="342"/>
      <c r="J199" s="342"/>
    </row>
    <row r="200" spans="3:10">
      <c r="C200" s="335"/>
      <c r="D200" s="335"/>
      <c r="E200" s="342"/>
      <c r="F200" s="342"/>
      <c r="G200" s="342"/>
      <c r="H200" s="342"/>
      <c r="I200" s="342"/>
      <c r="J200" s="342"/>
    </row>
    <row r="201" spans="3:10">
      <c r="C201" s="335"/>
      <c r="D201" s="335"/>
      <c r="E201" s="342"/>
      <c r="F201" s="342"/>
      <c r="G201" s="342"/>
      <c r="H201" s="342"/>
      <c r="I201" s="342"/>
      <c r="J201" s="342"/>
    </row>
    <row r="202" spans="3:10">
      <c r="C202" s="335"/>
      <c r="D202" s="335"/>
      <c r="E202" s="342"/>
      <c r="F202" s="342"/>
      <c r="G202" s="342"/>
      <c r="H202" s="342"/>
      <c r="I202" s="342"/>
      <c r="J202" s="342"/>
    </row>
    <row r="203" spans="3:10">
      <c r="C203" s="335"/>
      <c r="D203" s="335"/>
      <c r="E203" s="342"/>
      <c r="F203" s="342"/>
      <c r="G203" s="342"/>
      <c r="H203" s="342"/>
      <c r="I203" s="342"/>
      <c r="J203" s="342"/>
    </row>
    <row r="204" spans="3:10">
      <c r="C204" s="335"/>
      <c r="D204" s="335"/>
      <c r="E204" s="342"/>
      <c r="F204" s="342"/>
      <c r="G204" s="342"/>
      <c r="H204" s="342"/>
      <c r="I204" s="342"/>
      <c r="J204" s="342"/>
    </row>
    <row r="205" spans="3:10">
      <c r="C205" s="335"/>
      <c r="D205" s="335"/>
      <c r="E205" s="342"/>
      <c r="F205" s="342"/>
      <c r="G205" s="342"/>
      <c r="H205" s="342"/>
      <c r="I205" s="342"/>
      <c r="J205" s="342"/>
    </row>
    <row r="206" spans="3:10">
      <c r="C206" s="335"/>
      <c r="D206" s="335"/>
      <c r="E206" s="342"/>
      <c r="F206" s="342"/>
      <c r="G206" s="342"/>
      <c r="H206" s="342"/>
      <c r="I206" s="342"/>
      <c r="J206" s="342"/>
    </row>
    <row r="207" spans="3:10">
      <c r="C207" s="335"/>
      <c r="D207" s="335"/>
      <c r="E207" s="342"/>
      <c r="F207" s="342"/>
      <c r="G207" s="342"/>
      <c r="H207" s="342"/>
      <c r="I207" s="342"/>
      <c r="J207" s="342"/>
    </row>
    <row r="208" spans="3:10">
      <c r="C208" s="335"/>
      <c r="D208" s="335"/>
      <c r="E208" s="342"/>
      <c r="F208" s="342"/>
      <c r="G208" s="342"/>
      <c r="H208" s="342"/>
      <c r="I208" s="342"/>
      <c r="J208" s="342"/>
    </row>
    <row r="209" spans="3:10">
      <c r="C209" s="335"/>
      <c r="D209" s="335"/>
      <c r="E209" s="342"/>
      <c r="F209" s="342"/>
      <c r="G209" s="342"/>
      <c r="H209" s="342"/>
      <c r="I209" s="342"/>
      <c r="J209" s="342"/>
    </row>
    <row r="210" spans="3:10">
      <c r="C210" s="335"/>
      <c r="D210" s="335"/>
      <c r="E210" s="342"/>
      <c r="F210" s="342"/>
      <c r="G210" s="342"/>
      <c r="H210" s="342"/>
      <c r="I210" s="342"/>
      <c r="J210" s="342"/>
    </row>
    <row r="211" spans="3:10">
      <c r="C211" s="335"/>
      <c r="D211" s="335"/>
      <c r="E211" s="342"/>
      <c r="F211" s="342"/>
      <c r="G211" s="342"/>
      <c r="H211" s="342"/>
      <c r="I211" s="342"/>
      <c r="J211" s="342"/>
    </row>
    <row r="212" spans="3:10">
      <c r="C212" s="335"/>
      <c r="D212" s="335"/>
      <c r="E212" s="342"/>
      <c r="F212" s="342"/>
      <c r="G212" s="342"/>
      <c r="H212" s="342"/>
      <c r="I212" s="342"/>
      <c r="J212" s="342"/>
    </row>
    <row r="213" spans="3:10">
      <c r="C213" s="335"/>
      <c r="D213" s="335"/>
      <c r="E213" s="342"/>
      <c r="F213" s="342"/>
      <c r="G213" s="342"/>
      <c r="H213" s="342"/>
      <c r="I213" s="342"/>
      <c r="J213" s="342"/>
    </row>
    <row r="214" spans="3:10">
      <c r="C214" s="335"/>
      <c r="D214" s="335"/>
      <c r="E214" s="342"/>
      <c r="F214" s="342"/>
      <c r="G214" s="342"/>
      <c r="H214" s="342"/>
      <c r="I214" s="342"/>
      <c r="J214" s="342"/>
    </row>
    <row r="215" spans="3:10">
      <c r="C215" s="335"/>
      <c r="D215" s="335"/>
      <c r="E215" s="342"/>
      <c r="F215" s="342"/>
      <c r="G215" s="342"/>
      <c r="H215" s="342"/>
      <c r="I215" s="342"/>
      <c r="J215" s="342"/>
    </row>
    <row r="216" spans="3:10">
      <c r="C216" s="335"/>
      <c r="D216" s="335"/>
      <c r="E216" s="342"/>
      <c r="F216" s="342"/>
      <c r="G216" s="342"/>
      <c r="H216" s="342"/>
      <c r="I216" s="342"/>
      <c r="J216" s="342"/>
    </row>
    <row r="217" spans="3:10">
      <c r="C217" s="335"/>
      <c r="D217" s="335"/>
      <c r="E217" s="342"/>
      <c r="F217" s="342"/>
      <c r="G217" s="342"/>
      <c r="H217" s="342"/>
      <c r="I217" s="342"/>
      <c r="J217" s="342"/>
    </row>
    <row r="218" spans="3:10">
      <c r="C218" s="335"/>
      <c r="D218" s="335"/>
      <c r="E218" s="342"/>
      <c r="F218" s="342"/>
      <c r="G218" s="342"/>
      <c r="H218" s="342"/>
      <c r="I218" s="342"/>
      <c r="J218" s="342"/>
    </row>
    <row r="219" spans="3:10">
      <c r="C219" s="335"/>
      <c r="D219" s="335"/>
      <c r="E219" s="342"/>
      <c r="F219" s="342"/>
      <c r="G219" s="342"/>
      <c r="H219" s="342"/>
      <c r="I219" s="342"/>
      <c r="J219" s="342"/>
    </row>
    <row r="220" spans="3:10">
      <c r="C220" s="335"/>
      <c r="D220" s="335"/>
      <c r="E220" s="342"/>
      <c r="F220" s="342"/>
      <c r="G220" s="342"/>
      <c r="H220" s="342"/>
      <c r="I220" s="342"/>
      <c r="J220" s="342"/>
    </row>
    <row r="221" spans="3:10">
      <c r="C221" s="335"/>
      <c r="D221" s="335"/>
      <c r="E221" s="342"/>
      <c r="F221" s="342"/>
      <c r="G221" s="342"/>
      <c r="H221" s="342"/>
      <c r="I221" s="342"/>
      <c r="J221" s="342"/>
    </row>
    <row r="222" spans="3:10">
      <c r="C222" s="335"/>
      <c r="D222" s="335"/>
      <c r="E222" s="342"/>
      <c r="F222" s="342"/>
      <c r="G222" s="342"/>
      <c r="H222" s="342"/>
      <c r="I222" s="342"/>
      <c r="J222" s="342"/>
    </row>
    <row r="223" spans="3:10">
      <c r="C223" s="335"/>
      <c r="D223" s="335"/>
      <c r="E223" s="342"/>
      <c r="F223" s="342"/>
      <c r="G223" s="342"/>
      <c r="H223" s="342"/>
      <c r="I223" s="342"/>
      <c r="J223" s="342"/>
    </row>
    <row r="224" spans="3:10">
      <c r="C224" s="335"/>
      <c r="D224" s="335"/>
      <c r="E224" s="342"/>
      <c r="F224" s="342"/>
      <c r="G224" s="342"/>
      <c r="H224" s="342"/>
      <c r="I224" s="342"/>
      <c r="J224" s="342"/>
    </row>
    <row r="225" spans="3:10">
      <c r="C225" s="335"/>
      <c r="D225" s="335"/>
      <c r="E225" s="342"/>
      <c r="F225" s="342"/>
      <c r="G225" s="342"/>
      <c r="H225" s="342"/>
      <c r="I225" s="342"/>
      <c r="J225" s="342"/>
    </row>
    <row r="226" spans="3:10">
      <c r="C226" s="335"/>
      <c r="D226" s="335"/>
      <c r="E226" s="342"/>
      <c r="F226" s="342"/>
      <c r="G226" s="342"/>
      <c r="H226" s="342"/>
      <c r="I226" s="342"/>
      <c r="J226" s="342"/>
    </row>
    <row r="227" spans="3:10">
      <c r="C227" s="335"/>
      <c r="D227" s="335"/>
      <c r="E227" s="342"/>
      <c r="F227" s="342"/>
      <c r="G227" s="342"/>
      <c r="H227" s="342"/>
      <c r="I227" s="342"/>
      <c r="J227" s="342"/>
    </row>
    <row r="228" spans="3:10">
      <c r="C228" s="335"/>
      <c r="D228" s="335"/>
      <c r="E228" s="342"/>
      <c r="F228" s="342"/>
      <c r="G228" s="342"/>
      <c r="H228" s="342"/>
      <c r="I228" s="342"/>
      <c r="J228" s="342"/>
    </row>
    <row r="229" spans="3:10">
      <c r="C229" s="335"/>
      <c r="D229" s="335"/>
      <c r="E229" s="342"/>
      <c r="F229" s="342"/>
      <c r="G229" s="342"/>
      <c r="H229" s="342"/>
      <c r="I229" s="342"/>
      <c r="J229" s="342"/>
    </row>
    <row r="230" spans="3:10">
      <c r="C230" s="335"/>
      <c r="D230" s="335"/>
      <c r="E230" s="342"/>
      <c r="F230" s="342"/>
      <c r="G230" s="342"/>
      <c r="H230" s="342"/>
      <c r="I230" s="342"/>
      <c r="J230" s="342"/>
    </row>
    <row r="231" spans="3:10">
      <c r="C231" s="335"/>
      <c r="D231" s="335"/>
      <c r="E231" s="342"/>
      <c r="F231" s="342"/>
      <c r="G231" s="342"/>
      <c r="H231" s="342"/>
      <c r="I231" s="342"/>
      <c r="J231" s="342"/>
    </row>
    <row r="232" spans="3:10">
      <c r="C232" s="335"/>
      <c r="D232" s="335"/>
      <c r="E232" s="342"/>
      <c r="F232" s="342"/>
      <c r="G232" s="342"/>
      <c r="H232" s="342"/>
      <c r="I232" s="342"/>
      <c r="J232" s="342"/>
    </row>
    <row r="233" spans="3:10">
      <c r="C233" s="335"/>
      <c r="D233" s="335"/>
      <c r="E233" s="342"/>
      <c r="F233" s="342"/>
      <c r="G233" s="342"/>
      <c r="H233" s="342"/>
      <c r="I233" s="342"/>
      <c r="J233" s="342"/>
    </row>
    <row r="234" spans="3:10">
      <c r="C234" s="335"/>
      <c r="D234" s="335"/>
      <c r="E234" s="342"/>
      <c r="F234" s="342"/>
      <c r="G234" s="342"/>
      <c r="H234" s="342"/>
      <c r="I234" s="342"/>
      <c r="J234" s="342"/>
    </row>
    <row r="235" spans="3:10">
      <c r="C235" s="335"/>
      <c r="D235" s="335"/>
      <c r="E235" s="342"/>
      <c r="F235" s="342"/>
      <c r="G235" s="342"/>
      <c r="H235" s="342"/>
      <c r="I235" s="342"/>
      <c r="J235" s="342"/>
    </row>
    <row r="236" spans="3:10">
      <c r="C236" s="335"/>
      <c r="D236" s="335"/>
      <c r="E236" s="342"/>
      <c r="F236" s="342"/>
      <c r="G236" s="342"/>
      <c r="H236" s="342"/>
      <c r="I236" s="342"/>
      <c r="J236" s="342"/>
    </row>
    <row r="237" spans="3:10">
      <c r="C237" s="335"/>
      <c r="D237" s="335"/>
      <c r="E237" s="342"/>
      <c r="F237" s="342"/>
      <c r="G237" s="342"/>
      <c r="H237" s="342"/>
      <c r="I237" s="342"/>
      <c r="J237" s="342"/>
    </row>
    <row r="238" spans="3:10">
      <c r="C238" s="335"/>
      <c r="D238" s="335"/>
      <c r="E238" s="342"/>
      <c r="F238" s="342"/>
      <c r="G238" s="342"/>
      <c r="H238" s="342"/>
      <c r="I238" s="342"/>
      <c r="J238" s="342"/>
    </row>
    <row r="239" spans="3:10">
      <c r="C239" s="335"/>
      <c r="D239" s="335"/>
      <c r="E239" s="342"/>
      <c r="F239" s="342"/>
      <c r="G239" s="342"/>
      <c r="H239" s="342"/>
      <c r="I239" s="342"/>
      <c r="J239" s="342"/>
    </row>
    <row r="240" spans="3:10">
      <c r="C240" s="335"/>
      <c r="D240" s="335"/>
      <c r="E240" s="342"/>
      <c r="F240" s="342"/>
      <c r="G240" s="342"/>
      <c r="H240" s="342"/>
      <c r="I240" s="342"/>
      <c r="J240" s="342"/>
    </row>
    <row r="241" spans="3:10">
      <c r="C241" s="335"/>
      <c r="D241" s="335"/>
      <c r="E241" s="342"/>
      <c r="F241" s="342"/>
      <c r="G241" s="342"/>
      <c r="H241" s="342"/>
      <c r="I241" s="342"/>
      <c r="J241" s="342"/>
    </row>
    <row r="242" spans="3:10">
      <c r="C242" s="335"/>
      <c r="D242" s="335"/>
      <c r="E242" s="342"/>
      <c r="F242" s="342"/>
      <c r="G242" s="342"/>
      <c r="H242" s="342"/>
      <c r="I242" s="342"/>
      <c r="J242" s="342"/>
    </row>
    <row r="243" spans="3:10">
      <c r="C243" s="335"/>
      <c r="D243" s="335"/>
      <c r="E243" s="342"/>
      <c r="F243" s="342"/>
      <c r="G243" s="342"/>
      <c r="H243" s="342"/>
      <c r="I243" s="342"/>
      <c r="J243" s="342"/>
    </row>
    <row r="244" spans="3:10">
      <c r="C244" s="335"/>
      <c r="D244" s="335"/>
      <c r="E244" s="342"/>
      <c r="F244" s="342"/>
      <c r="G244" s="342"/>
      <c r="H244" s="342"/>
      <c r="I244" s="342"/>
      <c r="J244" s="342"/>
    </row>
    <row r="245" spans="3:10">
      <c r="C245" s="335"/>
      <c r="D245" s="335"/>
      <c r="E245" s="342"/>
      <c r="F245" s="342"/>
      <c r="G245" s="342"/>
      <c r="H245" s="342"/>
      <c r="I245" s="342"/>
      <c r="J245" s="342"/>
    </row>
    <row r="246" spans="3:10">
      <c r="C246" s="335"/>
      <c r="D246" s="335"/>
      <c r="E246" s="342"/>
      <c r="F246" s="342"/>
      <c r="G246" s="342"/>
      <c r="H246" s="342"/>
      <c r="I246" s="342"/>
      <c r="J246" s="342"/>
    </row>
    <row r="247" spans="3:10">
      <c r="C247" s="335"/>
      <c r="D247" s="335"/>
      <c r="E247" s="342"/>
      <c r="F247" s="342"/>
      <c r="G247" s="342"/>
      <c r="H247" s="342"/>
      <c r="I247" s="342"/>
      <c r="J247" s="342"/>
    </row>
    <row r="248" spans="3:10">
      <c r="C248" s="335"/>
      <c r="D248" s="335"/>
      <c r="E248" s="342"/>
      <c r="F248" s="342"/>
      <c r="G248" s="342"/>
      <c r="H248" s="342"/>
      <c r="I248" s="342"/>
      <c r="J248" s="342"/>
    </row>
    <row r="249" spans="3:10">
      <c r="C249" s="335"/>
      <c r="D249" s="335"/>
      <c r="E249" s="342"/>
      <c r="F249" s="342"/>
      <c r="G249" s="342"/>
      <c r="H249" s="342"/>
      <c r="I249" s="342"/>
      <c r="J249" s="342"/>
    </row>
    <row r="250" spans="3:10">
      <c r="C250" s="335"/>
      <c r="D250" s="335"/>
      <c r="E250" s="342"/>
      <c r="F250" s="342"/>
      <c r="G250" s="342"/>
      <c r="H250" s="342"/>
      <c r="I250" s="342"/>
      <c r="J250" s="342"/>
    </row>
    <row r="251" spans="3:10">
      <c r="C251" s="335"/>
      <c r="D251" s="335"/>
      <c r="E251" s="342"/>
      <c r="F251" s="342"/>
      <c r="G251" s="342"/>
      <c r="H251" s="342"/>
      <c r="I251" s="342"/>
      <c r="J251" s="342"/>
    </row>
    <row r="252" spans="3:10">
      <c r="C252" s="335"/>
      <c r="D252" s="335"/>
      <c r="E252" s="342"/>
      <c r="F252" s="342"/>
      <c r="G252" s="342"/>
      <c r="H252" s="342"/>
      <c r="I252" s="342"/>
      <c r="J252" s="342"/>
    </row>
    <row r="253" spans="3:10">
      <c r="C253" s="335"/>
      <c r="D253" s="335"/>
      <c r="E253" s="342"/>
      <c r="F253" s="342"/>
      <c r="G253" s="342"/>
      <c r="H253" s="342"/>
      <c r="I253" s="342"/>
      <c r="J253" s="342"/>
    </row>
    <row r="254" spans="3:10">
      <c r="C254" s="335"/>
      <c r="D254" s="335"/>
      <c r="E254" s="342"/>
      <c r="F254" s="342"/>
      <c r="G254" s="342"/>
      <c r="H254" s="342"/>
      <c r="I254" s="342"/>
      <c r="J254" s="342"/>
    </row>
    <row r="255" spans="3:10">
      <c r="C255" s="335"/>
      <c r="D255" s="335"/>
      <c r="E255" s="342"/>
      <c r="F255" s="342"/>
      <c r="G255" s="342"/>
      <c r="H255" s="342"/>
      <c r="I255" s="342"/>
      <c r="J255" s="342"/>
    </row>
    <row r="256" spans="3:10">
      <c r="C256" s="335"/>
      <c r="D256" s="335"/>
      <c r="E256" s="342"/>
      <c r="F256" s="342"/>
      <c r="G256" s="342"/>
      <c r="H256" s="342"/>
      <c r="I256" s="342"/>
      <c r="J256" s="342"/>
    </row>
    <row r="257" spans="3:10">
      <c r="C257" s="335"/>
      <c r="D257" s="335"/>
      <c r="E257" s="342"/>
      <c r="F257" s="342"/>
      <c r="G257" s="342"/>
      <c r="H257" s="342"/>
      <c r="I257" s="342"/>
      <c r="J257" s="342"/>
    </row>
    <row r="258" spans="3:10">
      <c r="C258" s="335"/>
      <c r="D258" s="335"/>
      <c r="E258" s="342"/>
      <c r="F258" s="342"/>
      <c r="G258" s="342"/>
      <c r="H258" s="342"/>
      <c r="I258" s="342"/>
      <c r="J258" s="342"/>
    </row>
    <row r="259" spans="3:10">
      <c r="C259" s="335"/>
      <c r="D259" s="335"/>
      <c r="E259" s="342"/>
      <c r="F259" s="342"/>
      <c r="G259" s="342"/>
      <c r="H259" s="342"/>
      <c r="I259" s="342"/>
      <c r="J259" s="342"/>
    </row>
    <row r="260" spans="3:10">
      <c r="C260" s="335"/>
      <c r="D260" s="335"/>
      <c r="E260" s="342"/>
      <c r="F260" s="342"/>
      <c r="G260" s="342"/>
      <c r="H260" s="342"/>
      <c r="I260" s="342"/>
      <c r="J260" s="342"/>
    </row>
    <row r="261" spans="3:10">
      <c r="C261" s="335"/>
      <c r="D261" s="335"/>
      <c r="E261" s="342"/>
      <c r="F261" s="342"/>
      <c r="G261" s="342"/>
      <c r="H261" s="342"/>
      <c r="I261" s="342"/>
      <c r="J261" s="342"/>
    </row>
    <row r="262" spans="3:10">
      <c r="C262" s="335"/>
      <c r="D262" s="335"/>
      <c r="E262" s="342"/>
      <c r="F262" s="342"/>
      <c r="G262" s="342"/>
      <c r="H262" s="342"/>
      <c r="I262" s="342"/>
      <c r="J262" s="342"/>
    </row>
    <row r="263" spans="3:10">
      <c r="C263" s="335"/>
      <c r="D263" s="335"/>
      <c r="E263" s="342"/>
      <c r="F263" s="342"/>
      <c r="G263" s="342"/>
      <c r="H263" s="342"/>
      <c r="I263" s="342"/>
      <c r="J263" s="342"/>
    </row>
    <row r="264" spans="3:10">
      <c r="C264" s="335"/>
      <c r="D264" s="335"/>
      <c r="E264" s="342"/>
      <c r="F264" s="342"/>
      <c r="G264" s="342"/>
      <c r="H264" s="342"/>
      <c r="I264" s="342"/>
      <c r="J264" s="342"/>
    </row>
    <row r="265" spans="3:10">
      <c r="C265" s="335"/>
      <c r="D265" s="335"/>
      <c r="E265" s="342"/>
      <c r="F265" s="342"/>
      <c r="G265" s="342"/>
      <c r="H265" s="342"/>
      <c r="I265" s="342"/>
      <c r="J265" s="342"/>
    </row>
    <row r="266" spans="3:10">
      <c r="C266" s="335"/>
      <c r="D266" s="335"/>
      <c r="E266" s="342"/>
      <c r="F266" s="342"/>
      <c r="G266" s="342"/>
      <c r="H266" s="342"/>
      <c r="I266" s="342"/>
      <c r="J266" s="342"/>
    </row>
    <row r="267" spans="3:10">
      <c r="C267" s="335"/>
      <c r="D267" s="335"/>
      <c r="E267" s="342"/>
      <c r="F267" s="342"/>
      <c r="G267" s="342"/>
      <c r="H267" s="342"/>
      <c r="I267" s="342"/>
      <c r="J267" s="342"/>
    </row>
    <row r="268" spans="3:10">
      <c r="C268" s="335"/>
      <c r="D268" s="335"/>
      <c r="E268" s="342"/>
      <c r="F268" s="342"/>
      <c r="G268" s="342"/>
      <c r="H268" s="342"/>
      <c r="I268" s="342"/>
      <c r="J268" s="342"/>
    </row>
    <row r="269" spans="3:10">
      <c r="C269" s="335"/>
      <c r="D269" s="335"/>
      <c r="E269" s="342"/>
      <c r="F269" s="342"/>
      <c r="G269" s="342"/>
      <c r="H269" s="342"/>
      <c r="I269" s="342"/>
      <c r="J269" s="342"/>
    </row>
    <row r="270" spans="3:10">
      <c r="C270" s="335"/>
      <c r="D270" s="335"/>
      <c r="E270" s="342"/>
      <c r="F270" s="342"/>
      <c r="G270" s="342"/>
      <c r="H270" s="342"/>
      <c r="I270" s="342"/>
      <c r="J270" s="342"/>
    </row>
    <row r="271" spans="3:10">
      <c r="C271" s="335"/>
      <c r="D271" s="335"/>
      <c r="E271" s="342"/>
      <c r="F271" s="342"/>
      <c r="G271" s="342"/>
      <c r="H271" s="342"/>
      <c r="I271" s="342"/>
      <c r="J271" s="342"/>
    </row>
    <row r="272" spans="3:10">
      <c r="C272" s="335"/>
      <c r="D272" s="335"/>
      <c r="E272" s="342"/>
      <c r="F272" s="342"/>
      <c r="G272" s="342"/>
      <c r="H272" s="342"/>
      <c r="I272" s="342"/>
      <c r="J272" s="342"/>
    </row>
    <row r="273" spans="3:10">
      <c r="C273" s="335"/>
      <c r="D273" s="335"/>
      <c r="E273" s="342"/>
      <c r="F273" s="342"/>
      <c r="G273" s="342"/>
      <c r="H273" s="342"/>
      <c r="I273" s="342"/>
      <c r="J273" s="342"/>
    </row>
    <row r="274" spans="3:10">
      <c r="C274" s="335"/>
      <c r="D274" s="335"/>
      <c r="E274" s="342"/>
      <c r="F274" s="342"/>
      <c r="G274" s="342"/>
      <c r="H274" s="342"/>
      <c r="I274" s="342"/>
      <c r="J274" s="342"/>
    </row>
    <row r="275" spans="3:10">
      <c r="C275" s="335"/>
      <c r="D275" s="335"/>
      <c r="E275" s="342"/>
      <c r="F275" s="342"/>
      <c r="G275" s="342"/>
      <c r="H275" s="342"/>
      <c r="I275" s="342"/>
      <c r="J275" s="342"/>
    </row>
    <row r="276" spans="3:10">
      <c r="C276" s="335"/>
      <c r="D276" s="335"/>
      <c r="E276" s="342"/>
      <c r="F276" s="342"/>
      <c r="G276" s="342"/>
      <c r="H276" s="342"/>
      <c r="I276" s="342"/>
      <c r="J276" s="342"/>
    </row>
    <row r="277" spans="3:10">
      <c r="C277" s="335"/>
      <c r="D277" s="335"/>
      <c r="E277" s="342"/>
      <c r="F277" s="342"/>
      <c r="G277" s="342"/>
      <c r="H277" s="342"/>
      <c r="I277" s="342"/>
      <c r="J277" s="342"/>
    </row>
    <row r="278" spans="3:10">
      <c r="C278" s="335"/>
      <c r="D278" s="335"/>
      <c r="E278" s="342"/>
      <c r="F278" s="342"/>
      <c r="G278" s="342"/>
      <c r="H278" s="342"/>
      <c r="I278" s="342"/>
      <c r="J278" s="342"/>
    </row>
    <row r="279" spans="3:10">
      <c r="C279" s="335"/>
      <c r="D279" s="335"/>
      <c r="E279" s="342"/>
      <c r="F279" s="342"/>
      <c r="G279" s="342"/>
      <c r="H279" s="342"/>
      <c r="I279" s="342"/>
      <c r="J279" s="342"/>
    </row>
    <row r="280" spans="3:10">
      <c r="C280" s="335"/>
      <c r="D280" s="335"/>
      <c r="E280" s="342"/>
      <c r="F280" s="342"/>
      <c r="G280" s="342"/>
      <c r="H280" s="342"/>
      <c r="I280" s="342"/>
      <c r="J280" s="342"/>
    </row>
    <row r="281" spans="3:10">
      <c r="C281" s="335"/>
      <c r="D281" s="335"/>
      <c r="E281" s="342"/>
      <c r="F281" s="342"/>
      <c r="G281" s="342"/>
      <c r="H281" s="342"/>
      <c r="I281" s="342"/>
      <c r="J281" s="342"/>
    </row>
    <row r="282" spans="3:10">
      <c r="C282" s="335"/>
      <c r="D282" s="335"/>
      <c r="E282" s="342"/>
      <c r="F282" s="342"/>
      <c r="G282" s="342"/>
      <c r="H282" s="342"/>
      <c r="I282" s="342"/>
      <c r="J282" s="342"/>
    </row>
    <row r="283" spans="3:10">
      <c r="C283" s="335"/>
      <c r="D283" s="335"/>
      <c r="E283" s="342"/>
      <c r="F283" s="342"/>
      <c r="G283" s="342"/>
      <c r="H283" s="342"/>
      <c r="I283" s="342"/>
      <c r="J283" s="342"/>
    </row>
    <row r="284" spans="3:10">
      <c r="C284" s="335"/>
      <c r="D284" s="335"/>
      <c r="E284" s="342"/>
      <c r="F284" s="342"/>
      <c r="G284" s="342"/>
      <c r="H284" s="342"/>
      <c r="I284" s="342"/>
      <c r="J284" s="342"/>
    </row>
    <row r="285" spans="3:10">
      <c r="C285" s="335"/>
      <c r="D285" s="335"/>
      <c r="E285" s="342"/>
      <c r="F285" s="342"/>
      <c r="G285" s="342"/>
      <c r="H285" s="342"/>
      <c r="I285" s="342"/>
      <c r="J285" s="342"/>
    </row>
    <row r="286" spans="3:10">
      <c r="C286" s="335"/>
      <c r="D286" s="335"/>
      <c r="E286" s="342"/>
      <c r="F286" s="342"/>
      <c r="G286" s="342"/>
      <c r="H286" s="342"/>
      <c r="I286" s="342"/>
      <c r="J286" s="342"/>
    </row>
    <row r="287" spans="3:10">
      <c r="C287" s="335"/>
      <c r="D287" s="335"/>
      <c r="E287" s="342"/>
      <c r="F287" s="342"/>
      <c r="G287" s="342"/>
      <c r="H287" s="342"/>
      <c r="I287" s="342"/>
      <c r="J287" s="342"/>
    </row>
    <row r="288" spans="3:10">
      <c r="C288" s="335"/>
      <c r="D288" s="335"/>
      <c r="E288" s="342"/>
      <c r="F288" s="342"/>
      <c r="G288" s="342"/>
      <c r="H288" s="342"/>
      <c r="I288" s="342"/>
      <c r="J288" s="342"/>
    </row>
    <row r="289" spans="3:10">
      <c r="C289" s="335"/>
      <c r="D289" s="335"/>
      <c r="E289" s="342"/>
      <c r="F289" s="342"/>
      <c r="G289" s="342"/>
      <c r="H289" s="342"/>
      <c r="I289" s="342"/>
      <c r="J289" s="342"/>
    </row>
    <row r="290" spans="3:10">
      <c r="C290" s="335"/>
      <c r="D290" s="335"/>
      <c r="E290" s="342"/>
      <c r="F290" s="342"/>
      <c r="G290" s="342"/>
      <c r="H290" s="342"/>
      <c r="I290" s="342"/>
      <c r="J290" s="342"/>
    </row>
    <row r="291" spans="3:10">
      <c r="C291" s="335"/>
      <c r="D291" s="335"/>
      <c r="E291" s="342"/>
      <c r="F291" s="342"/>
      <c r="G291" s="342"/>
      <c r="H291" s="342"/>
      <c r="I291" s="342"/>
      <c r="J291" s="342"/>
    </row>
    <row r="292" spans="3:10">
      <c r="C292" s="335"/>
      <c r="D292" s="335"/>
      <c r="E292" s="342"/>
      <c r="F292" s="342"/>
      <c r="G292" s="342"/>
      <c r="H292" s="342"/>
      <c r="I292" s="342"/>
      <c r="J292" s="342"/>
    </row>
    <row r="293" spans="3:10">
      <c r="C293" s="335"/>
      <c r="D293" s="335"/>
      <c r="E293" s="342"/>
      <c r="F293" s="342"/>
      <c r="G293" s="342"/>
      <c r="H293" s="342"/>
      <c r="I293" s="342"/>
      <c r="J293" s="342"/>
    </row>
    <row r="294" spans="3:10">
      <c r="C294" s="335"/>
      <c r="D294" s="335"/>
      <c r="E294" s="342"/>
      <c r="F294" s="342"/>
      <c r="G294" s="342"/>
      <c r="H294" s="342"/>
      <c r="I294" s="342"/>
      <c r="J294" s="342"/>
    </row>
    <row r="295" spans="3:10">
      <c r="C295" s="335"/>
      <c r="D295" s="335"/>
      <c r="E295" s="342"/>
      <c r="F295" s="342"/>
      <c r="G295" s="342"/>
      <c r="H295" s="342"/>
      <c r="I295" s="342"/>
      <c r="J295" s="342"/>
    </row>
    <row r="296" spans="3:10">
      <c r="C296" s="335"/>
      <c r="D296" s="335"/>
      <c r="E296" s="342"/>
      <c r="F296" s="342"/>
      <c r="G296" s="342"/>
      <c r="H296" s="342"/>
      <c r="I296" s="342"/>
      <c r="J296" s="342"/>
    </row>
    <row r="297" spans="3:10">
      <c r="C297" s="335"/>
      <c r="D297" s="335"/>
      <c r="E297" s="342"/>
      <c r="F297" s="342"/>
      <c r="G297" s="342"/>
      <c r="H297" s="342"/>
      <c r="I297" s="342"/>
      <c r="J297" s="342"/>
    </row>
    <row r="298" spans="3:10">
      <c r="C298" s="335"/>
      <c r="D298" s="335"/>
      <c r="E298" s="342"/>
      <c r="F298" s="342"/>
      <c r="G298" s="342"/>
      <c r="H298" s="342"/>
      <c r="I298" s="342"/>
      <c r="J298" s="342"/>
    </row>
    <row r="299" spans="3:10">
      <c r="C299" s="335"/>
      <c r="D299" s="335"/>
      <c r="E299" s="342"/>
      <c r="F299" s="342"/>
      <c r="G299" s="342"/>
      <c r="H299" s="342"/>
      <c r="I299" s="342"/>
      <c r="J299" s="342"/>
    </row>
    <row r="300" spans="3:10">
      <c r="C300" s="335"/>
      <c r="D300" s="335"/>
      <c r="E300" s="342"/>
      <c r="F300" s="342"/>
      <c r="G300" s="342"/>
      <c r="H300" s="342"/>
      <c r="I300" s="342"/>
      <c r="J300" s="342"/>
    </row>
    <row r="301" spans="3:10">
      <c r="C301" s="335"/>
      <c r="D301" s="335"/>
      <c r="E301" s="342"/>
      <c r="F301" s="342"/>
      <c r="G301" s="342"/>
      <c r="H301" s="342"/>
      <c r="I301" s="342"/>
      <c r="J301" s="342"/>
    </row>
    <row r="302" spans="3:10">
      <c r="C302" s="335"/>
      <c r="D302" s="335"/>
      <c r="E302" s="342"/>
      <c r="F302" s="342"/>
      <c r="G302" s="342"/>
      <c r="H302" s="342"/>
      <c r="I302" s="342"/>
      <c r="J302" s="342"/>
    </row>
    <row r="303" spans="3:10">
      <c r="C303" s="335"/>
      <c r="D303" s="335"/>
      <c r="E303" s="342"/>
      <c r="F303" s="342"/>
      <c r="G303" s="342"/>
      <c r="H303" s="342"/>
      <c r="I303" s="342"/>
      <c r="J303" s="342"/>
    </row>
    <row r="304" spans="3:10">
      <c r="C304" s="335"/>
      <c r="D304" s="335"/>
      <c r="E304" s="342"/>
      <c r="F304" s="342"/>
      <c r="G304" s="342"/>
      <c r="H304" s="342"/>
      <c r="I304" s="342"/>
      <c r="J304" s="342"/>
    </row>
    <row r="305" spans="3:10">
      <c r="C305" s="335"/>
      <c r="D305" s="335"/>
      <c r="E305" s="342"/>
      <c r="F305" s="342"/>
      <c r="G305" s="342"/>
      <c r="H305" s="342"/>
      <c r="I305" s="342"/>
      <c r="J305" s="342"/>
    </row>
    <row r="306" spans="3:10">
      <c r="C306" s="335"/>
      <c r="D306" s="335"/>
      <c r="E306" s="342"/>
      <c r="F306" s="342"/>
      <c r="G306" s="342"/>
      <c r="H306" s="342"/>
      <c r="I306" s="342"/>
      <c r="J306" s="342"/>
    </row>
    <row r="307" spans="3:10">
      <c r="C307" s="335"/>
      <c r="D307" s="335"/>
      <c r="E307" s="342"/>
      <c r="F307" s="342"/>
      <c r="G307" s="342"/>
      <c r="H307" s="342"/>
      <c r="I307" s="342"/>
      <c r="J307" s="342"/>
    </row>
    <row r="308" spans="3:10">
      <c r="C308" s="335"/>
      <c r="D308" s="335"/>
      <c r="E308" s="342"/>
      <c r="F308" s="342"/>
      <c r="G308" s="342"/>
      <c r="H308" s="342"/>
      <c r="I308" s="342"/>
      <c r="J308" s="342"/>
    </row>
    <row r="309" spans="3:10">
      <c r="C309" s="335"/>
      <c r="D309" s="335"/>
      <c r="E309" s="342"/>
      <c r="F309" s="342"/>
      <c r="G309" s="342"/>
      <c r="H309" s="342"/>
      <c r="I309" s="342"/>
      <c r="J309" s="342"/>
    </row>
    <row r="310" spans="3:10">
      <c r="C310" s="335"/>
      <c r="D310" s="335"/>
      <c r="E310" s="342"/>
      <c r="F310" s="342"/>
      <c r="G310" s="342"/>
      <c r="H310" s="342"/>
      <c r="I310" s="342"/>
      <c r="J310" s="342"/>
    </row>
    <row r="311" spans="3:10">
      <c r="C311" s="335"/>
      <c r="D311" s="335"/>
      <c r="E311" s="342"/>
      <c r="F311" s="342"/>
      <c r="G311" s="342"/>
      <c r="H311" s="342"/>
      <c r="I311" s="342"/>
      <c r="J311" s="342"/>
    </row>
    <row r="312" spans="3:10">
      <c r="C312" s="335"/>
      <c r="D312" s="335"/>
      <c r="E312" s="342"/>
      <c r="F312" s="342"/>
      <c r="G312" s="342"/>
      <c r="H312" s="342"/>
      <c r="I312" s="342"/>
      <c r="J312" s="342"/>
    </row>
    <row r="313" spans="3:10">
      <c r="C313" s="335"/>
      <c r="D313" s="335"/>
      <c r="E313" s="342"/>
      <c r="F313" s="342"/>
      <c r="G313" s="342"/>
      <c r="H313" s="342"/>
      <c r="I313" s="342"/>
      <c r="J313" s="342"/>
    </row>
    <row r="314" spans="3:10">
      <c r="C314" s="335"/>
      <c r="D314" s="335"/>
      <c r="E314" s="342"/>
      <c r="F314" s="342"/>
      <c r="G314" s="342"/>
      <c r="H314" s="342"/>
      <c r="I314" s="342"/>
      <c r="J314" s="342"/>
    </row>
    <row r="315" spans="3:10">
      <c r="C315" s="335"/>
      <c r="D315" s="335"/>
      <c r="E315" s="342"/>
      <c r="F315" s="342"/>
      <c r="G315" s="342"/>
      <c r="H315" s="342"/>
      <c r="I315" s="342"/>
      <c r="J315" s="342"/>
    </row>
    <row r="316" spans="3:10">
      <c r="C316" s="335"/>
      <c r="D316" s="335"/>
      <c r="E316" s="342"/>
      <c r="F316" s="342"/>
      <c r="G316" s="342"/>
      <c r="H316" s="342"/>
      <c r="I316" s="342"/>
      <c r="J316" s="342"/>
    </row>
    <row r="317" spans="3:10">
      <c r="C317" s="335"/>
      <c r="D317" s="335"/>
      <c r="E317" s="342"/>
      <c r="F317" s="342"/>
      <c r="G317" s="342"/>
      <c r="H317" s="342"/>
      <c r="I317" s="342"/>
      <c r="J317" s="342"/>
    </row>
    <row r="318" spans="3:10">
      <c r="C318" s="335"/>
      <c r="D318" s="335"/>
      <c r="E318" s="342"/>
      <c r="F318" s="342"/>
      <c r="G318" s="342"/>
      <c r="H318" s="342"/>
      <c r="I318" s="342"/>
      <c r="J318" s="342"/>
    </row>
    <row r="319" spans="3:10">
      <c r="C319" s="335"/>
      <c r="D319" s="335"/>
      <c r="E319" s="342"/>
      <c r="F319" s="342"/>
      <c r="G319" s="342"/>
      <c r="H319" s="342"/>
      <c r="I319" s="342"/>
      <c r="J319" s="342"/>
    </row>
    <row r="320" spans="3:10">
      <c r="C320" s="335"/>
      <c r="D320" s="335"/>
      <c r="E320" s="342"/>
      <c r="F320" s="342"/>
      <c r="G320" s="342"/>
      <c r="H320" s="342"/>
      <c r="I320" s="342"/>
      <c r="J320" s="342"/>
    </row>
    <row r="321" spans="3:10">
      <c r="C321" s="335"/>
      <c r="D321" s="335"/>
      <c r="E321" s="342"/>
      <c r="F321" s="342"/>
      <c r="G321" s="342"/>
      <c r="H321" s="342"/>
      <c r="I321" s="342"/>
      <c r="J321" s="342"/>
    </row>
    <row r="322" spans="3:10">
      <c r="C322" s="335"/>
      <c r="D322" s="335"/>
      <c r="E322" s="342"/>
      <c r="F322" s="342"/>
      <c r="G322" s="342"/>
      <c r="H322" s="342"/>
      <c r="I322" s="342"/>
      <c r="J322" s="342"/>
    </row>
    <row r="323" spans="3:10">
      <c r="C323" s="335"/>
      <c r="D323" s="335"/>
      <c r="E323" s="342"/>
      <c r="F323" s="342"/>
      <c r="G323" s="342"/>
      <c r="H323" s="342"/>
      <c r="I323" s="342"/>
      <c r="J323" s="342"/>
    </row>
    <row r="324" spans="3:10">
      <c r="C324" s="335"/>
      <c r="D324" s="335"/>
      <c r="E324" s="342"/>
      <c r="F324" s="342"/>
      <c r="G324" s="342"/>
      <c r="H324" s="342"/>
      <c r="I324" s="342"/>
      <c r="J324" s="342"/>
    </row>
    <row r="325" spans="3:10">
      <c r="C325" s="335"/>
      <c r="D325" s="335"/>
      <c r="E325" s="342"/>
      <c r="F325" s="342"/>
      <c r="G325" s="342"/>
      <c r="H325" s="342"/>
      <c r="I325" s="342"/>
      <c r="J325" s="342"/>
    </row>
    <row r="326" spans="3:10">
      <c r="C326" s="335"/>
      <c r="D326" s="335"/>
      <c r="E326" s="342"/>
      <c r="F326" s="342"/>
      <c r="G326" s="342"/>
      <c r="H326" s="342"/>
      <c r="I326" s="342"/>
      <c r="J326" s="342"/>
    </row>
    <row r="327" spans="3:10">
      <c r="C327" s="335"/>
      <c r="D327" s="335"/>
      <c r="E327" s="342"/>
      <c r="F327" s="342"/>
      <c r="G327" s="342"/>
      <c r="H327" s="342"/>
      <c r="I327" s="342"/>
      <c r="J327" s="342"/>
    </row>
    <row r="328" spans="3:10">
      <c r="C328" s="335"/>
      <c r="D328" s="335"/>
      <c r="E328" s="342"/>
      <c r="F328" s="342"/>
      <c r="G328" s="342"/>
      <c r="H328" s="342"/>
      <c r="I328" s="342"/>
      <c r="J328" s="342"/>
    </row>
    <row r="329" spans="3:10">
      <c r="C329" s="335"/>
      <c r="D329" s="335"/>
      <c r="E329" s="342"/>
      <c r="F329" s="342"/>
      <c r="G329" s="342"/>
      <c r="H329" s="342"/>
      <c r="I329" s="342"/>
      <c r="J329" s="342"/>
    </row>
    <row r="330" spans="3:10">
      <c r="C330" s="335"/>
      <c r="D330" s="335"/>
      <c r="E330" s="342"/>
      <c r="F330" s="342"/>
      <c r="G330" s="342"/>
      <c r="H330" s="342"/>
      <c r="I330" s="342"/>
      <c r="J330" s="342"/>
    </row>
    <row r="331" spans="3:10">
      <c r="C331" s="335"/>
      <c r="D331" s="335"/>
      <c r="E331" s="342"/>
      <c r="F331" s="342"/>
      <c r="G331" s="342"/>
      <c r="H331" s="342"/>
      <c r="I331" s="342"/>
      <c r="J331" s="342"/>
    </row>
    <row r="332" spans="3:10">
      <c r="C332" s="335"/>
      <c r="D332" s="335"/>
      <c r="E332" s="342"/>
      <c r="F332" s="342"/>
      <c r="G332" s="342"/>
      <c r="H332" s="342"/>
      <c r="I332" s="342"/>
      <c r="J332" s="342"/>
    </row>
    <row r="333" spans="3:10">
      <c r="C333" s="335"/>
      <c r="D333" s="335"/>
      <c r="E333" s="342"/>
      <c r="F333" s="342"/>
      <c r="G333" s="342"/>
      <c r="H333" s="342"/>
      <c r="I333" s="342"/>
      <c r="J333" s="342"/>
    </row>
    <row r="334" spans="3:10">
      <c r="C334" s="335"/>
      <c r="D334" s="335"/>
      <c r="E334" s="342"/>
      <c r="F334" s="342"/>
      <c r="G334" s="342"/>
      <c r="H334" s="342"/>
      <c r="I334" s="342"/>
      <c r="J334" s="342"/>
    </row>
    <row r="335" spans="3:10">
      <c r="C335" s="335"/>
      <c r="D335" s="335"/>
      <c r="E335" s="342"/>
      <c r="F335" s="342"/>
      <c r="G335" s="342"/>
      <c r="H335" s="342"/>
      <c r="I335" s="342"/>
      <c r="J335" s="342"/>
    </row>
    <row r="336" spans="3:10">
      <c r="C336" s="335"/>
      <c r="D336" s="335"/>
      <c r="E336" s="342"/>
      <c r="F336" s="342"/>
      <c r="G336" s="342"/>
      <c r="H336" s="342"/>
      <c r="I336" s="342"/>
      <c r="J336" s="342"/>
    </row>
    <row r="337" spans="3:10">
      <c r="C337" s="335"/>
      <c r="D337" s="335"/>
      <c r="E337" s="342"/>
      <c r="F337" s="342"/>
      <c r="G337" s="342"/>
      <c r="H337" s="342"/>
      <c r="I337" s="342"/>
      <c r="J337" s="342"/>
    </row>
    <row r="338" spans="3:10">
      <c r="C338" s="335"/>
      <c r="D338" s="335"/>
      <c r="E338" s="342"/>
      <c r="F338" s="342"/>
      <c r="G338" s="342"/>
      <c r="H338" s="342"/>
      <c r="I338" s="342"/>
      <c r="J338" s="342"/>
    </row>
    <row r="339" spans="3:10">
      <c r="C339" s="335"/>
      <c r="D339" s="335"/>
      <c r="E339" s="342"/>
      <c r="F339" s="342"/>
      <c r="G339" s="342"/>
      <c r="H339" s="342"/>
      <c r="I339" s="342"/>
      <c r="J339" s="342"/>
    </row>
    <row r="340" spans="3:10">
      <c r="C340" s="335"/>
      <c r="D340" s="335"/>
      <c r="E340" s="342"/>
      <c r="F340" s="342"/>
      <c r="G340" s="342"/>
      <c r="H340" s="342"/>
      <c r="I340" s="342"/>
      <c r="J340" s="342"/>
    </row>
    <row r="341" spans="3:10">
      <c r="C341" s="335"/>
      <c r="D341" s="335"/>
      <c r="E341" s="342"/>
      <c r="F341" s="342"/>
      <c r="G341" s="342"/>
      <c r="H341" s="342"/>
      <c r="I341" s="342"/>
      <c r="J341" s="342"/>
    </row>
    <row r="342" spans="3:10">
      <c r="C342" s="335"/>
      <c r="D342" s="335"/>
      <c r="E342" s="342"/>
      <c r="F342" s="342"/>
      <c r="G342" s="342"/>
      <c r="H342" s="342"/>
      <c r="I342" s="342"/>
      <c r="J342" s="342"/>
    </row>
    <row r="343" spans="3:10">
      <c r="C343" s="335"/>
      <c r="D343" s="335"/>
      <c r="E343" s="342"/>
      <c r="F343" s="342"/>
      <c r="G343" s="342"/>
      <c r="H343" s="342"/>
      <c r="I343" s="342"/>
      <c r="J343" s="342"/>
    </row>
    <row r="344" spans="3:10">
      <c r="C344" s="335"/>
      <c r="D344" s="335"/>
      <c r="E344" s="342"/>
      <c r="F344" s="342"/>
      <c r="G344" s="342"/>
      <c r="H344" s="342"/>
      <c r="I344" s="342"/>
      <c r="J344" s="342"/>
    </row>
    <row r="345" spans="3:10">
      <c r="C345" s="335"/>
      <c r="D345" s="335"/>
      <c r="E345" s="342"/>
      <c r="F345" s="342"/>
      <c r="G345" s="342"/>
      <c r="H345" s="342"/>
      <c r="I345" s="342"/>
      <c r="J345" s="342"/>
    </row>
    <row r="346" spans="3:10">
      <c r="C346" s="335"/>
      <c r="D346" s="335"/>
      <c r="E346" s="342"/>
      <c r="F346" s="342"/>
      <c r="G346" s="342"/>
      <c r="H346" s="342"/>
      <c r="I346" s="342"/>
      <c r="J346" s="342"/>
    </row>
    <row r="347" spans="3:10">
      <c r="C347" s="335"/>
      <c r="D347" s="335"/>
      <c r="E347" s="342"/>
      <c r="F347" s="342"/>
      <c r="G347" s="342"/>
      <c r="H347" s="342"/>
      <c r="I347" s="342"/>
      <c r="J347" s="342"/>
    </row>
    <row r="348" spans="3:10">
      <c r="C348" s="335"/>
      <c r="D348" s="335"/>
      <c r="E348" s="342"/>
      <c r="F348" s="342"/>
      <c r="G348" s="342"/>
      <c r="H348" s="342"/>
      <c r="I348" s="342"/>
      <c r="J348" s="342"/>
    </row>
    <row r="349" spans="3:10">
      <c r="C349" s="335"/>
      <c r="D349" s="335"/>
      <c r="E349" s="342"/>
      <c r="F349" s="342"/>
      <c r="G349" s="342"/>
      <c r="H349" s="342"/>
      <c r="I349" s="342"/>
      <c r="J349" s="342"/>
    </row>
    <row r="350" spans="3:10">
      <c r="C350" s="335"/>
      <c r="D350" s="335"/>
      <c r="E350" s="342"/>
      <c r="F350" s="342"/>
      <c r="G350" s="342"/>
      <c r="H350" s="342"/>
      <c r="I350" s="342"/>
      <c r="J350" s="342"/>
    </row>
    <row r="351" spans="3:10">
      <c r="C351" s="335"/>
      <c r="D351" s="335"/>
      <c r="E351" s="342"/>
      <c r="F351" s="342"/>
      <c r="G351" s="342"/>
      <c r="H351" s="342"/>
      <c r="I351" s="342"/>
      <c r="J351" s="342"/>
    </row>
    <row r="352" spans="3:10">
      <c r="C352" s="335"/>
      <c r="D352" s="335"/>
      <c r="E352" s="342"/>
      <c r="F352" s="342"/>
      <c r="G352" s="342"/>
      <c r="H352" s="342"/>
      <c r="I352" s="342"/>
      <c r="J352" s="342"/>
    </row>
    <row r="353" spans="3:10">
      <c r="C353" s="335"/>
      <c r="D353" s="335"/>
      <c r="E353" s="342"/>
      <c r="F353" s="342"/>
      <c r="G353" s="342"/>
      <c r="H353" s="342"/>
      <c r="I353" s="342"/>
      <c r="J353" s="342"/>
    </row>
    <row r="354" spans="3:10">
      <c r="C354" s="335"/>
      <c r="D354" s="335"/>
      <c r="E354" s="342"/>
      <c r="F354" s="342"/>
      <c r="G354" s="342"/>
      <c r="H354" s="342"/>
      <c r="I354" s="342"/>
      <c r="J354" s="342"/>
    </row>
    <row r="355" spans="3:10">
      <c r="C355" s="335"/>
      <c r="D355" s="335"/>
      <c r="E355" s="342"/>
      <c r="F355" s="342"/>
      <c r="G355" s="342"/>
      <c r="H355" s="342"/>
      <c r="I355" s="342"/>
      <c r="J355" s="342"/>
    </row>
    <row r="356" spans="3:10">
      <c r="C356" s="335"/>
      <c r="D356" s="335"/>
      <c r="E356" s="342"/>
      <c r="F356" s="342"/>
      <c r="G356" s="342"/>
      <c r="H356" s="342"/>
      <c r="I356" s="342"/>
      <c r="J356" s="342"/>
    </row>
    <row r="357" spans="3:10">
      <c r="C357" s="335"/>
      <c r="D357" s="335"/>
      <c r="E357" s="342"/>
      <c r="F357" s="342"/>
      <c r="G357" s="342"/>
      <c r="H357" s="342"/>
      <c r="I357" s="342"/>
      <c r="J357" s="342"/>
    </row>
    <row r="358" spans="3:10">
      <c r="C358" s="335"/>
      <c r="D358" s="335"/>
      <c r="E358" s="342"/>
      <c r="F358" s="342"/>
      <c r="G358" s="342"/>
      <c r="H358" s="342"/>
      <c r="I358" s="342"/>
      <c r="J358" s="342"/>
    </row>
    <row r="359" spans="3:10">
      <c r="C359" s="335"/>
      <c r="D359" s="335"/>
      <c r="E359" s="342"/>
      <c r="F359" s="342"/>
      <c r="G359" s="342"/>
      <c r="H359" s="342"/>
      <c r="I359" s="342"/>
      <c r="J359" s="342"/>
    </row>
    <row r="360" spans="3:10">
      <c r="C360" s="335"/>
      <c r="D360" s="335"/>
      <c r="E360" s="342"/>
      <c r="F360" s="342"/>
      <c r="G360" s="342"/>
      <c r="H360" s="342"/>
      <c r="I360" s="342"/>
      <c r="J360" s="342"/>
    </row>
    <row r="361" spans="3:10">
      <c r="C361" s="335"/>
      <c r="D361" s="335"/>
      <c r="E361" s="342"/>
      <c r="F361" s="342"/>
      <c r="G361" s="342"/>
      <c r="H361" s="342"/>
      <c r="I361" s="342"/>
      <c r="J361" s="342"/>
    </row>
    <row r="362" spans="3:10">
      <c r="C362" s="335"/>
      <c r="D362" s="335"/>
      <c r="E362" s="342"/>
      <c r="F362" s="342"/>
      <c r="G362" s="342"/>
      <c r="H362" s="342"/>
      <c r="I362" s="342"/>
      <c r="J362" s="342"/>
    </row>
    <row r="363" spans="3:10">
      <c r="C363" s="335"/>
      <c r="D363" s="335"/>
      <c r="E363" s="342"/>
      <c r="F363" s="342"/>
      <c r="G363" s="342"/>
      <c r="H363" s="342"/>
      <c r="I363" s="342"/>
      <c r="J363" s="342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activeCell="N8" sqref="N8"/>
    </sheetView>
  </sheetViews>
  <sheetFormatPr defaultColWidth="9.140625" defaultRowHeight="20.25"/>
  <cols>
    <col min="1" max="1" width="6.42578125" style="408" customWidth="1"/>
    <col min="2" max="2" width="49" style="70" customWidth="1"/>
    <col min="3" max="3" width="22.42578125" style="409" bestFit="1" customWidth="1"/>
    <col min="4" max="4" width="21" style="410" bestFit="1" customWidth="1"/>
    <col min="5" max="5" width="21" style="411" bestFit="1" customWidth="1"/>
    <col min="6" max="6" width="22.28515625" style="411" customWidth="1"/>
    <col min="7" max="7" width="18.85546875" style="412" bestFit="1" customWidth="1"/>
    <col min="8" max="8" width="11.28515625" style="411" customWidth="1"/>
    <col min="9" max="9" width="22.42578125" style="411" bestFit="1" customWidth="1"/>
    <col min="10" max="10" width="14.7109375" style="75" customWidth="1"/>
    <col min="11" max="11" width="18.42578125" style="75" customWidth="1"/>
    <col min="12" max="16384" width="9.140625" style="71"/>
  </cols>
  <sheetData>
    <row r="1" spans="1:11" s="360" customFormat="1" ht="27" customHeight="1">
      <c r="A1" s="605" t="s">
        <v>312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s="360" customFormat="1" ht="27" customHeight="1">
      <c r="A2" s="605" t="s">
        <v>13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s="360" customFormat="1" ht="27" customHeight="1">
      <c r="A3" s="605" t="s">
        <v>605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</row>
    <row r="4" spans="1:11" ht="22.5" customHeight="1">
      <c r="A4" s="361"/>
      <c r="B4" s="361"/>
      <c r="C4" s="362"/>
      <c r="D4" s="362"/>
      <c r="E4" s="362"/>
      <c r="F4" s="362"/>
      <c r="G4" s="363"/>
      <c r="H4" s="362"/>
      <c r="I4" s="362"/>
      <c r="J4" s="364"/>
      <c r="K4" s="361"/>
    </row>
    <row r="5" spans="1:11" s="60" customFormat="1" ht="33.75" customHeight="1">
      <c r="A5" s="586" t="s">
        <v>20</v>
      </c>
      <c r="B5" s="586" t="s">
        <v>3</v>
      </c>
      <c r="C5" s="606" t="s">
        <v>22</v>
      </c>
      <c r="D5" s="607" t="s">
        <v>83</v>
      </c>
      <c r="E5" s="608"/>
      <c r="F5" s="609" t="s">
        <v>11</v>
      </c>
      <c r="G5" s="606" t="s">
        <v>10</v>
      </c>
      <c r="H5" s="611" t="s">
        <v>164</v>
      </c>
      <c r="I5" s="613" t="s">
        <v>4</v>
      </c>
      <c r="J5" s="586" t="s">
        <v>165</v>
      </c>
      <c r="K5" s="586" t="s">
        <v>71</v>
      </c>
    </row>
    <row r="6" spans="1:11" s="62" customFormat="1" ht="31.5" customHeight="1">
      <c r="A6" s="586"/>
      <c r="B6" s="586"/>
      <c r="C6" s="606"/>
      <c r="D6" s="365" t="s">
        <v>1</v>
      </c>
      <c r="E6" s="366" t="s">
        <v>6</v>
      </c>
      <c r="F6" s="610"/>
      <c r="G6" s="606"/>
      <c r="H6" s="612"/>
      <c r="I6" s="614"/>
      <c r="J6" s="586"/>
      <c r="K6" s="586"/>
    </row>
    <row r="7" spans="1:11" s="62" customFormat="1" ht="35.1" customHeight="1" thickBot="1">
      <c r="A7" s="367"/>
      <c r="B7" s="367" t="s">
        <v>306</v>
      </c>
      <c r="C7" s="368">
        <v>3017727.5700000003</v>
      </c>
      <c r="D7" s="368">
        <v>343389357.13999999</v>
      </c>
      <c r="E7" s="368">
        <v>54191215.140000001</v>
      </c>
      <c r="F7" s="368">
        <v>400598299.85000002</v>
      </c>
      <c r="G7" s="368">
        <v>265497352.28</v>
      </c>
      <c r="H7" s="368">
        <v>66.275206954051683</v>
      </c>
      <c r="I7" s="368">
        <v>135100947.57000002</v>
      </c>
      <c r="J7" s="367"/>
      <c r="K7" s="367"/>
    </row>
    <row r="8" spans="1:11" s="62" customFormat="1" ht="35.1" customHeight="1" thickTop="1">
      <c r="A8" s="369"/>
      <c r="B8" s="369" t="s">
        <v>313</v>
      </c>
      <c r="C8" s="419">
        <v>2091395.04</v>
      </c>
      <c r="D8" s="419">
        <v>135455314.65000001</v>
      </c>
      <c r="E8" s="419">
        <v>32356000</v>
      </c>
      <c r="F8" s="419">
        <v>169902709.69</v>
      </c>
      <c r="G8" s="419">
        <v>138081314.65000001</v>
      </c>
      <c r="H8" s="419">
        <v>81.270813692106216</v>
      </c>
      <c r="I8" s="419">
        <v>31821395.039999999</v>
      </c>
      <c r="J8" s="370"/>
      <c r="K8" s="371"/>
    </row>
    <row r="9" spans="1:11" s="68" customFormat="1" ht="40.5">
      <c r="A9" s="372">
        <v>1</v>
      </c>
      <c r="B9" s="373" t="s">
        <v>321</v>
      </c>
      <c r="C9" s="374">
        <v>6830</v>
      </c>
      <c r="D9" s="375"/>
      <c r="E9" s="375">
        <v>8335000</v>
      </c>
      <c r="F9" s="375">
        <v>8341830</v>
      </c>
      <c r="G9" s="375"/>
      <c r="H9" s="375">
        <v>0</v>
      </c>
      <c r="I9" s="375">
        <v>8341830</v>
      </c>
      <c r="J9" s="376" t="s">
        <v>599</v>
      </c>
      <c r="K9" s="372" t="s">
        <v>192</v>
      </c>
    </row>
    <row r="10" spans="1:11" s="68" customFormat="1" ht="40.5">
      <c r="A10" s="372">
        <v>2</v>
      </c>
      <c r="B10" s="373" t="s">
        <v>572</v>
      </c>
      <c r="C10" s="374">
        <v>228000</v>
      </c>
      <c r="D10" s="375"/>
      <c r="E10" s="375">
        <v>4490000</v>
      </c>
      <c r="F10" s="375">
        <v>4718000</v>
      </c>
      <c r="G10" s="375"/>
      <c r="H10" s="375">
        <v>0</v>
      </c>
      <c r="I10" s="375">
        <v>4718000</v>
      </c>
      <c r="J10" s="376" t="s">
        <v>573</v>
      </c>
      <c r="K10" s="372" t="s">
        <v>192</v>
      </c>
    </row>
    <row r="11" spans="1:11" s="68" customFormat="1" ht="40.5">
      <c r="A11" s="372">
        <v>3</v>
      </c>
      <c r="B11" s="373" t="s">
        <v>422</v>
      </c>
      <c r="C11" s="374">
        <v>166000</v>
      </c>
      <c r="D11" s="375"/>
      <c r="E11" s="375">
        <v>2377000</v>
      </c>
      <c r="F11" s="375">
        <v>2543000</v>
      </c>
      <c r="G11" s="375"/>
      <c r="H11" s="375">
        <v>0</v>
      </c>
      <c r="I11" s="375">
        <v>2543000</v>
      </c>
      <c r="J11" s="376" t="s">
        <v>574</v>
      </c>
      <c r="K11" s="372" t="s">
        <v>192</v>
      </c>
    </row>
    <row r="12" spans="1:11" s="68" customFormat="1" ht="40.5" customHeight="1">
      <c r="A12" s="372">
        <v>4</v>
      </c>
      <c r="B12" s="373" t="s">
        <v>335</v>
      </c>
      <c r="C12" s="374">
        <v>362144</v>
      </c>
      <c r="D12" s="375"/>
      <c r="E12" s="375">
        <v>1926000</v>
      </c>
      <c r="F12" s="375">
        <v>2288144</v>
      </c>
      <c r="G12" s="375"/>
      <c r="H12" s="375">
        <v>0</v>
      </c>
      <c r="I12" s="375">
        <v>2288144</v>
      </c>
      <c r="J12" s="376" t="s">
        <v>575</v>
      </c>
      <c r="K12" s="372" t="s">
        <v>192</v>
      </c>
    </row>
    <row r="13" spans="1:11" s="68" customFormat="1" ht="40.5">
      <c r="A13" s="372">
        <v>5</v>
      </c>
      <c r="B13" s="373" t="s">
        <v>341</v>
      </c>
      <c r="C13" s="374">
        <v>1279000</v>
      </c>
      <c r="D13" s="375"/>
      <c r="E13" s="375"/>
      <c r="F13" s="375">
        <v>1279000</v>
      </c>
      <c r="G13" s="375"/>
      <c r="H13" s="375">
        <v>0</v>
      </c>
      <c r="I13" s="375">
        <v>1279000</v>
      </c>
      <c r="J13" s="376"/>
      <c r="K13" s="372" t="s">
        <v>192</v>
      </c>
    </row>
    <row r="14" spans="1:11" s="68" customFormat="1" ht="27" customHeight="1">
      <c r="A14" s="372">
        <v>6</v>
      </c>
      <c r="B14" s="378" t="s">
        <v>343</v>
      </c>
      <c r="C14" s="374">
        <v>13960</v>
      </c>
      <c r="D14" s="375"/>
      <c r="E14" s="375">
        <v>500000</v>
      </c>
      <c r="F14" s="375">
        <v>513960</v>
      </c>
      <c r="G14" s="375"/>
      <c r="H14" s="375">
        <v>0</v>
      </c>
      <c r="I14" s="375">
        <v>513960</v>
      </c>
      <c r="J14" s="376" t="s">
        <v>567</v>
      </c>
      <c r="K14" s="372" t="s">
        <v>192</v>
      </c>
    </row>
    <row r="15" spans="1:11" s="68" customFormat="1" ht="40.5" customHeight="1">
      <c r="A15" s="372">
        <v>7</v>
      </c>
      <c r="B15" s="373" t="s">
        <v>356</v>
      </c>
      <c r="C15" s="374">
        <v>2000</v>
      </c>
      <c r="D15" s="375"/>
      <c r="E15" s="375">
        <v>372000</v>
      </c>
      <c r="F15" s="375">
        <v>374000</v>
      </c>
      <c r="G15" s="375"/>
      <c r="H15" s="375">
        <v>0</v>
      </c>
      <c r="I15" s="375">
        <v>374000</v>
      </c>
      <c r="J15" s="376" t="s">
        <v>411</v>
      </c>
      <c r="K15" s="372" t="s">
        <v>192</v>
      </c>
    </row>
    <row r="16" spans="1:11" s="68" customFormat="1" ht="60.75" customHeight="1">
      <c r="A16" s="372">
        <v>8</v>
      </c>
      <c r="B16" s="373" t="s">
        <v>319</v>
      </c>
      <c r="C16" s="374"/>
      <c r="D16" s="375">
        <v>9950000</v>
      </c>
      <c r="E16" s="375"/>
      <c r="F16" s="375">
        <v>9950000</v>
      </c>
      <c r="G16" s="375">
        <v>3980000</v>
      </c>
      <c r="H16" s="375">
        <v>40</v>
      </c>
      <c r="I16" s="375">
        <v>5970000</v>
      </c>
      <c r="J16" s="376" t="s">
        <v>320</v>
      </c>
      <c r="K16" s="372" t="s">
        <v>131</v>
      </c>
    </row>
    <row r="17" spans="1:11" s="68" customFormat="1" ht="60.75" customHeight="1">
      <c r="A17" s="372">
        <v>9</v>
      </c>
      <c r="B17" s="373" t="s">
        <v>324</v>
      </c>
      <c r="C17" s="374"/>
      <c r="D17" s="375">
        <v>6400000</v>
      </c>
      <c r="E17" s="375"/>
      <c r="F17" s="375">
        <v>6400000</v>
      </c>
      <c r="G17" s="375">
        <v>640000</v>
      </c>
      <c r="H17" s="375">
        <v>10</v>
      </c>
      <c r="I17" s="375">
        <v>5760000</v>
      </c>
      <c r="J17" s="376" t="s">
        <v>325</v>
      </c>
      <c r="K17" s="372" t="s">
        <v>131</v>
      </c>
    </row>
    <row r="18" spans="1:11" s="68" customFormat="1" ht="27" customHeight="1">
      <c r="A18" s="372">
        <v>10</v>
      </c>
      <c r="B18" s="373" t="s">
        <v>365</v>
      </c>
      <c r="C18" s="374">
        <v>33461.040000000001</v>
      </c>
      <c r="D18" s="375"/>
      <c r="E18" s="375"/>
      <c r="F18" s="375">
        <v>33461.040000000001</v>
      </c>
      <c r="G18" s="375"/>
      <c r="H18" s="375">
        <v>0</v>
      </c>
      <c r="I18" s="375">
        <v>33461.040000000001</v>
      </c>
      <c r="J18" s="376" t="s">
        <v>421</v>
      </c>
      <c r="K18" s="372" t="s">
        <v>226</v>
      </c>
    </row>
    <row r="19" spans="1:11" s="68" customFormat="1" ht="40.5">
      <c r="A19" s="372">
        <v>11</v>
      </c>
      <c r="B19" s="373" t="s">
        <v>344</v>
      </c>
      <c r="C19" s="374"/>
      <c r="D19" s="375">
        <v>497999.4</v>
      </c>
      <c r="E19" s="375"/>
      <c r="F19" s="375">
        <v>497999.4</v>
      </c>
      <c r="G19" s="375">
        <v>497999.4</v>
      </c>
      <c r="H19" s="375">
        <v>100</v>
      </c>
      <c r="I19" s="375">
        <v>0</v>
      </c>
      <c r="J19" s="372" t="s">
        <v>345</v>
      </c>
      <c r="K19" s="372" t="s">
        <v>131</v>
      </c>
    </row>
    <row r="20" spans="1:11" s="68" customFormat="1" ht="60.75">
      <c r="A20" s="372">
        <v>12</v>
      </c>
      <c r="B20" s="373" t="s">
        <v>317</v>
      </c>
      <c r="C20" s="374"/>
      <c r="D20" s="375">
        <v>11750000</v>
      </c>
      <c r="E20" s="375"/>
      <c r="F20" s="375">
        <v>11750000</v>
      </c>
      <c r="G20" s="375">
        <v>11750000</v>
      </c>
      <c r="H20" s="375">
        <v>100</v>
      </c>
      <c r="I20" s="375">
        <v>0</v>
      </c>
      <c r="J20" s="376" t="s">
        <v>318</v>
      </c>
      <c r="K20" s="372" t="s">
        <v>148</v>
      </c>
    </row>
    <row r="21" spans="1:11" s="68" customFormat="1" ht="27" customHeight="1">
      <c r="A21" s="372">
        <v>13</v>
      </c>
      <c r="B21" s="373" t="s">
        <v>333</v>
      </c>
      <c r="C21" s="379"/>
      <c r="D21" s="375">
        <v>2594750</v>
      </c>
      <c r="E21" s="375"/>
      <c r="F21" s="375">
        <v>2594750</v>
      </c>
      <c r="G21" s="375">
        <v>2594750</v>
      </c>
      <c r="H21" s="375">
        <v>100</v>
      </c>
      <c r="I21" s="375">
        <v>0</v>
      </c>
      <c r="J21" s="376" t="s">
        <v>334</v>
      </c>
      <c r="K21" s="372" t="s">
        <v>148</v>
      </c>
    </row>
    <row r="22" spans="1:11" s="68" customFormat="1" ht="40.5">
      <c r="A22" s="372">
        <v>14</v>
      </c>
      <c r="B22" s="373" t="s">
        <v>423</v>
      </c>
      <c r="C22" s="374"/>
      <c r="D22" s="375">
        <v>497999.4</v>
      </c>
      <c r="E22" s="375"/>
      <c r="F22" s="375">
        <v>497999.4</v>
      </c>
      <c r="G22" s="375">
        <v>497999.4</v>
      </c>
      <c r="H22" s="375">
        <v>100</v>
      </c>
      <c r="I22" s="375">
        <v>0</v>
      </c>
      <c r="J22" s="372" t="s">
        <v>345</v>
      </c>
      <c r="K22" s="372" t="s">
        <v>131</v>
      </c>
    </row>
    <row r="23" spans="1:11" s="68" customFormat="1" ht="27" customHeight="1">
      <c r="A23" s="372">
        <v>15</v>
      </c>
      <c r="B23" s="373" t="s">
        <v>361</v>
      </c>
      <c r="C23" s="374"/>
      <c r="D23" s="375">
        <v>824000</v>
      </c>
      <c r="E23" s="375"/>
      <c r="F23" s="375">
        <v>824000</v>
      </c>
      <c r="G23" s="375">
        <v>824000</v>
      </c>
      <c r="H23" s="375">
        <v>100</v>
      </c>
      <c r="I23" s="375">
        <v>0</v>
      </c>
      <c r="J23" s="376" t="s">
        <v>360</v>
      </c>
      <c r="K23" s="372" t="s">
        <v>226</v>
      </c>
    </row>
    <row r="24" spans="1:11" s="68" customFormat="1" ht="40.5">
      <c r="A24" s="372">
        <v>16</v>
      </c>
      <c r="B24" s="373" t="s">
        <v>350</v>
      </c>
      <c r="C24" s="374"/>
      <c r="D24" s="375">
        <v>1140000</v>
      </c>
      <c r="E24" s="375"/>
      <c r="F24" s="375">
        <v>1140000</v>
      </c>
      <c r="G24" s="375">
        <v>1140000</v>
      </c>
      <c r="H24" s="375">
        <v>100</v>
      </c>
      <c r="I24" s="375">
        <v>0</v>
      </c>
      <c r="J24" s="372" t="s">
        <v>351</v>
      </c>
      <c r="K24" s="372" t="s">
        <v>131</v>
      </c>
    </row>
    <row r="25" spans="1:11" s="68" customFormat="1" ht="27" customHeight="1">
      <c r="A25" s="372">
        <v>17</v>
      </c>
      <c r="B25" s="373" t="s">
        <v>359</v>
      </c>
      <c r="C25" s="374"/>
      <c r="D25" s="375">
        <v>1116000</v>
      </c>
      <c r="E25" s="375"/>
      <c r="F25" s="375">
        <v>1116000</v>
      </c>
      <c r="G25" s="375">
        <v>1116000</v>
      </c>
      <c r="H25" s="375">
        <v>100</v>
      </c>
      <c r="I25" s="375">
        <v>0</v>
      </c>
      <c r="J25" s="376" t="s">
        <v>360</v>
      </c>
      <c r="K25" s="372" t="s">
        <v>226</v>
      </c>
    </row>
    <row r="26" spans="1:11" s="68" customFormat="1" ht="40.5">
      <c r="A26" s="372">
        <v>18</v>
      </c>
      <c r="B26" s="373" t="s">
        <v>364</v>
      </c>
      <c r="C26" s="374"/>
      <c r="D26" s="375">
        <v>75000</v>
      </c>
      <c r="E26" s="375"/>
      <c r="F26" s="375">
        <v>75000</v>
      </c>
      <c r="G26" s="375">
        <v>75000</v>
      </c>
      <c r="H26" s="375">
        <v>100</v>
      </c>
      <c r="I26" s="375">
        <v>0</v>
      </c>
      <c r="J26" s="376" t="s">
        <v>338</v>
      </c>
      <c r="K26" s="372" t="s">
        <v>226</v>
      </c>
    </row>
    <row r="27" spans="1:11" s="68" customFormat="1" ht="27" customHeight="1">
      <c r="A27" s="372">
        <v>19</v>
      </c>
      <c r="B27" s="373" t="s">
        <v>348</v>
      </c>
      <c r="C27" s="374"/>
      <c r="D27" s="375">
        <v>440015</v>
      </c>
      <c r="E27" s="375"/>
      <c r="F27" s="375">
        <v>440015</v>
      </c>
      <c r="G27" s="375">
        <v>440015</v>
      </c>
      <c r="H27" s="375">
        <v>100</v>
      </c>
      <c r="I27" s="375">
        <v>0</v>
      </c>
      <c r="J27" s="376" t="s">
        <v>349</v>
      </c>
      <c r="K27" s="372" t="s">
        <v>226</v>
      </c>
    </row>
    <row r="28" spans="1:11" s="68" customFormat="1" ht="27" customHeight="1">
      <c r="A28" s="372">
        <v>20</v>
      </c>
      <c r="B28" s="373" t="s">
        <v>372</v>
      </c>
      <c r="C28" s="374"/>
      <c r="D28" s="375">
        <v>79062.3</v>
      </c>
      <c r="E28" s="375"/>
      <c r="F28" s="375">
        <v>79062.3</v>
      </c>
      <c r="G28" s="375">
        <v>79062.3</v>
      </c>
      <c r="H28" s="375">
        <v>100</v>
      </c>
      <c r="I28" s="375">
        <v>0</v>
      </c>
      <c r="J28" s="376" t="s">
        <v>349</v>
      </c>
      <c r="K28" s="372" t="s">
        <v>226</v>
      </c>
    </row>
    <row r="29" spans="1:11" s="68" customFormat="1" ht="27" customHeight="1">
      <c r="A29" s="372">
        <v>21</v>
      </c>
      <c r="B29" s="377" t="s">
        <v>373</v>
      </c>
      <c r="C29" s="374"/>
      <c r="D29" s="375">
        <v>66500.5</v>
      </c>
      <c r="E29" s="375"/>
      <c r="F29" s="375">
        <v>66500.5</v>
      </c>
      <c r="G29" s="375">
        <v>66500.5</v>
      </c>
      <c r="H29" s="375">
        <v>100</v>
      </c>
      <c r="I29" s="375">
        <v>0</v>
      </c>
      <c r="J29" s="376" t="s">
        <v>349</v>
      </c>
      <c r="K29" s="372" t="s">
        <v>226</v>
      </c>
    </row>
    <row r="30" spans="1:11" s="68" customFormat="1" ht="40.5">
      <c r="A30" s="372">
        <v>22</v>
      </c>
      <c r="B30" s="373" t="s">
        <v>374</v>
      </c>
      <c r="C30" s="374"/>
      <c r="D30" s="375">
        <v>26213.31</v>
      </c>
      <c r="E30" s="375"/>
      <c r="F30" s="375">
        <v>26213.31</v>
      </c>
      <c r="G30" s="375">
        <v>26213.31</v>
      </c>
      <c r="H30" s="375">
        <v>100</v>
      </c>
      <c r="I30" s="375">
        <v>0</v>
      </c>
      <c r="J30" s="376" t="s">
        <v>375</v>
      </c>
      <c r="K30" s="372" t="s">
        <v>226</v>
      </c>
    </row>
    <row r="31" spans="1:11" s="68" customFormat="1" ht="27" customHeight="1">
      <c r="A31" s="372">
        <v>23</v>
      </c>
      <c r="B31" s="373" t="s">
        <v>166</v>
      </c>
      <c r="C31" s="374"/>
      <c r="D31" s="375">
        <v>1680756</v>
      </c>
      <c r="E31" s="375"/>
      <c r="F31" s="375">
        <v>1680756</v>
      </c>
      <c r="G31" s="375">
        <v>1680756</v>
      </c>
      <c r="H31" s="375">
        <v>100</v>
      </c>
      <c r="I31" s="375">
        <v>0</v>
      </c>
      <c r="J31" s="376" t="s">
        <v>340</v>
      </c>
      <c r="K31" s="372" t="s">
        <v>226</v>
      </c>
    </row>
    <row r="32" spans="1:11" s="68" customFormat="1" ht="27" customHeight="1">
      <c r="A32" s="372">
        <v>24</v>
      </c>
      <c r="B32" s="373" t="s">
        <v>376</v>
      </c>
      <c r="C32" s="374"/>
      <c r="D32" s="375">
        <v>11021</v>
      </c>
      <c r="E32" s="375"/>
      <c r="F32" s="375">
        <v>11021</v>
      </c>
      <c r="G32" s="375">
        <v>11021</v>
      </c>
      <c r="H32" s="375">
        <v>100</v>
      </c>
      <c r="I32" s="375">
        <v>0</v>
      </c>
      <c r="J32" s="376" t="s">
        <v>377</v>
      </c>
      <c r="K32" s="372" t="s">
        <v>226</v>
      </c>
    </row>
    <row r="33" spans="1:11" s="68" customFormat="1" ht="27" customHeight="1">
      <c r="A33" s="372">
        <v>25</v>
      </c>
      <c r="B33" s="373" t="s">
        <v>376</v>
      </c>
      <c r="C33" s="374"/>
      <c r="D33" s="375">
        <v>116437.4</v>
      </c>
      <c r="E33" s="375"/>
      <c r="F33" s="375">
        <v>116437.4</v>
      </c>
      <c r="G33" s="375">
        <v>116437.4</v>
      </c>
      <c r="H33" s="375">
        <v>100</v>
      </c>
      <c r="I33" s="375">
        <v>0</v>
      </c>
      <c r="J33" s="376" t="s">
        <v>206</v>
      </c>
      <c r="K33" s="372" t="s">
        <v>226</v>
      </c>
    </row>
    <row r="34" spans="1:11" s="68" customFormat="1" ht="27" customHeight="1">
      <c r="A34" s="372">
        <v>26</v>
      </c>
      <c r="B34" s="378" t="s">
        <v>316</v>
      </c>
      <c r="C34" s="374"/>
      <c r="D34" s="375"/>
      <c r="E34" s="375">
        <v>14356000</v>
      </c>
      <c r="F34" s="375">
        <v>14356000</v>
      </c>
      <c r="G34" s="375">
        <v>14356000</v>
      </c>
      <c r="H34" s="375">
        <v>100</v>
      </c>
      <c r="I34" s="375">
        <v>0</v>
      </c>
      <c r="J34" s="376" t="s">
        <v>206</v>
      </c>
      <c r="K34" s="372" t="s">
        <v>226</v>
      </c>
    </row>
    <row r="35" spans="1:11" s="68" customFormat="1" ht="40.5">
      <c r="A35" s="372">
        <v>27</v>
      </c>
      <c r="B35" s="373" t="s">
        <v>378</v>
      </c>
      <c r="C35" s="374"/>
      <c r="D35" s="375">
        <v>60000</v>
      </c>
      <c r="E35" s="375"/>
      <c r="F35" s="375">
        <v>60000</v>
      </c>
      <c r="G35" s="375">
        <v>60000</v>
      </c>
      <c r="H35" s="375">
        <v>100</v>
      </c>
      <c r="I35" s="375">
        <v>0</v>
      </c>
      <c r="J35" s="376" t="s">
        <v>379</v>
      </c>
      <c r="K35" s="372" t="s">
        <v>194</v>
      </c>
    </row>
    <row r="36" spans="1:11" s="68" customFormat="1" ht="27" customHeight="1">
      <c r="A36" s="372">
        <v>28</v>
      </c>
      <c r="B36" s="373" t="s">
        <v>365</v>
      </c>
      <c r="C36" s="374"/>
      <c r="D36" s="375">
        <v>21960</v>
      </c>
      <c r="E36" s="375"/>
      <c r="F36" s="375">
        <v>21960</v>
      </c>
      <c r="G36" s="375">
        <v>21960</v>
      </c>
      <c r="H36" s="375">
        <v>100</v>
      </c>
      <c r="I36" s="375">
        <v>0</v>
      </c>
      <c r="J36" s="376" t="s">
        <v>380</v>
      </c>
      <c r="K36" s="372" t="s">
        <v>194</v>
      </c>
    </row>
    <row r="37" spans="1:11" s="68" customFormat="1" ht="60.75">
      <c r="A37" s="372">
        <v>29</v>
      </c>
      <c r="B37" s="373" t="s">
        <v>381</v>
      </c>
      <c r="C37" s="374"/>
      <c r="D37" s="375">
        <v>147660</v>
      </c>
      <c r="E37" s="375"/>
      <c r="F37" s="375">
        <v>147660</v>
      </c>
      <c r="G37" s="375">
        <v>147660</v>
      </c>
      <c r="H37" s="375">
        <v>100</v>
      </c>
      <c r="I37" s="375">
        <v>0</v>
      </c>
      <c r="J37" s="372" t="s">
        <v>379</v>
      </c>
      <c r="K37" s="372" t="s">
        <v>131</v>
      </c>
    </row>
    <row r="38" spans="1:11" s="68" customFormat="1" ht="40.5">
      <c r="A38" s="372">
        <v>30</v>
      </c>
      <c r="B38" s="373" t="s">
        <v>354</v>
      </c>
      <c r="C38" s="374"/>
      <c r="D38" s="375">
        <v>380000</v>
      </c>
      <c r="E38" s="375"/>
      <c r="F38" s="375">
        <v>380000</v>
      </c>
      <c r="G38" s="375">
        <v>380000</v>
      </c>
      <c r="H38" s="375">
        <v>100</v>
      </c>
      <c r="I38" s="375">
        <v>0</v>
      </c>
      <c r="J38" s="372" t="s">
        <v>355</v>
      </c>
      <c r="K38" s="372" t="s">
        <v>131</v>
      </c>
    </row>
    <row r="39" spans="1:11" s="68" customFormat="1" ht="27" customHeight="1">
      <c r="A39" s="372">
        <v>31</v>
      </c>
      <c r="B39" s="373" t="s">
        <v>352</v>
      </c>
      <c r="C39" s="374"/>
      <c r="D39" s="375">
        <v>401000</v>
      </c>
      <c r="E39" s="375"/>
      <c r="F39" s="375">
        <v>401000</v>
      </c>
      <c r="G39" s="375">
        <v>401000</v>
      </c>
      <c r="H39" s="375">
        <v>100</v>
      </c>
      <c r="I39" s="375">
        <v>0</v>
      </c>
      <c r="J39" s="372" t="s">
        <v>353</v>
      </c>
      <c r="K39" s="372" t="s">
        <v>131</v>
      </c>
    </row>
    <row r="40" spans="1:11" s="68" customFormat="1" ht="40.5">
      <c r="A40" s="372">
        <v>32</v>
      </c>
      <c r="B40" s="373" t="s">
        <v>382</v>
      </c>
      <c r="C40" s="374"/>
      <c r="D40" s="375">
        <v>100000</v>
      </c>
      <c r="E40" s="375"/>
      <c r="F40" s="375">
        <v>100000</v>
      </c>
      <c r="G40" s="375">
        <v>100000</v>
      </c>
      <c r="H40" s="375">
        <v>100</v>
      </c>
      <c r="I40" s="375">
        <v>0</v>
      </c>
      <c r="J40" s="376" t="s">
        <v>383</v>
      </c>
      <c r="K40" s="372" t="s">
        <v>129</v>
      </c>
    </row>
    <row r="41" spans="1:11" s="68" customFormat="1" ht="27" customHeight="1">
      <c r="A41" s="372">
        <v>33</v>
      </c>
      <c r="B41" s="373" t="s">
        <v>362</v>
      </c>
      <c r="C41" s="374"/>
      <c r="D41" s="375">
        <v>205000</v>
      </c>
      <c r="E41" s="375"/>
      <c r="F41" s="375">
        <v>205000</v>
      </c>
      <c r="G41" s="375">
        <v>205000</v>
      </c>
      <c r="H41" s="375">
        <v>100</v>
      </c>
      <c r="I41" s="375">
        <v>0</v>
      </c>
      <c r="J41" s="376" t="s">
        <v>363</v>
      </c>
      <c r="K41" s="372" t="s">
        <v>129</v>
      </c>
    </row>
    <row r="42" spans="1:11" s="68" customFormat="1" ht="40.5">
      <c r="A42" s="372">
        <v>34</v>
      </c>
      <c r="B42" s="373" t="s">
        <v>384</v>
      </c>
      <c r="C42" s="374"/>
      <c r="D42" s="375">
        <v>303700</v>
      </c>
      <c r="E42" s="375"/>
      <c r="F42" s="375">
        <v>303700</v>
      </c>
      <c r="G42" s="375">
        <v>303700</v>
      </c>
      <c r="H42" s="375">
        <v>100</v>
      </c>
      <c r="I42" s="375">
        <v>0</v>
      </c>
      <c r="J42" s="376" t="s">
        <v>351</v>
      </c>
      <c r="K42" s="372" t="s">
        <v>129</v>
      </c>
    </row>
    <row r="43" spans="1:11" s="68" customFormat="1" ht="27" customHeight="1">
      <c r="A43" s="372">
        <v>35</v>
      </c>
      <c r="B43" s="373" t="s">
        <v>368</v>
      </c>
      <c r="C43" s="374"/>
      <c r="D43" s="375">
        <v>13334.34</v>
      </c>
      <c r="E43" s="375"/>
      <c r="F43" s="375">
        <v>13334.34</v>
      </c>
      <c r="G43" s="375">
        <v>13334.34</v>
      </c>
      <c r="H43" s="375">
        <v>100</v>
      </c>
      <c r="I43" s="375">
        <v>0</v>
      </c>
      <c r="J43" s="376" t="s">
        <v>369</v>
      </c>
      <c r="K43" s="372" t="s">
        <v>129</v>
      </c>
    </row>
    <row r="44" spans="1:11" s="68" customFormat="1" ht="60.75">
      <c r="A44" s="372">
        <v>36</v>
      </c>
      <c r="B44" s="373" t="s">
        <v>366</v>
      </c>
      <c r="C44" s="374"/>
      <c r="D44" s="375">
        <v>29500</v>
      </c>
      <c r="E44" s="375"/>
      <c r="F44" s="375">
        <v>29500</v>
      </c>
      <c r="G44" s="375">
        <v>29500</v>
      </c>
      <c r="H44" s="375">
        <v>100</v>
      </c>
      <c r="I44" s="375">
        <v>0</v>
      </c>
      <c r="J44" s="376" t="s">
        <v>367</v>
      </c>
      <c r="K44" s="372" t="s">
        <v>129</v>
      </c>
    </row>
    <row r="45" spans="1:11" s="68" customFormat="1" ht="60.75">
      <c r="A45" s="372">
        <v>37</v>
      </c>
      <c r="B45" s="373" t="s">
        <v>357</v>
      </c>
      <c r="C45" s="374"/>
      <c r="D45" s="375">
        <v>357406</v>
      </c>
      <c r="E45" s="375"/>
      <c r="F45" s="375">
        <v>357406</v>
      </c>
      <c r="G45" s="375">
        <v>357406</v>
      </c>
      <c r="H45" s="375">
        <v>100</v>
      </c>
      <c r="I45" s="375">
        <v>0</v>
      </c>
      <c r="J45" s="376" t="s">
        <v>332</v>
      </c>
      <c r="K45" s="372" t="s">
        <v>129</v>
      </c>
    </row>
    <row r="46" spans="1:11" s="68" customFormat="1" ht="40.5">
      <c r="A46" s="372">
        <v>38</v>
      </c>
      <c r="B46" s="373" t="s">
        <v>326</v>
      </c>
      <c r="C46" s="379"/>
      <c r="D46" s="375">
        <v>13930000</v>
      </c>
      <c r="E46" s="375"/>
      <c r="F46" s="375">
        <v>13930000</v>
      </c>
      <c r="G46" s="375">
        <v>13930000</v>
      </c>
      <c r="H46" s="375">
        <v>100</v>
      </c>
      <c r="I46" s="375">
        <v>0</v>
      </c>
      <c r="J46" s="376" t="s">
        <v>323</v>
      </c>
      <c r="K46" s="372" t="s">
        <v>148</v>
      </c>
    </row>
    <row r="47" spans="1:11" s="68" customFormat="1" ht="27" customHeight="1">
      <c r="A47" s="372">
        <v>39</v>
      </c>
      <c r="B47" s="373" t="s">
        <v>346</v>
      </c>
      <c r="C47" s="379"/>
      <c r="D47" s="375">
        <v>460000</v>
      </c>
      <c r="E47" s="375"/>
      <c r="F47" s="375">
        <v>460000</v>
      </c>
      <c r="G47" s="375">
        <v>460000</v>
      </c>
      <c r="H47" s="375">
        <v>100</v>
      </c>
      <c r="I47" s="375">
        <v>0</v>
      </c>
      <c r="J47" s="376" t="s">
        <v>347</v>
      </c>
      <c r="K47" s="372" t="s">
        <v>148</v>
      </c>
    </row>
    <row r="48" spans="1:11" s="68" customFormat="1" ht="40.5">
      <c r="A48" s="372">
        <v>40</v>
      </c>
      <c r="B48" s="373" t="s">
        <v>314</v>
      </c>
      <c r="C48" s="374"/>
      <c r="D48" s="375">
        <v>27979000</v>
      </c>
      <c r="E48" s="375"/>
      <c r="F48" s="375">
        <v>27979000</v>
      </c>
      <c r="G48" s="375">
        <v>27979000</v>
      </c>
      <c r="H48" s="375">
        <v>100</v>
      </c>
      <c r="I48" s="375">
        <v>0</v>
      </c>
      <c r="J48" s="376" t="s">
        <v>315</v>
      </c>
      <c r="K48" s="372" t="s">
        <v>148</v>
      </c>
    </row>
    <row r="49" spans="1:11" s="68" customFormat="1" ht="40.5">
      <c r="A49" s="372">
        <v>41</v>
      </c>
      <c r="B49" s="373" t="s">
        <v>337</v>
      </c>
      <c r="C49" s="374"/>
      <c r="D49" s="375">
        <v>4930000</v>
      </c>
      <c r="E49" s="375"/>
      <c r="F49" s="375">
        <v>4930000</v>
      </c>
      <c r="G49" s="375">
        <v>4930000</v>
      </c>
      <c r="H49" s="375">
        <v>100</v>
      </c>
      <c r="I49" s="375">
        <v>0</v>
      </c>
      <c r="J49" s="376" t="s">
        <v>338</v>
      </c>
      <c r="K49" s="372" t="s">
        <v>148</v>
      </c>
    </row>
    <row r="50" spans="1:11" s="68" customFormat="1" ht="40.5" customHeight="1">
      <c r="A50" s="372">
        <v>42</v>
      </c>
      <c r="B50" s="377" t="s">
        <v>370</v>
      </c>
      <c r="C50" s="374"/>
      <c r="D50" s="375">
        <v>6825000</v>
      </c>
      <c r="E50" s="375"/>
      <c r="F50" s="375">
        <v>6825000</v>
      </c>
      <c r="G50" s="375">
        <v>6825000</v>
      </c>
      <c r="H50" s="375">
        <v>100</v>
      </c>
      <c r="I50" s="375">
        <v>0</v>
      </c>
      <c r="J50" s="376" t="s">
        <v>371</v>
      </c>
      <c r="K50" s="372" t="s">
        <v>148</v>
      </c>
    </row>
    <row r="51" spans="1:11" s="68" customFormat="1" ht="27" customHeight="1">
      <c r="A51" s="372">
        <v>43</v>
      </c>
      <c r="B51" s="373" t="s">
        <v>327</v>
      </c>
      <c r="C51" s="374"/>
      <c r="D51" s="375">
        <v>4620000</v>
      </c>
      <c r="E51" s="375"/>
      <c r="F51" s="375">
        <v>4620000</v>
      </c>
      <c r="G51" s="375">
        <v>4620000</v>
      </c>
      <c r="H51" s="375">
        <v>100</v>
      </c>
      <c r="I51" s="375">
        <v>0</v>
      </c>
      <c r="J51" s="376" t="s">
        <v>328</v>
      </c>
      <c r="K51" s="372" t="s">
        <v>148</v>
      </c>
    </row>
    <row r="52" spans="1:11" s="68" customFormat="1" ht="27" customHeight="1">
      <c r="A52" s="372">
        <v>44</v>
      </c>
      <c r="B52" s="373" t="s">
        <v>342</v>
      </c>
      <c r="C52" s="374"/>
      <c r="D52" s="375">
        <v>2730000</v>
      </c>
      <c r="E52" s="375"/>
      <c r="F52" s="375">
        <v>2730000</v>
      </c>
      <c r="G52" s="375">
        <v>2730000</v>
      </c>
      <c r="H52" s="375">
        <v>100</v>
      </c>
      <c r="I52" s="375">
        <v>0</v>
      </c>
      <c r="J52" s="376" t="s">
        <v>338</v>
      </c>
      <c r="K52" s="372" t="s">
        <v>148</v>
      </c>
    </row>
    <row r="53" spans="1:11" s="68" customFormat="1" ht="40.5">
      <c r="A53" s="372">
        <v>45</v>
      </c>
      <c r="B53" s="373" t="s">
        <v>331</v>
      </c>
      <c r="C53" s="374"/>
      <c r="D53" s="375">
        <v>3596000</v>
      </c>
      <c r="E53" s="375"/>
      <c r="F53" s="375">
        <v>3596000</v>
      </c>
      <c r="G53" s="375">
        <v>3596000</v>
      </c>
      <c r="H53" s="375">
        <v>100</v>
      </c>
      <c r="I53" s="375">
        <v>0</v>
      </c>
      <c r="J53" s="376" t="s">
        <v>332</v>
      </c>
      <c r="K53" s="372" t="s">
        <v>148</v>
      </c>
    </row>
    <row r="54" spans="1:11" s="68" customFormat="1" ht="40.5" customHeight="1">
      <c r="A54" s="372">
        <v>46</v>
      </c>
      <c r="B54" s="373" t="s">
        <v>339</v>
      </c>
      <c r="C54" s="379"/>
      <c r="D54" s="375">
        <v>1787100</v>
      </c>
      <c r="E54" s="375"/>
      <c r="F54" s="375">
        <v>1787100</v>
      </c>
      <c r="G54" s="375">
        <v>1787100</v>
      </c>
      <c r="H54" s="375">
        <v>100</v>
      </c>
      <c r="I54" s="375">
        <v>0</v>
      </c>
      <c r="J54" s="376" t="s">
        <v>330</v>
      </c>
      <c r="K54" s="372" t="s">
        <v>148</v>
      </c>
    </row>
    <row r="55" spans="1:11" s="68" customFormat="1" ht="40.5" customHeight="1">
      <c r="A55" s="372">
        <v>47</v>
      </c>
      <c r="B55" s="373" t="s">
        <v>329</v>
      </c>
      <c r="C55" s="379"/>
      <c r="D55" s="375">
        <v>19464900</v>
      </c>
      <c r="E55" s="375"/>
      <c r="F55" s="375">
        <v>19464900</v>
      </c>
      <c r="G55" s="375">
        <v>19464900</v>
      </c>
      <c r="H55" s="375">
        <v>100</v>
      </c>
      <c r="I55" s="375">
        <v>0</v>
      </c>
      <c r="J55" s="376" t="s">
        <v>330</v>
      </c>
      <c r="K55" s="372" t="s">
        <v>148</v>
      </c>
    </row>
    <row r="56" spans="1:11" s="68" customFormat="1" ht="27" customHeight="1">
      <c r="A56" s="372">
        <v>48</v>
      </c>
      <c r="B56" s="373" t="s">
        <v>322</v>
      </c>
      <c r="C56" s="379"/>
      <c r="D56" s="375">
        <v>7458000</v>
      </c>
      <c r="E56" s="375"/>
      <c r="F56" s="375">
        <v>7458000</v>
      </c>
      <c r="G56" s="375">
        <v>7458000</v>
      </c>
      <c r="H56" s="375">
        <v>100</v>
      </c>
      <c r="I56" s="375">
        <v>0</v>
      </c>
      <c r="J56" s="376" t="s">
        <v>323</v>
      </c>
      <c r="K56" s="372" t="s">
        <v>148</v>
      </c>
    </row>
    <row r="57" spans="1:11" s="68" customFormat="1" ht="40.5" customHeight="1">
      <c r="A57" s="372">
        <v>49</v>
      </c>
      <c r="B57" s="373" t="s">
        <v>336</v>
      </c>
      <c r="C57" s="379"/>
      <c r="D57" s="375">
        <v>2090000</v>
      </c>
      <c r="E57" s="375"/>
      <c r="F57" s="375">
        <v>2090000</v>
      </c>
      <c r="G57" s="375">
        <v>2090000</v>
      </c>
      <c r="H57" s="375">
        <v>100</v>
      </c>
      <c r="I57" s="375">
        <v>0</v>
      </c>
      <c r="J57" s="376" t="s">
        <v>323</v>
      </c>
      <c r="K57" s="372" t="s">
        <v>148</v>
      </c>
    </row>
    <row r="58" spans="1:11" s="68" customFormat="1" ht="40.5" customHeight="1">
      <c r="A58" s="372">
        <v>50</v>
      </c>
      <c r="B58" s="373" t="s">
        <v>424</v>
      </c>
      <c r="C58" s="379"/>
      <c r="D58" s="375">
        <v>300000</v>
      </c>
      <c r="E58" s="375"/>
      <c r="F58" s="375">
        <v>300000</v>
      </c>
      <c r="G58" s="375">
        <v>300000</v>
      </c>
      <c r="H58" s="375">
        <v>100</v>
      </c>
      <c r="I58" s="375">
        <v>0</v>
      </c>
      <c r="J58" s="376" t="s">
        <v>358</v>
      </c>
      <c r="K58" s="372" t="s">
        <v>195</v>
      </c>
    </row>
    <row r="59" spans="1:11" s="68" customFormat="1" ht="27.95" customHeight="1">
      <c r="A59" s="380"/>
      <c r="B59" s="381"/>
      <c r="C59" s="382"/>
      <c r="D59" s="383"/>
      <c r="E59" s="383"/>
      <c r="F59" s="384"/>
      <c r="G59" s="383"/>
      <c r="H59" s="384"/>
      <c r="I59" s="384"/>
      <c r="J59" s="385"/>
      <c r="K59" s="380"/>
    </row>
    <row r="60" spans="1:11" s="60" customFormat="1" ht="35.1" customHeight="1">
      <c r="A60" s="371"/>
      <c r="B60" s="355" t="s">
        <v>425</v>
      </c>
      <c r="C60" s="386">
        <v>720432.53</v>
      </c>
      <c r="D60" s="386">
        <v>52331792.490000002</v>
      </c>
      <c r="E60" s="386">
        <v>10759226.140000001</v>
      </c>
      <c r="F60" s="386">
        <v>63811451.160000004</v>
      </c>
      <c r="G60" s="386">
        <v>42338618.630000003</v>
      </c>
      <c r="H60" s="386">
        <v>66.349562438003019</v>
      </c>
      <c r="I60" s="386">
        <v>21472832.530000001</v>
      </c>
      <c r="J60" s="387"/>
      <c r="K60" s="371"/>
    </row>
    <row r="61" spans="1:11" s="68" customFormat="1" ht="40.5">
      <c r="A61" s="372">
        <v>1</v>
      </c>
      <c r="B61" s="390" t="s">
        <v>475</v>
      </c>
      <c r="C61" s="389">
        <v>600000</v>
      </c>
      <c r="D61" s="389">
        <v>19400000</v>
      </c>
      <c r="E61" s="389"/>
      <c r="F61" s="375">
        <v>20000000</v>
      </c>
      <c r="G61" s="389"/>
      <c r="H61" s="375">
        <v>0</v>
      </c>
      <c r="I61" s="375">
        <v>20000000</v>
      </c>
      <c r="J61" s="372" t="s">
        <v>568</v>
      </c>
      <c r="K61" s="372" t="s">
        <v>278</v>
      </c>
    </row>
    <row r="62" spans="1:11" s="68" customFormat="1" ht="40.5">
      <c r="A62" s="372">
        <v>2</v>
      </c>
      <c r="B62" s="390" t="s">
        <v>506</v>
      </c>
      <c r="C62" s="389"/>
      <c r="D62" s="389"/>
      <c r="E62" s="389">
        <v>342400</v>
      </c>
      <c r="F62" s="389">
        <v>342400</v>
      </c>
      <c r="G62" s="389"/>
      <c r="H62" s="389">
        <v>0</v>
      </c>
      <c r="I62" s="375">
        <v>342400</v>
      </c>
      <c r="J62" s="372" t="s">
        <v>206</v>
      </c>
      <c r="K62" s="372" t="s">
        <v>507</v>
      </c>
    </row>
    <row r="63" spans="1:11" s="68" customFormat="1" ht="27" customHeight="1">
      <c r="A63" s="372">
        <v>3</v>
      </c>
      <c r="B63" s="390" t="s">
        <v>521</v>
      </c>
      <c r="C63" s="389"/>
      <c r="D63" s="389"/>
      <c r="E63" s="389">
        <v>493000</v>
      </c>
      <c r="F63" s="389">
        <v>493000</v>
      </c>
      <c r="G63" s="389"/>
      <c r="H63" s="389">
        <v>0</v>
      </c>
      <c r="I63" s="375">
        <v>493000</v>
      </c>
      <c r="J63" s="372" t="s">
        <v>206</v>
      </c>
      <c r="K63" s="372" t="s">
        <v>519</v>
      </c>
    </row>
    <row r="64" spans="1:11" s="68" customFormat="1" ht="40.5">
      <c r="A64" s="372">
        <v>4</v>
      </c>
      <c r="B64" s="390" t="s">
        <v>576</v>
      </c>
      <c r="C64" s="389"/>
      <c r="D64" s="389"/>
      <c r="E64" s="389">
        <v>206000</v>
      </c>
      <c r="F64" s="389">
        <v>206000</v>
      </c>
      <c r="G64" s="389"/>
      <c r="H64" s="389">
        <v>0</v>
      </c>
      <c r="I64" s="375">
        <v>206000</v>
      </c>
      <c r="J64" s="372" t="s">
        <v>206</v>
      </c>
      <c r="K64" s="372" t="s">
        <v>527</v>
      </c>
    </row>
    <row r="65" spans="1:11" s="68" customFormat="1" ht="40.5">
      <c r="A65" s="372">
        <v>5</v>
      </c>
      <c r="B65" s="390" t="s">
        <v>577</v>
      </c>
      <c r="C65" s="389"/>
      <c r="D65" s="389"/>
      <c r="E65" s="389">
        <v>311000</v>
      </c>
      <c r="F65" s="389">
        <v>311000</v>
      </c>
      <c r="G65" s="389"/>
      <c r="H65" s="389">
        <v>0</v>
      </c>
      <c r="I65" s="375">
        <v>311000</v>
      </c>
      <c r="J65" s="372" t="s">
        <v>206</v>
      </c>
      <c r="K65" s="372" t="s">
        <v>527</v>
      </c>
    </row>
    <row r="66" spans="1:11" s="68" customFormat="1" ht="27" customHeight="1">
      <c r="A66" s="372">
        <v>6</v>
      </c>
      <c r="B66" s="390" t="s">
        <v>556</v>
      </c>
      <c r="C66" s="389">
        <v>13960</v>
      </c>
      <c r="D66" s="389"/>
      <c r="E66" s="389"/>
      <c r="F66" s="389">
        <v>13960</v>
      </c>
      <c r="G66" s="389"/>
      <c r="H66" s="389">
        <v>0</v>
      </c>
      <c r="I66" s="375">
        <v>13960</v>
      </c>
      <c r="J66" s="372" t="s">
        <v>503</v>
      </c>
      <c r="K66" s="372" t="s">
        <v>504</v>
      </c>
    </row>
    <row r="67" spans="1:11" s="68" customFormat="1" ht="27" customHeight="1">
      <c r="A67" s="372">
        <v>7</v>
      </c>
      <c r="B67" s="390" t="s">
        <v>455</v>
      </c>
      <c r="C67" s="389">
        <v>55335</v>
      </c>
      <c r="D67" s="389"/>
      <c r="E67" s="389">
        <v>486665</v>
      </c>
      <c r="F67" s="375">
        <v>542000</v>
      </c>
      <c r="G67" s="389">
        <v>486665</v>
      </c>
      <c r="H67" s="375">
        <v>89.790590405904055</v>
      </c>
      <c r="I67" s="375">
        <v>55335</v>
      </c>
      <c r="J67" s="372" t="s">
        <v>392</v>
      </c>
      <c r="K67" s="372" t="s">
        <v>454</v>
      </c>
    </row>
    <row r="68" spans="1:11" s="68" customFormat="1" ht="40.5">
      <c r="A68" s="372">
        <v>8</v>
      </c>
      <c r="B68" s="390" t="s">
        <v>431</v>
      </c>
      <c r="C68" s="389">
        <v>12995.79</v>
      </c>
      <c r="D68" s="389"/>
      <c r="E68" s="389">
        <v>267024.21000000002</v>
      </c>
      <c r="F68" s="375">
        <v>280020</v>
      </c>
      <c r="G68" s="389">
        <v>267024.21000000002</v>
      </c>
      <c r="H68" s="375">
        <v>95.358977930147859</v>
      </c>
      <c r="I68" s="375">
        <v>12995.789999999979</v>
      </c>
      <c r="J68" s="372" t="s">
        <v>385</v>
      </c>
      <c r="K68" s="450" t="s">
        <v>432</v>
      </c>
    </row>
    <row r="69" spans="1:11" s="68" customFormat="1" ht="81">
      <c r="A69" s="372">
        <v>9</v>
      </c>
      <c r="B69" s="390" t="s">
        <v>448</v>
      </c>
      <c r="C69" s="389">
        <v>34266.67</v>
      </c>
      <c r="D69" s="389">
        <v>2465733.33</v>
      </c>
      <c r="E69" s="389"/>
      <c r="F69" s="375">
        <v>2500000</v>
      </c>
      <c r="G69" s="389">
        <v>2465733.33</v>
      </c>
      <c r="H69" s="375">
        <v>98.629333200000005</v>
      </c>
      <c r="I69" s="375">
        <v>34266.669999999925</v>
      </c>
      <c r="J69" s="372" t="s">
        <v>390</v>
      </c>
      <c r="K69" s="372" t="s">
        <v>449</v>
      </c>
    </row>
    <row r="70" spans="1:11" s="68" customFormat="1" ht="27" customHeight="1">
      <c r="A70" s="372">
        <v>10</v>
      </c>
      <c r="B70" s="388" t="s">
        <v>524</v>
      </c>
      <c r="C70" s="389">
        <v>3875.07</v>
      </c>
      <c r="D70" s="389"/>
      <c r="E70" s="389">
        <v>494124.93</v>
      </c>
      <c r="F70" s="389">
        <v>498000</v>
      </c>
      <c r="G70" s="389">
        <v>494124.93</v>
      </c>
      <c r="H70" s="389">
        <v>99.221873493975906</v>
      </c>
      <c r="I70" s="375">
        <v>3875.070000000007</v>
      </c>
      <c r="J70" s="372" t="s">
        <v>395</v>
      </c>
      <c r="K70" s="372" t="s">
        <v>525</v>
      </c>
    </row>
    <row r="71" spans="1:11" s="68" customFormat="1" ht="27" customHeight="1">
      <c r="A71" s="372">
        <v>11</v>
      </c>
      <c r="B71" s="388" t="s">
        <v>426</v>
      </c>
      <c r="C71" s="389"/>
      <c r="D71" s="389">
        <v>3580000</v>
      </c>
      <c r="E71" s="389"/>
      <c r="F71" s="375">
        <v>3580000</v>
      </c>
      <c r="G71" s="389">
        <v>3580000</v>
      </c>
      <c r="H71" s="375">
        <v>100</v>
      </c>
      <c r="I71" s="375">
        <v>0</v>
      </c>
      <c r="J71" s="372" t="s">
        <v>371</v>
      </c>
      <c r="K71" s="372" t="s">
        <v>427</v>
      </c>
    </row>
    <row r="72" spans="1:11" s="68" customFormat="1" ht="27" customHeight="1">
      <c r="A72" s="372">
        <v>12</v>
      </c>
      <c r="B72" s="390" t="s">
        <v>428</v>
      </c>
      <c r="C72" s="389"/>
      <c r="D72" s="389">
        <v>2380000</v>
      </c>
      <c r="E72" s="389"/>
      <c r="F72" s="375">
        <v>2380000</v>
      </c>
      <c r="G72" s="389">
        <v>2380000</v>
      </c>
      <c r="H72" s="375">
        <v>100</v>
      </c>
      <c r="I72" s="375">
        <v>0</v>
      </c>
      <c r="J72" s="372" t="s">
        <v>371</v>
      </c>
      <c r="K72" s="372" t="s">
        <v>427</v>
      </c>
    </row>
    <row r="73" spans="1:11" s="68" customFormat="1" ht="27" customHeight="1">
      <c r="A73" s="372">
        <v>13</v>
      </c>
      <c r="B73" s="390" t="s">
        <v>429</v>
      </c>
      <c r="C73" s="389"/>
      <c r="D73" s="375">
        <v>375700</v>
      </c>
      <c r="E73" s="389"/>
      <c r="F73" s="375">
        <v>375700</v>
      </c>
      <c r="G73" s="389">
        <v>375700</v>
      </c>
      <c r="H73" s="375">
        <v>100</v>
      </c>
      <c r="I73" s="375">
        <v>0</v>
      </c>
      <c r="J73" s="372" t="s">
        <v>430</v>
      </c>
      <c r="K73" s="372" t="s">
        <v>427</v>
      </c>
    </row>
    <row r="74" spans="1:11" s="68" customFormat="1" ht="40.5">
      <c r="A74" s="372">
        <v>14</v>
      </c>
      <c r="B74" s="390" t="s">
        <v>433</v>
      </c>
      <c r="C74" s="389"/>
      <c r="D74" s="389">
        <v>2890000</v>
      </c>
      <c r="E74" s="389"/>
      <c r="F74" s="375">
        <v>2890000</v>
      </c>
      <c r="G74" s="389">
        <v>2890000</v>
      </c>
      <c r="H74" s="375">
        <v>100</v>
      </c>
      <c r="I74" s="375">
        <v>0</v>
      </c>
      <c r="J74" s="372" t="s">
        <v>386</v>
      </c>
      <c r="K74" s="372" t="s">
        <v>434</v>
      </c>
    </row>
    <row r="75" spans="1:11" s="70" customFormat="1" ht="27" customHeight="1">
      <c r="A75" s="372">
        <v>15</v>
      </c>
      <c r="B75" s="391" t="s">
        <v>429</v>
      </c>
      <c r="C75" s="392"/>
      <c r="D75" s="392">
        <v>375700</v>
      </c>
      <c r="E75" s="392"/>
      <c r="F75" s="393">
        <v>375700</v>
      </c>
      <c r="G75" s="392">
        <v>375700</v>
      </c>
      <c r="H75" s="393">
        <v>100</v>
      </c>
      <c r="I75" s="393">
        <v>0</v>
      </c>
      <c r="J75" s="394" t="s">
        <v>435</v>
      </c>
      <c r="K75" s="394" t="s">
        <v>436</v>
      </c>
    </row>
    <row r="76" spans="1:11" s="68" customFormat="1" ht="60.75">
      <c r="A76" s="372">
        <v>16</v>
      </c>
      <c r="B76" s="391" t="s">
        <v>437</v>
      </c>
      <c r="C76" s="392"/>
      <c r="D76" s="392"/>
      <c r="E76" s="392">
        <v>498000</v>
      </c>
      <c r="F76" s="393">
        <v>498000</v>
      </c>
      <c r="G76" s="392">
        <v>498000</v>
      </c>
      <c r="H76" s="393">
        <v>100</v>
      </c>
      <c r="I76" s="393">
        <v>0</v>
      </c>
      <c r="J76" s="394" t="s">
        <v>387</v>
      </c>
      <c r="K76" s="394" t="s">
        <v>436</v>
      </c>
    </row>
    <row r="77" spans="1:11" s="68" customFormat="1" ht="27" customHeight="1">
      <c r="A77" s="372">
        <v>17</v>
      </c>
      <c r="B77" s="391" t="s">
        <v>429</v>
      </c>
      <c r="C77" s="389"/>
      <c r="D77" s="389">
        <v>375700</v>
      </c>
      <c r="E77" s="389"/>
      <c r="F77" s="375">
        <v>375700</v>
      </c>
      <c r="G77" s="389">
        <v>375700</v>
      </c>
      <c r="H77" s="375">
        <v>100</v>
      </c>
      <c r="I77" s="375">
        <v>0</v>
      </c>
      <c r="J77" s="372" t="s">
        <v>438</v>
      </c>
      <c r="K77" s="372" t="s">
        <v>439</v>
      </c>
    </row>
    <row r="78" spans="1:11" s="68" customFormat="1" ht="40.5">
      <c r="A78" s="372">
        <v>18</v>
      </c>
      <c r="B78" s="390" t="s">
        <v>440</v>
      </c>
      <c r="C78" s="389"/>
      <c r="D78" s="389"/>
      <c r="E78" s="389">
        <v>77800</v>
      </c>
      <c r="F78" s="375">
        <v>77800</v>
      </c>
      <c r="G78" s="389">
        <v>77800</v>
      </c>
      <c r="H78" s="375">
        <v>100</v>
      </c>
      <c r="I78" s="375">
        <v>0</v>
      </c>
      <c r="J78" s="372" t="s">
        <v>206</v>
      </c>
      <c r="K78" s="372" t="s">
        <v>439</v>
      </c>
    </row>
    <row r="79" spans="1:11" s="68" customFormat="1" ht="40.5">
      <c r="A79" s="372">
        <v>19</v>
      </c>
      <c r="B79" s="390" t="s">
        <v>441</v>
      </c>
      <c r="C79" s="389"/>
      <c r="D79" s="389"/>
      <c r="E79" s="389">
        <v>45500</v>
      </c>
      <c r="F79" s="375">
        <v>45500</v>
      </c>
      <c r="G79" s="389">
        <v>45500</v>
      </c>
      <c r="H79" s="375">
        <v>100</v>
      </c>
      <c r="I79" s="375">
        <v>0</v>
      </c>
      <c r="J79" s="372" t="s">
        <v>206</v>
      </c>
      <c r="K79" s="372" t="s">
        <v>439</v>
      </c>
    </row>
    <row r="80" spans="1:11" s="68" customFormat="1" ht="27" customHeight="1">
      <c r="A80" s="372">
        <v>20</v>
      </c>
      <c r="B80" s="390" t="s">
        <v>442</v>
      </c>
      <c r="C80" s="389"/>
      <c r="D80" s="389"/>
      <c r="E80" s="389">
        <v>500000</v>
      </c>
      <c r="F80" s="375">
        <v>500000</v>
      </c>
      <c r="G80" s="389">
        <v>500000</v>
      </c>
      <c r="H80" s="375">
        <v>100</v>
      </c>
      <c r="I80" s="375">
        <v>0</v>
      </c>
      <c r="J80" s="372" t="s">
        <v>388</v>
      </c>
      <c r="K80" s="372" t="s">
        <v>443</v>
      </c>
    </row>
    <row r="81" spans="1:11" s="68" customFormat="1" ht="27" customHeight="1">
      <c r="A81" s="372">
        <v>21</v>
      </c>
      <c r="B81" s="388" t="s">
        <v>444</v>
      </c>
      <c r="C81" s="389"/>
      <c r="D81" s="389"/>
      <c r="E81" s="389">
        <v>497400</v>
      </c>
      <c r="F81" s="375">
        <v>497400</v>
      </c>
      <c r="G81" s="389">
        <v>497400</v>
      </c>
      <c r="H81" s="375">
        <v>100</v>
      </c>
      <c r="I81" s="375">
        <v>0</v>
      </c>
      <c r="J81" s="372" t="s">
        <v>389</v>
      </c>
      <c r="K81" s="372" t="s">
        <v>445</v>
      </c>
    </row>
    <row r="82" spans="1:11" s="68" customFormat="1" ht="40.5">
      <c r="A82" s="372">
        <v>22</v>
      </c>
      <c r="B82" s="390" t="s">
        <v>446</v>
      </c>
      <c r="C82" s="389"/>
      <c r="D82" s="389"/>
      <c r="E82" s="389">
        <v>403100</v>
      </c>
      <c r="F82" s="375">
        <v>403100</v>
      </c>
      <c r="G82" s="389">
        <v>403100</v>
      </c>
      <c r="H82" s="375">
        <v>100</v>
      </c>
      <c r="I82" s="375">
        <v>0</v>
      </c>
      <c r="J82" s="372" t="s">
        <v>206</v>
      </c>
      <c r="K82" s="372" t="s">
        <v>447</v>
      </c>
    </row>
    <row r="83" spans="1:11" s="68" customFormat="1" ht="27" customHeight="1">
      <c r="A83" s="372">
        <v>23</v>
      </c>
      <c r="B83" s="390" t="s">
        <v>376</v>
      </c>
      <c r="C83" s="389"/>
      <c r="D83" s="389">
        <v>9900</v>
      </c>
      <c r="E83" s="389"/>
      <c r="F83" s="375">
        <v>9900</v>
      </c>
      <c r="G83" s="389">
        <v>9900</v>
      </c>
      <c r="H83" s="375">
        <v>100</v>
      </c>
      <c r="I83" s="375">
        <v>0</v>
      </c>
      <c r="J83" s="372" t="s">
        <v>206</v>
      </c>
      <c r="K83" s="372" t="s">
        <v>447</v>
      </c>
    </row>
    <row r="84" spans="1:11" s="68" customFormat="1" ht="60.75">
      <c r="A84" s="372">
        <v>24</v>
      </c>
      <c r="B84" s="390" t="s">
        <v>450</v>
      </c>
      <c r="C84" s="389"/>
      <c r="D84" s="389"/>
      <c r="E84" s="389">
        <v>100000</v>
      </c>
      <c r="F84" s="375">
        <v>100000</v>
      </c>
      <c r="G84" s="389">
        <v>100000</v>
      </c>
      <c r="H84" s="375">
        <v>100</v>
      </c>
      <c r="I84" s="375">
        <v>0</v>
      </c>
      <c r="J84" s="372" t="s">
        <v>451</v>
      </c>
      <c r="K84" s="372" t="s">
        <v>449</v>
      </c>
    </row>
    <row r="85" spans="1:11" s="68" customFormat="1" ht="40.5">
      <c r="A85" s="372">
        <v>25</v>
      </c>
      <c r="B85" s="390" t="s">
        <v>452</v>
      </c>
      <c r="C85" s="389"/>
      <c r="D85" s="389"/>
      <c r="E85" s="389">
        <v>480000</v>
      </c>
      <c r="F85" s="375">
        <v>480000</v>
      </c>
      <c r="G85" s="389">
        <v>480000</v>
      </c>
      <c r="H85" s="375">
        <v>100</v>
      </c>
      <c r="I85" s="375">
        <v>0</v>
      </c>
      <c r="J85" s="372" t="s">
        <v>391</v>
      </c>
      <c r="K85" s="372" t="s">
        <v>250</v>
      </c>
    </row>
    <row r="86" spans="1:11" s="68" customFormat="1" ht="27" customHeight="1">
      <c r="A86" s="372">
        <v>26</v>
      </c>
      <c r="B86" s="390" t="s">
        <v>376</v>
      </c>
      <c r="C86" s="389"/>
      <c r="D86" s="389">
        <v>3000</v>
      </c>
      <c r="E86" s="389"/>
      <c r="F86" s="375">
        <v>3000</v>
      </c>
      <c r="G86" s="389">
        <v>3000</v>
      </c>
      <c r="H86" s="375">
        <v>100</v>
      </c>
      <c r="I86" s="375">
        <v>0</v>
      </c>
      <c r="J86" s="372" t="s">
        <v>340</v>
      </c>
      <c r="K86" s="372" t="s">
        <v>250</v>
      </c>
    </row>
    <row r="87" spans="1:11" s="68" customFormat="1" ht="40.5">
      <c r="A87" s="372">
        <v>27</v>
      </c>
      <c r="B87" s="390" t="s">
        <v>453</v>
      </c>
      <c r="C87" s="389"/>
      <c r="D87" s="389"/>
      <c r="E87" s="389">
        <v>174000</v>
      </c>
      <c r="F87" s="375">
        <v>174000</v>
      </c>
      <c r="G87" s="389">
        <v>174000</v>
      </c>
      <c r="H87" s="375">
        <v>100</v>
      </c>
      <c r="I87" s="375">
        <v>0</v>
      </c>
      <c r="J87" s="372" t="s">
        <v>392</v>
      </c>
      <c r="K87" s="372" t="s">
        <v>454</v>
      </c>
    </row>
    <row r="88" spans="1:11" s="68" customFormat="1" ht="40.5">
      <c r="A88" s="372">
        <v>28</v>
      </c>
      <c r="B88" s="390" t="s">
        <v>456</v>
      </c>
      <c r="C88" s="389"/>
      <c r="D88" s="389"/>
      <c r="E88" s="389">
        <v>251700</v>
      </c>
      <c r="F88" s="375">
        <v>251700</v>
      </c>
      <c r="G88" s="389">
        <v>251700</v>
      </c>
      <c r="H88" s="375">
        <v>100</v>
      </c>
      <c r="I88" s="375">
        <v>0</v>
      </c>
      <c r="J88" s="372" t="s">
        <v>393</v>
      </c>
      <c r="K88" s="372" t="s">
        <v>193</v>
      </c>
    </row>
    <row r="89" spans="1:11" s="68" customFormat="1" ht="27" customHeight="1">
      <c r="A89" s="372">
        <v>29</v>
      </c>
      <c r="B89" s="390" t="s">
        <v>376</v>
      </c>
      <c r="C89" s="389"/>
      <c r="D89" s="389">
        <v>27100</v>
      </c>
      <c r="E89" s="389"/>
      <c r="F89" s="375">
        <v>27100</v>
      </c>
      <c r="G89" s="389">
        <v>27100</v>
      </c>
      <c r="H89" s="375">
        <v>100</v>
      </c>
      <c r="I89" s="375">
        <v>0</v>
      </c>
      <c r="J89" s="372" t="s">
        <v>430</v>
      </c>
      <c r="K89" s="372" t="s">
        <v>457</v>
      </c>
    </row>
    <row r="90" spans="1:11" s="68" customFormat="1" ht="27" customHeight="1">
      <c r="A90" s="372">
        <v>30</v>
      </c>
      <c r="B90" s="388" t="s">
        <v>458</v>
      </c>
      <c r="C90" s="389"/>
      <c r="D90" s="389"/>
      <c r="E90" s="389">
        <v>400700</v>
      </c>
      <c r="F90" s="375">
        <v>400700</v>
      </c>
      <c r="G90" s="389">
        <v>400700</v>
      </c>
      <c r="H90" s="375">
        <v>100</v>
      </c>
      <c r="I90" s="375">
        <v>0</v>
      </c>
      <c r="J90" s="372" t="s">
        <v>332</v>
      </c>
      <c r="K90" s="372" t="s">
        <v>457</v>
      </c>
    </row>
    <row r="91" spans="1:11" s="68" customFormat="1" ht="27" customHeight="1">
      <c r="A91" s="372">
        <v>31</v>
      </c>
      <c r="B91" s="390" t="s">
        <v>459</v>
      </c>
      <c r="C91" s="389"/>
      <c r="D91" s="389"/>
      <c r="E91" s="389">
        <v>123100</v>
      </c>
      <c r="F91" s="375">
        <v>123100</v>
      </c>
      <c r="G91" s="389">
        <v>123100</v>
      </c>
      <c r="H91" s="375">
        <v>100</v>
      </c>
      <c r="I91" s="375">
        <v>0</v>
      </c>
      <c r="J91" s="372" t="s">
        <v>385</v>
      </c>
      <c r="K91" s="372" t="s">
        <v>460</v>
      </c>
    </row>
    <row r="92" spans="1:11" s="68" customFormat="1" ht="40.5">
      <c r="A92" s="372">
        <v>32</v>
      </c>
      <c r="B92" s="390" t="s">
        <v>461</v>
      </c>
      <c r="C92" s="389"/>
      <c r="D92" s="389"/>
      <c r="E92" s="389">
        <v>85000</v>
      </c>
      <c r="F92" s="375">
        <v>85000</v>
      </c>
      <c r="G92" s="389">
        <v>85000</v>
      </c>
      <c r="H92" s="375">
        <v>100</v>
      </c>
      <c r="I92" s="375">
        <v>0</v>
      </c>
      <c r="J92" s="372" t="s">
        <v>363</v>
      </c>
      <c r="K92" s="372" t="s">
        <v>261</v>
      </c>
    </row>
    <row r="93" spans="1:11" s="68" customFormat="1" ht="27" customHeight="1">
      <c r="A93" s="372">
        <v>33</v>
      </c>
      <c r="B93" s="390" t="s">
        <v>376</v>
      </c>
      <c r="C93" s="389"/>
      <c r="D93" s="389">
        <v>115000</v>
      </c>
      <c r="E93" s="389"/>
      <c r="F93" s="375">
        <v>115000</v>
      </c>
      <c r="G93" s="389">
        <v>115000</v>
      </c>
      <c r="H93" s="375">
        <v>100</v>
      </c>
      <c r="I93" s="375">
        <v>0</v>
      </c>
      <c r="J93" s="372" t="s">
        <v>206</v>
      </c>
      <c r="K93" s="372" t="s">
        <v>261</v>
      </c>
    </row>
    <row r="94" spans="1:11" s="68" customFormat="1" ht="27" customHeight="1">
      <c r="A94" s="372">
        <v>34</v>
      </c>
      <c r="B94" s="395" t="s">
        <v>462</v>
      </c>
      <c r="C94" s="392"/>
      <c r="D94" s="392"/>
      <c r="E94" s="392">
        <v>173500</v>
      </c>
      <c r="F94" s="393">
        <v>173500</v>
      </c>
      <c r="G94" s="392">
        <v>173500</v>
      </c>
      <c r="H94" s="393">
        <v>100</v>
      </c>
      <c r="I94" s="393">
        <v>0</v>
      </c>
      <c r="J94" s="394" t="s">
        <v>206</v>
      </c>
      <c r="K94" s="394" t="s">
        <v>463</v>
      </c>
    </row>
    <row r="95" spans="1:11" s="68" customFormat="1" ht="40.5">
      <c r="A95" s="372">
        <v>35</v>
      </c>
      <c r="B95" s="390" t="s">
        <v>464</v>
      </c>
      <c r="C95" s="389"/>
      <c r="D95" s="389"/>
      <c r="E95" s="389">
        <v>440000</v>
      </c>
      <c r="F95" s="375">
        <v>440000</v>
      </c>
      <c r="G95" s="389">
        <v>440000</v>
      </c>
      <c r="H95" s="375">
        <v>100</v>
      </c>
      <c r="I95" s="375">
        <v>0</v>
      </c>
      <c r="J95" s="372" t="s">
        <v>167</v>
      </c>
      <c r="K95" s="372" t="s">
        <v>465</v>
      </c>
    </row>
    <row r="96" spans="1:11" s="68" customFormat="1" ht="27" customHeight="1">
      <c r="A96" s="372">
        <v>36</v>
      </c>
      <c r="B96" s="388" t="s">
        <v>466</v>
      </c>
      <c r="C96" s="389"/>
      <c r="D96" s="389"/>
      <c r="E96" s="389">
        <v>113700</v>
      </c>
      <c r="F96" s="375">
        <v>113700</v>
      </c>
      <c r="G96" s="389">
        <v>113700</v>
      </c>
      <c r="H96" s="375">
        <v>100</v>
      </c>
      <c r="I96" s="375">
        <v>0</v>
      </c>
      <c r="J96" s="372" t="s">
        <v>394</v>
      </c>
      <c r="K96" s="372" t="s">
        <v>467</v>
      </c>
    </row>
    <row r="97" spans="1:11" s="68" customFormat="1" ht="40.5">
      <c r="A97" s="372">
        <v>37</v>
      </c>
      <c r="B97" s="390" t="s">
        <v>468</v>
      </c>
      <c r="C97" s="389"/>
      <c r="D97" s="389"/>
      <c r="E97" s="389">
        <v>136500</v>
      </c>
      <c r="F97" s="375">
        <v>136500</v>
      </c>
      <c r="G97" s="389">
        <v>136500</v>
      </c>
      <c r="H97" s="375">
        <v>100</v>
      </c>
      <c r="I97" s="375">
        <v>0</v>
      </c>
      <c r="J97" s="372" t="s">
        <v>469</v>
      </c>
      <c r="K97" s="372" t="s">
        <v>467</v>
      </c>
    </row>
    <row r="98" spans="1:11" s="68" customFormat="1" ht="27" customHeight="1">
      <c r="A98" s="372">
        <v>38</v>
      </c>
      <c r="B98" s="390" t="s">
        <v>470</v>
      </c>
      <c r="C98" s="389"/>
      <c r="D98" s="389">
        <v>41712.35</v>
      </c>
      <c r="E98" s="389"/>
      <c r="F98" s="375">
        <v>41712.35</v>
      </c>
      <c r="G98" s="389">
        <v>41712.35</v>
      </c>
      <c r="H98" s="375">
        <v>100</v>
      </c>
      <c r="I98" s="375">
        <v>0</v>
      </c>
      <c r="J98" s="372" t="s">
        <v>349</v>
      </c>
      <c r="K98" s="372" t="s">
        <v>205</v>
      </c>
    </row>
    <row r="99" spans="1:11" s="68" customFormat="1" ht="40.5">
      <c r="A99" s="372">
        <v>39</v>
      </c>
      <c r="B99" s="390" t="s">
        <v>471</v>
      </c>
      <c r="C99" s="389"/>
      <c r="D99" s="389"/>
      <c r="E99" s="389">
        <v>11055</v>
      </c>
      <c r="F99" s="375">
        <v>11055</v>
      </c>
      <c r="G99" s="389">
        <v>11055</v>
      </c>
      <c r="H99" s="375">
        <v>100</v>
      </c>
      <c r="I99" s="375">
        <v>0</v>
      </c>
      <c r="J99" s="372" t="s">
        <v>413</v>
      </c>
      <c r="K99" s="372" t="s">
        <v>205</v>
      </c>
    </row>
    <row r="100" spans="1:11" s="68" customFormat="1" ht="40.5">
      <c r="A100" s="372">
        <v>40</v>
      </c>
      <c r="B100" s="390" t="s">
        <v>472</v>
      </c>
      <c r="C100" s="389"/>
      <c r="D100" s="389"/>
      <c r="E100" s="389">
        <v>9780</v>
      </c>
      <c r="F100" s="375">
        <v>9780</v>
      </c>
      <c r="G100" s="389">
        <v>9780</v>
      </c>
      <c r="H100" s="375">
        <v>100</v>
      </c>
      <c r="I100" s="375">
        <v>0</v>
      </c>
      <c r="J100" s="372" t="s">
        <v>206</v>
      </c>
      <c r="K100" s="372" t="s">
        <v>205</v>
      </c>
    </row>
    <row r="101" spans="1:11" s="68" customFormat="1" ht="40.5">
      <c r="A101" s="372">
        <v>41</v>
      </c>
      <c r="B101" s="390" t="s">
        <v>473</v>
      </c>
      <c r="C101" s="389"/>
      <c r="D101" s="389"/>
      <c r="E101" s="389">
        <v>95000</v>
      </c>
      <c r="F101" s="375">
        <v>95000</v>
      </c>
      <c r="G101" s="389">
        <v>95000</v>
      </c>
      <c r="H101" s="375">
        <v>100</v>
      </c>
      <c r="I101" s="375">
        <v>0</v>
      </c>
      <c r="J101" s="372" t="s">
        <v>412</v>
      </c>
      <c r="K101" s="372" t="s">
        <v>205</v>
      </c>
    </row>
    <row r="102" spans="1:11" s="70" customFormat="1" ht="27" customHeight="1">
      <c r="A102" s="372">
        <v>42</v>
      </c>
      <c r="B102" s="390" t="s">
        <v>578</v>
      </c>
      <c r="C102" s="389"/>
      <c r="D102" s="389"/>
      <c r="E102" s="389">
        <v>497000</v>
      </c>
      <c r="F102" s="375">
        <v>497000</v>
      </c>
      <c r="G102" s="389">
        <v>497000</v>
      </c>
      <c r="H102" s="375">
        <v>100</v>
      </c>
      <c r="I102" s="375">
        <v>0</v>
      </c>
      <c r="J102" s="372" t="s">
        <v>579</v>
      </c>
      <c r="K102" s="372" t="s">
        <v>205</v>
      </c>
    </row>
    <row r="103" spans="1:11" s="70" customFormat="1" ht="40.5">
      <c r="A103" s="372">
        <v>43</v>
      </c>
      <c r="B103" s="390" t="s">
        <v>474</v>
      </c>
      <c r="C103" s="389"/>
      <c r="D103" s="389">
        <v>1935444</v>
      </c>
      <c r="E103" s="389"/>
      <c r="F103" s="375">
        <v>1935444</v>
      </c>
      <c r="G103" s="389">
        <v>1935444</v>
      </c>
      <c r="H103" s="375">
        <v>100</v>
      </c>
      <c r="I103" s="375">
        <v>0</v>
      </c>
      <c r="J103" s="372" t="s">
        <v>395</v>
      </c>
      <c r="K103" s="372" t="s">
        <v>200</v>
      </c>
    </row>
    <row r="104" spans="1:11" s="68" customFormat="1" ht="27" customHeight="1">
      <c r="A104" s="372">
        <v>44</v>
      </c>
      <c r="B104" s="390" t="s">
        <v>476</v>
      </c>
      <c r="C104" s="389"/>
      <c r="D104" s="389">
        <v>4057000</v>
      </c>
      <c r="E104" s="389"/>
      <c r="F104" s="375">
        <v>4057000</v>
      </c>
      <c r="G104" s="389">
        <v>4057000</v>
      </c>
      <c r="H104" s="375">
        <v>100</v>
      </c>
      <c r="I104" s="375">
        <v>0</v>
      </c>
      <c r="J104" s="372" t="s">
        <v>477</v>
      </c>
      <c r="K104" s="372" t="s">
        <v>278</v>
      </c>
    </row>
    <row r="105" spans="1:11" s="68" customFormat="1" ht="27" customHeight="1">
      <c r="A105" s="372">
        <v>45</v>
      </c>
      <c r="B105" s="390" t="s">
        <v>478</v>
      </c>
      <c r="C105" s="389"/>
      <c r="D105" s="389">
        <v>8919000</v>
      </c>
      <c r="E105" s="389"/>
      <c r="F105" s="375">
        <v>8919000</v>
      </c>
      <c r="G105" s="389">
        <v>8919000</v>
      </c>
      <c r="H105" s="375">
        <v>100</v>
      </c>
      <c r="I105" s="375">
        <v>0</v>
      </c>
      <c r="J105" s="372" t="s">
        <v>479</v>
      </c>
      <c r="K105" s="372" t="s">
        <v>278</v>
      </c>
    </row>
    <row r="106" spans="1:11" s="68" customFormat="1" ht="27" customHeight="1">
      <c r="A106" s="372">
        <v>46</v>
      </c>
      <c r="B106" s="390" t="s">
        <v>480</v>
      </c>
      <c r="C106" s="389"/>
      <c r="D106" s="389">
        <v>8000</v>
      </c>
      <c r="E106" s="389"/>
      <c r="F106" s="375">
        <v>8000</v>
      </c>
      <c r="G106" s="389">
        <v>8000</v>
      </c>
      <c r="H106" s="375">
        <v>100</v>
      </c>
      <c r="I106" s="375">
        <v>0</v>
      </c>
      <c r="J106" s="372" t="s">
        <v>206</v>
      </c>
      <c r="K106" s="372" t="s">
        <v>278</v>
      </c>
    </row>
    <row r="107" spans="1:11" s="68" customFormat="1" ht="27" customHeight="1">
      <c r="A107" s="372">
        <v>47</v>
      </c>
      <c r="B107" s="390" t="s">
        <v>481</v>
      </c>
      <c r="C107" s="389"/>
      <c r="D107" s="389">
        <v>18810</v>
      </c>
      <c r="E107" s="389"/>
      <c r="F107" s="375">
        <v>18810</v>
      </c>
      <c r="G107" s="389">
        <v>18810</v>
      </c>
      <c r="H107" s="375">
        <v>100</v>
      </c>
      <c r="I107" s="375">
        <v>0</v>
      </c>
      <c r="J107" s="372" t="s">
        <v>206</v>
      </c>
      <c r="K107" s="372" t="s">
        <v>482</v>
      </c>
    </row>
    <row r="108" spans="1:11" s="68" customFormat="1" ht="27" customHeight="1">
      <c r="A108" s="372">
        <v>48</v>
      </c>
      <c r="B108" s="390" t="s">
        <v>483</v>
      </c>
      <c r="C108" s="389"/>
      <c r="D108" s="389">
        <v>19800</v>
      </c>
      <c r="E108" s="389"/>
      <c r="F108" s="375">
        <v>19800</v>
      </c>
      <c r="G108" s="389">
        <v>19800</v>
      </c>
      <c r="H108" s="375">
        <v>100</v>
      </c>
      <c r="I108" s="375">
        <v>0</v>
      </c>
      <c r="J108" s="372" t="s">
        <v>206</v>
      </c>
      <c r="K108" s="372" t="s">
        <v>482</v>
      </c>
    </row>
    <row r="109" spans="1:11" s="68" customFormat="1" ht="40.5">
      <c r="A109" s="372">
        <v>49</v>
      </c>
      <c r="B109" s="390" t="s">
        <v>484</v>
      </c>
      <c r="C109" s="389"/>
      <c r="D109" s="389"/>
      <c r="E109" s="389">
        <v>55800</v>
      </c>
      <c r="F109" s="375">
        <v>55800</v>
      </c>
      <c r="G109" s="389">
        <v>55800</v>
      </c>
      <c r="H109" s="375">
        <v>100</v>
      </c>
      <c r="I109" s="375">
        <v>0</v>
      </c>
      <c r="J109" s="372" t="s">
        <v>206</v>
      </c>
      <c r="K109" s="372" t="s">
        <v>482</v>
      </c>
    </row>
    <row r="110" spans="1:11" s="68" customFormat="1" ht="27" customHeight="1">
      <c r="A110" s="372">
        <v>50</v>
      </c>
      <c r="B110" s="390" t="s">
        <v>376</v>
      </c>
      <c r="C110" s="389"/>
      <c r="D110" s="389">
        <v>167020</v>
      </c>
      <c r="E110" s="389"/>
      <c r="F110" s="375">
        <v>167020</v>
      </c>
      <c r="G110" s="389">
        <v>167020</v>
      </c>
      <c r="H110" s="375">
        <v>100</v>
      </c>
      <c r="I110" s="375">
        <v>0</v>
      </c>
      <c r="J110" s="372" t="s">
        <v>204</v>
      </c>
      <c r="K110" s="372" t="s">
        <v>485</v>
      </c>
    </row>
    <row r="111" spans="1:11" s="68" customFormat="1" ht="27" customHeight="1">
      <c r="A111" s="372">
        <v>51</v>
      </c>
      <c r="B111" s="388" t="s">
        <v>486</v>
      </c>
      <c r="C111" s="389"/>
      <c r="D111" s="389"/>
      <c r="E111" s="389">
        <v>63900</v>
      </c>
      <c r="F111" s="375">
        <v>63900</v>
      </c>
      <c r="G111" s="389">
        <v>63900</v>
      </c>
      <c r="H111" s="375">
        <v>100</v>
      </c>
      <c r="I111" s="375">
        <v>0</v>
      </c>
      <c r="J111" s="372" t="s">
        <v>396</v>
      </c>
      <c r="K111" s="372" t="s">
        <v>487</v>
      </c>
    </row>
    <row r="112" spans="1:11" s="68" customFormat="1" ht="40.5">
      <c r="A112" s="372">
        <v>52</v>
      </c>
      <c r="B112" s="390" t="s">
        <v>488</v>
      </c>
      <c r="C112" s="389"/>
      <c r="D112" s="389"/>
      <c r="E112" s="389">
        <v>180600</v>
      </c>
      <c r="F112" s="375">
        <v>180600</v>
      </c>
      <c r="G112" s="389">
        <v>180600</v>
      </c>
      <c r="H112" s="375">
        <v>100</v>
      </c>
      <c r="I112" s="375">
        <v>0</v>
      </c>
      <c r="J112" s="372" t="s">
        <v>403</v>
      </c>
      <c r="K112" s="372" t="s">
        <v>487</v>
      </c>
    </row>
    <row r="113" spans="1:11" s="68" customFormat="1" ht="27" customHeight="1">
      <c r="A113" s="372">
        <v>53</v>
      </c>
      <c r="B113" s="390" t="s">
        <v>376</v>
      </c>
      <c r="C113" s="389"/>
      <c r="D113" s="389">
        <v>18000</v>
      </c>
      <c r="E113" s="389"/>
      <c r="F113" s="375">
        <v>18000</v>
      </c>
      <c r="G113" s="389">
        <v>18000</v>
      </c>
      <c r="H113" s="375">
        <v>100</v>
      </c>
      <c r="I113" s="375">
        <v>0</v>
      </c>
      <c r="J113" s="372" t="s">
        <v>206</v>
      </c>
      <c r="K113" s="372" t="s">
        <v>487</v>
      </c>
    </row>
    <row r="114" spans="1:11" s="68" customFormat="1" ht="27" customHeight="1">
      <c r="A114" s="372">
        <v>54</v>
      </c>
      <c r="B114" s="390" t="s">
        <v>489</v>
      </c>
      <c r="C114" s="389"/>
      <c r="D114" s="389">
        <v>3600000</v>
      </c>
      <c r="E114" s="389"/>
      <c r="F114" s="375">
        <v>3600000</v>
      </c>
      <c r="G114" s="389">
        <v>3600000</v>
      </c>
      <c r="H114" s="375">
        <v>100</v>
      </c>
      <c r="I114" s="375">
        <v>0</v>
      </c>
      <c r="J114" s="372" t="s">
        <v>394</v>
      </c>
      <c r="K114" s="372" t="s">
        <v>490</v>
      </c>
    </row>
    <row r="115" spans="1:11" s="68" customFormat="1" ht="40.5">
      <c r="A115" s="372">
        <v>55</v>
      </c>
      <c r="B115" s="390" t="s">
        <v>491</v>
      </c>
      <c r="C115" s="389"/>
      <c r="D115" s="389"/>
      <c r="E115" s="389">
        <v>32200</v>
      </c>
      <c r="F115" s="375">
        <v>32200</v>
      </c>
      <c r="G115" s="389">
        <v>32200</v>
      </c>
      <c r="H115" s="375">
        <v>100</v>
      </c>
      <c r="I115" s="375">
        <v>0</v>
      </c>
      <c r="J115" s="372" t="s">
        <v>206</v>
      </c>
      <c r="K115" s="372" t="s">
        <v>243</v>
      </c>
    </row>
    <row r="116" spans="1:11" s="68" customFormat="1" ht="27" customHeight="1">
      <c r="A116" s="372">
        <v>56</v>
      </c>
      <c r="B116" s="390" t="s">
        <v>492</v>
      </c>
      <c r="C116" s="389"/>
      <c r="D116" s="389"/>
      <c r="E116" s="389">
        <v>115077</v>
      </c>
      <c r="F116" s="375">
        <v>115077</v>
      </c>
      <c r="G116" s="389">
        <v>115077</v>
      </c>
      <c r="H116" s="375">
        <v>100</v>
      </c>
      <c r="I116" s="375">
        <v>0</v>
      </c>
      <c r="J116" s="372" t="s">
        <v>206</v>
      </c>
      <c r="K116" s="372" t="s">
        <v>243</v>
      </c>
    </row>
    <row r="117" spans="1:11" s="68" customFormat="1" ht="40.5">
      <c r="A117" s="372">
        <v>57</v>
      </c>
      <c r="B117" s="390" t="s">
        <v>493</v>
      </c>
      <c r="C117" s="389"/>
      <c r="D117" s="389">
        <v>196300</v>
      </c>
      <c r="E117" s="389"/>
      <c r="F117" s="375">
        <v>196300</v>
      </c>
      <c r="G117" s="389">
        <v>196300</v>
      </c>
      <c r="H117" s="375">
        <v>100</v>
      </c>
      <c r="I117" s="375">
        <v>0</v>
      </c>
      <c r="J117" s="372" t="s">
        <v>430</v>
      </c>
      <c r="K117" s="372" t="s">
        <v>494</v>
      </c>
    </row>
    <row r="118" spans="1:11" s="68" customFormat="1" ht="27" customHeight="1">
      <c r="A118" s="372">
        <v>58</v>
      </c>
      <c r="B118" s="390" t="s">
        <v>495</v>
      </c>
      <c r="C118" s="389"/>
      <c r="D118" s="389">
        <v>69000</v>
      </c>
      <c r="E118" s="389"/>
      <c r="F118" s="375">
        <v>69000</v>
      </c>
      <c r="G118" s="389">
        <v>69000</v>
      </c>
      <c r="H118" s="375">
        <v>100</v>
      </c>
      <c r="I118" s="375">
        <v>0</v>
      </c>
      <c r="J118" s="372" t="s">
        <v>430</v>
      </c>
      <c r="K118" s="372" t="s">
        <v>494</v>
      </c>
    </row>
    <row r="119" spans="1:11" s="68" customFormat="1" ht="27" customHeight="1">
      <c r="A119" s="372">
        <v>59</v>
      </c>
      <c r="B119" s="390" t="s">
        <v>429</v>
      </c>
      <c r="C119" s="389"/>
      <c r="D119" s="389">
        <v>375700</v>
      </c>
      <c r="E119" s="389"/>
      <c r="F119" s="375">
        <v>375700</v>
      </c>
      <c r="G119" s="389">
        <v>375700</v>
      </c>
      <c r="H119" s="375">
        <v>100</v>
      </c>
      <c r="I119" s="375">
        <v>0</v>
      </c>
      <c r="J119" s="372" t="s">
        <v>397</v>
      </c>
      <c r="K119" s="372" t="s">
        <v>494</v>
      </c>
    </row>
    <row r="120" spans="1:11" s="68" customFormat="1" ht="27" customHeight="1">
      <c r="A120" s="372">
        <v>60</v>
      </c>
      <c r="B120" s="390" t="s">
        <v>496</v>
      </c>
      <c r="C120" s="389"/>
      <c r="D120" s="389">
        <v>51000</v>
      </c>
      <c r="E120" s="389"/>
      <c r="F120" s="375">
        <v>51000</v>
      </c>
      <c r="G120" s="389">
        <v>51000</v>
      </c>
      <c r="H120" s="375">
        <v>100</v>
      </c>
      <c r="I120" s="375">
        <v>0</v>
      </c>
      <c r="J120" s="372" t="s">
        <v>367</v>
      </c>
      <c r="K120" s="372" t="s">
        <v>497</v>
      </c>
    </row>
    <row r="121" spans="1:11" s="68" customFormat="1" ht="27" customHeight="1">
      <c r="A121" s="372">
        <v>61</v>
      </c>
      <c r="B121" s="390" t="s">
        <v>376</v>
      </c>
      <c r="C121" s="389"/>
      <c r="D121" s="389">
        <v>39374.93</v>
      </c>
      <c r="E121" s="389"/>
      <c r="F121" s="375">
        <v>39374.93</v>
      </c>
      <c r="G121" s="389">
        <v>39374.93</v>
      </c>
      <c r="H121" s="375">
        <v>100</v>
      </c>
      <c r="I121" s="375">
        <v>0</v>
      </c>
      <c r="J121" s="372" t="s">
        <v>206</v>
      </c>
      <c r="K121" s="372" t="s">
        <v>498</v>
      </c>
    </row>
    <row r="122" spans="1:11" s="68" customFormat="1" ht="27" customHeight="1">
      <c r="A122" s="372">
        <v>62</v>
      </c>
      <c r="B122" s="390" t="s">
        <v>481</v>
      </c>
      <c r="C122" s="389"/>
      <c r="D122" s="389">
        <v>18780</v>
      </c>
      <c r="E122" s="389"/>
      <c r="F122" s="375">
        <v>18780</v>
      </c>
      <c r="G122" s="389">
        <v>18780</v>
      </c>
      <c r="H122" s="375">
        <v>100</v>
      </c>
      <c r="I122" s="375">
        <v>0</v>
      </c>
      <c r="J122" s="372" t="s">
        <v>499</v>
      </c>
      <c r="K122" s="372" t="s">
        <v>498</v>
      </c>
    </row>
    <row r="123" spans="1:11" s="68" customFormat="1" ht="27" customHeight="1">
      <c r="A123" s="372">
        <v>63</v>
      </c>
      <c r="B123" s="390" t="s">
        <v>376</v>
      </c>
      <c r="C123" s="389"/>
      <c r="D123" s="389">
        <v>14700</v>
      </c>
      <c r="E123" s="389"/>
      <c r="F123" s="375">
        <v>14700</v>
      </c>
      <c r="G123" s="389">
        <v>14700</v>
      </c>
      <c r="H123" s="375">
        <v>100</v>
      </c>
      <c r="I123" s="375">
        <v>0</v>
      </c>
      <c r="J123" s="372" t="s">
        <v>500</v>
      </c>
      <c r="K123" s="372" t="s">
        <v>498</v>
      </c>
    </row>
    <row r="124" spans="1:11" s="68" customFormat="1" ht="27" customHeight="1">
      <c r="A124" s="372">
        <v>64</v>
      </c>
      <c r="B124" s="390" t="s">
        <v>376</v>
      </c>
      <c r="C124" s="389"/>
      <c r="D124" s="389">
        <v>57095.07</v>
      </c>
      <c r="E124" s="389"/>
      <c r="F124" s="375">
        <v>57095.07</v>
      </c>
      <c r="G124" s="389">
        <v>57095.07</v>
      </c>
      <c r="H124" s="375">
        <v>100</v>
      </c>
      <c r="I124" s="375">
        <v>0</v>
      </c>
      <c r="J124" s="372" t="s">
        <v>369</v>
      </c>
      <c r="K124" s="372" t="s">
        <v>498</v>
      </c>
    </row>
    <row r="125" spans="1:11" s="68" customFormat="1" ht="27" customHeight="1">
      <c r="A125" s="372">
        <v>65</v>
      </c>
      <c r="B125" s="390" t="s">
        <v>376</v>
      </c>
      <c r="C125" s="389"/>
      <c r="D125" s="389">
        <v>31980</v>
      </c>
      <c r="E125" s="389"/>
      <c r="F125" s="375">
        <v>31980</v>
      </c>
      <c r="G125" s="389">
        <v>31980</v>
      </c>
      <c r="H125" s="375">
        <v>100</v>
      </c>
      <c r="I125" s="375">
        <v>0</v>
      </c>
      <c r="J125" s="372" t="s">
        <v>206</v>
      </c>
      <c r="K125" s="372" t="s">
        <v>498</v>
      </c>
    </row>
    <row r="126" spans="1:11" s="68" customFormat="1" ht="40.5">
      <c r="A126" s="372">
        <v>66</v>
      </c>
      <c r="B126" s="390" t="s">
        <v>502</v>
      </c>
      <c r="C126" s="389"/>
      <c r="D126" s="389"/>
      <c r="E126" s="389">
        <v>193700</v>
      </c>
      <c r="F126" s="375">
        <v>193700</v>
      </c>
      <c r="G126" s="389">
        <v>193700</v>
      </c>
      <c r="H126" s="375">
        <v>100</v>
      </c>
      <c r="I126" s="375">
        <v>0</v>
      </c>
      <c r="J126" s="372" t="s">
        <v>402</v>
      </c>
      <c r="K126" s="372" t="s">
        <v>498</v>
      </c>
    </row>
    <row r="127" spans="1:11" s="68" customFormat="1" ht="27" customHeight="1">
      <c r="A127" s="372">
        <v>67</v>
      </c>
      <c r="B127" s="390" t="s">
        <v>501</v>
      </c>
      <c r="C127" s="389"/>
      <c r="D127" s="389"/>
      <c r="E127" s="389">
        <v>491000</v>
      </c>
      <c r="F127" s="375">
        <v>491000</v>
      </c>
      <c r="G127" s="389">
        <v>491000</v>
      </c>
      <c r="H127" s="375">
        <v>100</v>
      </c>
      <c r="I127" s="375">
        <v>0</v>
      </c>
      <c r="J127" s="372" t="s">
        <v>323</v>
      </c>
      <c r="K127" s="372" t="s">
        <v>498</v>
      </c>
    </row>
    <row r="128" spans="1:11" s="68" customFormat="1" ht="27" customHeight="1">
      <c r="A128" s="372">
        <v>68</v>
      </c>
      <c r="B128" s="390" t="s">
        <v>376</v>
      </c>
      <c r="C128" s="389"/>
      <c r="D128" s="389">
        <v>21200</v>
      </c>
      <c r="E128" s="389"/>
      <c r="F128" s="375">
        <v>21200</v>
      </c>
      <c r="G128" s="389">
        <v>21200</v>
      </c>
      <c r="H128" s="375">
        <v>100</v>
      </c>
      <c r="I128" s="375">
        <v>0</v>
      </c>
      <c r="J128" s="372" t="s">
        <v>204</v>
      </c>
      <c r="K128" s="372" t="s">
        <v>140</v>
      </c>
    </row>
    <row r="129" spans="1:11" s="68" customFormat="1" ht="40.5">
      <c r="A129" s="372">
        <v>69</v>
      </c>
      <c r="B129" s="390" t="s">
        <v>505</v>
      </c>
      <c r="C129" s="389"/>
      <c r="D129" s="389"/>
      <c r="E129" s="389">
        <v>500000</v>
      </c>
      <c r="F129" s="389">
        <v>500000</v>
      </c>
      <c r="G129" s="389">
        <v>500000</v>
      </c>
      <c r="H129" s="389">
        <v>100</v>
      </c>
      <c r="I129" s="375">
        <v>0</v>
      </c>
      <c r="J129" s="372" t="s">
        <v>389</v>
      </c>
      <c r="K129" s="372" t="s">
        <v>504</v>
      </c>
    </row>
    <row r="130" spans="1:11" s="68" customFormat="1" ht="40.5">
      <c r="A130" s="372">
        <v>70</v>
      </c>
      <c r="B130" s="390" t="s">
        <v>508</v>
      </c>
      <c r="C130" s="389"/>
      <c r="D130" s="389">
        <v>14050</v>
      </c>
      <c r="E130" s="389"/>
      <c r="F130" s="389">
        <v>14050</v>
      </c>
      <c r="G130" s="389">
        <v>14050</v>
      </c>
      <c r="H130" s="389">
        <v>100</v>
      </c>
      <c r="I130" s="375">
        <v>0</v>
      </c>
      <c r="J130" s="372" t="s">
        <v>403</v>
      </c>
      <c r="K130" s="372" t="s">
        <v>509</v>
      </c>
    </row>
    <row r="131" spans="1:11" s="68" customFormat="1" ht="27" customHeight="1">
      <c r="A131" s="372">
        <v>71</v>
      </c>
      <c r="B131" s="390" t="s">
        <v>510</v>
      </c>
      <c r="C131" s="389"/>
      <c r="D131" s="389">
        <v>15000</v>
      </c>
      <c r="E131" s="389"/>
      <c r="F131" s="389">
        <v>15000</v>
      </c>
      <c r="G131" s="389">
        <v>15000</v>
      </c>
      <c r="H131" s="389">
        <v>100</v>
      </c>
      <c r="I131" s="375">
        <v>0</v>
      </c>
      <c r="J131" s="372" t="s">
        <v>469</v>
      </c>
      <c r="K131" s="372" t="s">
        <v>509</v>
      </c>
    </row>
    <row r="132" spans="1:11" s="68" customFormat="1" ht="40.5">
      <c r="A132" s="372">
        <v>72</v>
      </c>
      <c r="B132" s="390" t="s">
        <v>511</v>
      </c>
      <c r="C132" s="389"/>
      <c r="D132" s="389">
        <v>15000</v>
      </c>
      <c r="E132" s="389"/>
      <c r="F132" s="389">
        <v>15000</v>
      </c>
      <c r="G132" s="389">
        <v>15000</v>
      </c>
      <c r="H132" s="389">
        <v>100</v>
      </c>
      <c r="I132" s="375">
        <v>0</v>
      </c>
      <c r="J132" s="372" t="s">
        <v>397</v>
      </c>
      <c r="K132" s="372" t="s">
        <v>509</v>
      </c>
    </row>
    <row r="133" spans="1:11" s="68" customFormat="1" ht="40.5">
      <c r="A133" s="372">
        <v>73</v>
      </c>
      <c r="B133" s="390" t="s">
        <v>512</v>
      </c>
      <c r="C133" s="389"/>
      <c r="D133" s="389">
        <v>9780</v>
      </c>
      <c r="E133" s="389"/>
      <c r="F133" s="389">
        <v>9780</v>
      </c>
      <c r="G133" s="389">
        <v>9780</v>
      </c>
      <c r="H133" s="389">
        <v>100</v>
      </c>
      <c r="I133" s="375">
        <v>0</v>
      </c>
      <c r="J133" s="372" t="s">
        <v>469</v>
      </c>
      <c r="K133" s="372" t="s">
        <v>509</v>
      </c>
    </row>
    <row r="134" spans="1:11" s="68" customFormat="1" ht="40.5">
      <c r="A134" s="372">
        <v>74</v>
      </c>
      <c r="B134" s="390" t="s">
        <v>513</v>
      </c>
      <c r="C134" s="389"/>
      <c r="D134" s="389">
        <v>12250</v>
      </c>
      <c r="E134" s="389"/>
      <c r="F134" s="389">
        <v>12250</v>
      </c>
      <c r="G134" s="389">
        <v>12250</v>
      </c>
      <c r="H134" s="389">
        <v>100</v>
      </c>
      <c r="I134" s="375">
        <v>0</v>
      </c>
      <c r="J134" s="372" t="s">
        <v>469</v>
      </c>
      <c r="K134" s="372" t="s">
        <v>509</v>
      </c>
    </row>
    <row r="135" spans="1:11" s="68" customFormat="1" ht="40.5">
      <c r="A135" s="372">
        <v>75</v>
      </c>
      <c r="B135" s="390" t="s">
        <v>514</v>
      </c>
      <c r="C135" s="389"/>
      <c r="D135" s="389">
        <v>79239.67</v>
      </c>
      <c r="E135" s="389"/>
      <c r="F135" s="389">
        <v>79239.67</v>
      </c>
      <c r="G135" s="389">
        <v>79239.67</v>
      </c>
      <c r="H135" s="389">
        <v>100</v>
      </c>
      <c r="I135" s="375">
        <v>0</v>
      </c>
      <c r="J135" s="372" t="s">
        <v>469</v>
      </c>
      <c r="K135" s="372" t="s">
        <v>509</v>
      </c>
    </row>
    <row r="136" spans="1:11" s="68" customFormat="1" ht="40.5">
      <c r="A136" s="372">
        <v>76</v>
      </c>
      <c r="B136" s="390" t="s">
        <v>515</v>
      </c>
      <c r="C136" s="389"/>
      <c r="D136" s="389"/>
      <c r="E136" s="389">
        <v>55800</v>
      </c>
      <c r="F136" s="389">
        <v>55800</v>
      </c>
      <c r="G136" s="389">
        <v>55800</v>
      </c>
      <c r="H136" s="389">
        <v>100</v>
      </c>
      <c r="I136" s="375">
        <v>0</v>
      </c>
      <c r="J136" s="372" t="s">
        <v>403</v>
      </c>
      <c r="K136" s="372" t="s">
        <v>509</v>
      </c>
    </row>
    <row r="137" spans="1:11" s="68" customFormat="1" ht="40.5">
      <c r="A137" s="372">
        <v>77</v>
      </c>
      <c r="B137" s="390" t="s">
        <v>516</v>
      </c>
      <c r="C137" s="389"/>
      <c r="D137" s="389">
        <v>53600</v>
      </c>
      <c r="E137" s="389"/>
      <c r="F137" s="389">
        <v>53600</v>
      </c>
      <c r="G137" s="389">
        <v>53600</v>
      </c>
      <c r="H137" s="389">
        <v>100</v>
      </c>
      <c r="I137" s="375">
        <v>0</v>
      </c>
      <c r="J137" s="372" t="s">
        <v>204</v>
      </c>
      <c r="K137" s="372" t="s">
        <v>509</v>
      </c>
    </row>
    <row r="138" spans="1:11" s="68" customFormat="1" ht="27" customHeight="1">
      <c r="A138" s="372">
        <v>78</v>
      </c>
      <c r="B138" s="390" t="s">
        <v>376</v>
      </c>
      <c r="C138" s="389"/>
      <c r="D138" s="389">
        <v>60000</v>
      </c>
      <c r="E138" s="389"/>
      <c r="F138" s="389">
        <v>60000</v>
      </c>
      <c r="G138" s="389">
        <v>60000</v>
      </c>
      <c r="H138" s="389">
        <v>100</v>
      </c>
      <c r="I138" s="375">
        <v>0</v>
      </c>
      <c r="J138" s="372" t="s">
        <v>377</v>
      </c>
      <c r="K138" s="372" t="s">
        <v>509</v>
      </c>
    </row>
    <row r="139" spans="1:11" s="68" customFormat="1" ht="27" customHeight="1">
      <c r="A139" s="372">
        <v>79</v>
      </c>
      <c r="B139" s="390" t="s">
        <v>376</v>
      </c>
      <c r="C139" s="389"/>
      <c r="D139" s="389">
        <v>14000</v>
      </c>
      <c r="E139" s="389"/>
      <c r="F139" s="389">
        <v>14000</v>
      </c>
      <c r="G139" s="389">
        <v>14000</v>
      </c>
      <c r="H139" s="389">
        <v>100</v>
      </c>
      <c r="I139" s="375">
        <v>0</v>
      </c>
      <c r="J139" s="372" t="s">
        <v>375</v>
      </c>
      <c r="K139" s="372" t="s">
        <v>509</v>
      </c>
    </row>
    <row r="140" spans="1:11" s="68" customFormat="1" ht="27" customHeight="1">
      <c r="A140" s="372">
        <v>80</v>
      </c>
      <c r="B140" s="390" t="s">
        <v>376</v>
      </c>
      <c r="C140" s="389"/>
      <c r="D140" s="389">
        <v>16790</v>
      </c>
      <c r="E140" s="389"/>
      <c r="F140" s="389">
        <v>16790</v>
      </c>
      <c r="G140" s="389">
        <v>16790</v>
      </c>
      <c r="H140" s="389">
        <v>100</v>
      </c>
      <c r="I140" s="375">
        <v>0</v>
      </c>
      <c r="J140" s="372" t="s">
        <v>430</v>
      </c>
      <c r="K140" s="372" t="s">
        <v>509</v>
      </c>
    </row>
    <row r="141" spans="1:11" s="68" customFormat="1" ht="40.5">
      <c r="A141" s="372">
        <v>81</v>
      </c>
      <c r="B141" s="390" t="s">
        <v>517</v>
      </c>
      <c r="C141" s="389"/>
      <c r="D141" s="389"/>
      <c r="E141" s="389">
        <v>267000</v>
      </c>
      <c r="F141" s="389">
        <v>267000</v>
      </c>
      <c r="G141" s="389">
        <v>267000</v>
      </c>
      <c r="H141" s="389">
        <v>100</v>
      </c>
      <c r="I141" s="375">
        <v>0</v>
      </c>
      <c r="J141" s="372" t="s">
        <v>398</v>
      </c>
      <c r="K141" s="372" t="s">
        <v>509</v>
      </c>
    </row>
    <row r="142" spans="1:11" s="68" customFormat="1" ht="27" customHeight="1">
      <c r="A142" s="372">
        <v>82</v>
      </c>
      <c r="B142" s="390" t="s">
        <v>376</v>
      </c>
      <c r="C142" s="389"/>
      <c r="D142" s="389">
        <v>2510</v>
      </c>
      <c r="E142" s="389"/>
      <c r="F142" s="389">
        <v>2510</v>
      </c>
      <c r="G142" s="389">
        <v>2510</v>
      </c>
      <c r="H142" s="389">
        <v>100</v>
      </c>
      <c r="I142" s="375">
        <v>0</v>
      </c>
      <c r="J142" s="372" t="s">
        <v>206</v>
      </c>
      <c r="K142" s="372" t="s">
        <v>509</v>
      </c>
    </row>
    <row r="143" spans="1:11" s="68" customFormat="1" ht="27" customHeight="1">
      <c r="A143" s="372">
        <v>83</v>
      </c>
      <c r="B143" s="390" t="s">
        <v>376</v>
      </c>
      <c r="C143" s="389"/>
      <c r="D143" s="389">
        <v>14400</v>
      </c>
      <c r="E143" s="389"/>
      <c r="F143" s="389">
        <v>14400</v>
      </c>
      <c r="G143" s="389">
        <v>14400</v>
      </c>
      <c r="H143" s="389">
        <v>100</v>
      </c>
      <c r="I143" s="375">
        <v>0</v>
      </c>
      <c r="J143" s="372" t="s">
        <v>206</v>
      </c>
      <c r="K143" s="372" t="s">
        <v>509</v>
      </c>
    </row>
    <row r="144" spans="1:11" s="68" customFormat="1" ht="27" customHeight="1">
      <c r="A144" s="372">
        <v>84</v>
      </c>
      <c r="B144" s="390" t="s">
        <v>376</v>
      </c>
      <c r="C144" s="389"/>
      <c r="D144" s="389">
        <v>18819.990000000002</v>
      </c>
      <c r="E144" s="389"/>
      <c r="F144" s="389">
        <v>18819.990000000002</v>
      </c>
      <c r="G144" s="389">
        <v>18819.990000000002</v>
      </c>
      <c r="H144" s="389">
        <v>100</v>
      </c>
      <c r="I144" s="375">
        <v>0</v>
      </c>
      <c r="J144" s="372" t="s">
        <v>206</v>
      </c>
      <c r="K144" s="372" t="s">
        <v>509</v>
      </c>
    </row>
    <row r="145" spans="1:11" s="68" customFormat="1" ht="27" customHeight="1">
      <c r="A145" s="372">
        <v>85</v>
      </c>
      <c r="B145" s="390" t="s">
        <v>376</v>
      </c>
      <c r="C145" s="389"/>
      <c r="D145" s="389">
        <v>28710</v>
      </c>
      <c r="E145" s="389"/>
      <c r="F145" s="389">
        <v>28710</v>
      </c>
      <c r="G145" s="389">
        <v>28710</v>
      </c>
      <c r="H145" s="389">
        <v>100</v>
      </c>
      <c r="I145" s="375">
        <v>0</v>
      </c>
      <c r="J145" s="372" t="s">
        <v>206</v>
      </c>
      <c r="K145" s="372" t="s">
        <v>509</v>
      </c>
    </row>
    <row r="146" spans="1:11" s="70" customFormat="1" ht="40.5">
      <c r="A146" s="372">
        <v>86</v>
      </c>
      <c r="B146" s="390" t="s">
        <v>518</v>
      </c>
      <c r="C146" s="389"/>
      <c r="D146" s="389"/>
      <c r="E146" s="389">
        <v>45000</v>
      </c>
      <c r="F146" s="389">
        <v>45000</v>
      </c>
      <c r="G146" s="389">
        <v>45000</v>
      </c>
      <c r="H146" s="389">
        <v>100</v>
      </c>
      <c r="I146" s="375">
        <v>0</v>
      </c>
      <c r="J146" s="372" t="s">
        <v>397</v>
      </c>
      <c r="K146" s="372" t="s">
        <v>519</v>
      </c>
    </row>
    <row r="147" spans="1:11" s="68" customFormat="1" ht="27" customHeight="1">
      <c r="A147" s="372">
        <v>87</v>
      </c>
      <c r="B147" s="390" t="s">
        <v>376</v>
      </c>
      <c r="C147" s="389"/>
      <c r="D147" s="389">
        <v>30710</v>
      </c>
      <c r="E147" s="389"/>
      <c r="F147" s="389">
        <v>30710</v>
      </c>
      <c r="G147" s="389">
        <v>30710</v>
      </c>
      <c r="H147" s="389">
        <v>100</v>
      </c>
      <c r="I147" s="375">
        <v>0</v>
      </c>
      <c r="J147" s="372" t="s">
        <v>206</v>
      </c>
      <c r="K147" s="372" t="s">
        <v>519</v>
      </c>
    </row>
    <row r="148" spans="1:11" s="68" customFormat="1" ht="40.5">
      <c r="A148" s="372">
        <v>88</v>
      </c>
      <c r="B148" s="390" t="s">
        <v>522</v>
      </c>
      <c r="C148" s="389"/>
      <c r="D148" s="389"/>
      <c r="E148" s="389">
        <v>49800</v>
      </c>
      <c r="F148" s="389">
        <v>49800</v>
      </c>
      <c r="G148" s="389">
        <v>49800</v>
      </c>
      <c r="H148" s="389">
        <v>100</v>
      </c>
      <c r="I148" s="375">
        <v>0</v>
      </c>
      <c r="J148" s="372" t="s">
        <v>206</v>
      </c>
      <c r="K148" s="372" t="s">
        <v>519</v>
      </c>
    </row>
    <row r="149" spans="1:11" s="68" customFormat="1" ht="27" customHeight="1">
      <c r="A149" s="372">
        <v>89</v>
      </c>
      <c r="B149" s="390" t="s">
        <v>520</v>
      </c>
      <c r="C149" s="389"/>
      <c r="D149" s="389"/>
      <c r="E149" s="389">
        <v>299000</v>
      </c>
      <c r="F149" s="389">
        <v>299000</v>
      </c>
      <c r="G149" s="389">
        <v>299000</v>
      </c>
      <c r="H149" s="389">
        <v>100</v>
      </c>
      <c r="I149" s="375">
        <v>0</v>
      </c>
      <c r="J149" s="372" t="s">
        <v>399</v>
      </c>
      <c r="K149" s="372" t="s">
        <v>519</v>
      </c>
    </row>
    <row r="150" spans="1:11" s="68" customFormat="1" ht="27" customHeight="1">
      <c r="A150" s="372">
        <v>90</v>
      </c>
      <c r="B150" s="395" t="s">
        <v>523</v>
      </c>
      <c r="C150" s="392"/>
      <c r="D150" s="392"/>
      <c r="E150" s="392">
        <v>199700</v>
      </c>
      <c r="F150" s="392">
        <v>199700</v>
      </c>
      <c r="G150" s="392">
        <v>199700</v>
      </c>
      <c r="H150" s="392">
        <v>100</v>
      </c>
      <c r="I150" s="393">
        <v>0</v>
      </c>
      <c r="J150" s="394" t="s">
        <v>206</v>
      </c>
      <c r="K150" s="394" t="s">
        <v>280</v>
      </c>
    </row>
    <row r="151" spans="1:11" s="68" customFormat="1" ht="27" customHeight="1">
      <c r="A151" s="372">
        <v>91</v>
      </c>
      <c r="B151" s="390" t="s">
        <v>480</v>
      </c>
      <c r="C151" s="389"/>
      <c r="D151" s="389">
        <v>12000</v>
      </c>
      <c r="E151" s="389"/>
      <c r="F151" s="389">
        <v>12000</v>
      </c>
      <c r="G151" s="389">
        <v>12000</v>
      </c>
      <c r="H151" s="389">
        <v>100</v>
      </c>
      <c r="I151" s="375">
        <v>0</v>
      </c>
      <c r="J151" s="372" t="s">
        <v>526</v>
      </c>
      <c r="K151" s="372" t="s">
        <v>527</v>
      </c>
    </row>
    <row r="152" spans="1:11" s="68" customFormat="1" ht="27" customHeight="1">
      <c r="A152" s="372">
        <v>92</v>
      </c>
      <c r="B152" s="390" t="s">
        <v>528</v>
      </c>
      <c r="C152" s="389"/>
      <c r="D152" s="389">
        <v>22000</v>
      </c>
      <c r="E152" s="389"/>
      <c r="F152" s="389">
        <v>22000</v>
      </c>
      <c r="G152" s="389">
        <v>22000</v>
      </c>
      <c r="H152" s="389">
        <v>100</v>
      </c>
      <c r="I152" s="375">
        <v>0</v>
      </c>
      <c r="J152" s="372" t="s">
        <v>206</v>
      </c>
      <c r="K152" s="372" t="s">
        <v>527</v>
      </c>
    </row>
    <row r="153" spans="1:11" s="68" customFormat="1" ht="27" customHeight="1">
      <c r="A153" s="372">
        <v>93</v>
      </c>
      <c r="B153" s="390" t="s">
        <v>376</v>
      </c>
      <c r="C153" s="389"/>
      <c r="D153" s="389">
        <v>3450</v>
      </c>
      <c r="E153" s="389"/>
      <c r="F153" s="389">
        <v>3450</v>
      </c>
      <c r="G153" s="389">
        <v>3450</v>
      </c>
      <c r="H153" s="389">
        <v>100</v>
      </c>
      <c r="I153" s="375">
        <v>0</v>
      </c>
      <c r="J153" s="372" t="s">
        <v>206</v>
      </c>
      <c r="K153" s="372" t="s">
        <v>527</v>
      </c>
    </row>
    <row r="154" spans="1:11" s="68" customFormat="1" ht="27" customHeight="1">
      <c r="A154" s="372">
        <v>94</v>
      </c>
      <c r="B154" s="390" t="s">
        <v>483</v>
      </c>
      <c r="C154" s="389"/>
      <c r="D154" s="389">
        <v>7000</v>
      </c>
      <c r="E154" s="389"/>
      <c r="F154" s="389">
        <v>7000</v>
      </c>
      <c r="G154" s="389">
        <v>7000</v>
      </c>
      <c r="H154" s="389">
        <v>100</v>
      </c>
      <c r="I154" s="375">
        <v>0</v>
      </c>
      <c r="J154" s="372" t="s">
        <v>206</v>
      </c>
      <c r="K154" s="372" t="s">
        <v>527</v>
      </c>
    </row>
    <row r="155" spans="1:11" s="68" customFormat="1" ht="27" customHeight="1">
      <c r="A155" s="372">
        <v>95</v>
      </c>
      <c r="B155" s="390" t="s">
        <v>376</v>
      </c>
      <c r="C155" s="389"/>
      <c r="D155" s="389">
        <v>13500</v>
      </c>
      <c r="E155" s="389"/>
      <c r="F155" s="389">
        <v>13500</v>
      </c>
      <c r="G155" s="389">
        <v>13500</v>
      </c>
      <c r="H155" s="389">
        <v>100</v>
      </c>
      <c r="I155" s="375">
        <v>0</v>
      </c>
      <c r="J155" s="372" t="s">
        <v>369</v>
      </c>
      <c r="K155" s="372" t="s">
        <v>527</v>
      </c>
    </row>
    <row r="156" spans="1:11" s="68" customFormat="1" ht="27" customHeight="1">
      <c r="A156" s="372">
        <v>96</v>
      </c>
      <c r="B156" s="390" t="s">
        <v>376</v>
      </c>
      <c r="C156" s="389"/>
      <c r="D156" s="389">
        <v>56560</v>
      </c>
      <c r="E156" s="389"/>
      <c r="F156" s="389">
        <v>56560</v>
      </c>
      <c r="G156" s="389">
        <v>56560</v>
      </c>
      <c r="H156" s="389">
        <v>100</v>
      </c>
      <c r="I156" s="375">
        <v>0</v>
      </c>
      <c r="J156" s="372" t="s">
        <v>377</v>
      </c>
      <c r="K156" s="372" t="s">
        <v>527</v>
      </c>
    </row>
    <row r="157" spans="1:11" s="68" customFormat="1" ht="40.5">
      <c r="A157" s="372">
        <v>97</v>
      </c>
      <c r="B157" s="390" t="s">
        <v>529</v>
      </c>
      <c r="C157" s="389"/>
      <c r="D157" s="389"/>
      <c r="E157" s="389">
        <v>13910</v>
      </c>
      <c r="F157" s="389">
        <v>13910</v>
      </c>
      <c r="G157" s="389">
        <v>13910</v>
      </c>
      <c r="H157" s="389">
        <v>100</v>
      </c>
      <c r="I157" s="375">
        <v>0</v>
      </c>
      <c r="J157" s="372" t="s">
        <v>413</v>
      </c>
      <c r="K157" s="372" t="s">
        <v>530</v>
      </c>
    </row>
    <row r="158" spans="1:11" s="68" customFormat="1" ht="27" customHeight="1">
      <c r="A158" s="372">
        <v>98</v>
      </c>
      <c r="B158" s="390" t="s">
        <v>531</v>
      </c>
      <c r="C158" s="389"/>
      <c r="D158" s="389"/>
      <c r="E158" s="389">
        <v>197090</v>
      </c>
      <c r="F158" s="389">
        <v>197090</v>
      </c>
      <c r="G158" s="389">
        <v>197090</v>
      </c>
      <c r="H158" s="389">
        <v>100</v>
      </c>
      <c r="I158" s="375">
        <v>0</v>
      </c>
      <c r="J158" s="372" t="s">
        <v>413</v>
      </c>
      <c r="K158" s="372" t="s">
        <v>530</v>
      </c>
    </row>
    <row r="159" spans="1:11" s="68" customFormat="1" ht="40.5">
      <c r="A159" s="372">
        <v>99</v>
      </c>
      <c r="B159" s="390" t="s">
        <v>532</v>
      </c>
      <c r="C159" s="389"/>
      <c r="D159" s="389"/>
      <c r="E159" s="389">
        <v>286600</v>
      </c>
      <c r="F159" s="389">
        <v>286600</v>
      </c>
      <c r="G159" s="389">
        <v>286600</v>
      </c>
      <c r="H159" s="389">
        <v>100</v>
      </c>
      <c r="I159" s="375">
        <v>0</v>
      </c>
      <c r="J159" s="372" t="s">
        <v>533</v>
      </c>
      <c r="K159" s="372" t="s">
        <v>530</v>
      </c>
    </row>
    <row r="160" spans="1:11" s="70" customFormat="1" ht="27" customHeight="1">
      <c r="A160" s="372">
        <v>100</v>
      </c>
      <c r="B160" s="395" t="s">
        <v>376</v>
      </c>
      <c r="C160" s="392"/>
      <c r="D160" s="392">
        <v>130995.78</v>
      </c>
      <c r="E160" s="392"/>
      <c r="F160" s="392">
        <v>130995.78</v>
      </c>
      <c r="G160" s="392">
        <v>130995.78</v>
      </c>
      <c r="H160" s="392">
        <v>100</v>
      </c>
      <c r="I160" s="393">
        <v>0</v>
      </c>
      <c r="J160" s="396" t="s">
        <v>534</v>
      </c>
      <c r="K160" s="394" t="s">
        <v>535</v>
      </c>
    </row>
    <row r="161" spans="1:11" s="70" customFormat="1" ht="27" customHeight="1">
      <c r="A161" s="372">
        <v>101</v>
      </c>
      <c r="B161" s="395" t="s">
        <v>376</v>
      </c>
      <c r="C161" s="392"/>
      <c r="D161" s="392">
        <v>13800</v>
      </c>
      <c r="E161" s="392"/>
      <c r="F161" s="392">
        <v>13800</v>
      </c>
      <c r="G161" s="392">
        <v>13800</v>
      </c>
      <c r="H161" s="392">
        <v>100</v>
      </c>
      <c r="I161" s="393">
        <v>0</v>
      </c>
      <c r="J161" s="396" t="s">
        <v>536</v>
      </c>
      <c r="K161" s="394" t="s">
        <v>535</v>
      </c>
    </row>
    <row r="162" spans="1:11" s="70" customFormat="1" ht="27" customHeight="1">
      <c r="A162" s="372">
        <v>102</v>
      </c>
      <c r="B162" s="395" t="s">
        <v>376</v>
      </c>
      <c r="C162" s="392"/>
      <c r="D162" s="392">
        <v>29877.37</v>
      </c>
      <c r="E162" s="392"/>
      <c r="F162" s="392">
        <v>29877.37</v>
      </c>
      <c r="G162" s="392">
        <v>29877.37</v>
      </c>
      <c r="H162" s="392">
        <v>100</v>
      </c>
      <c r="I162" s="393">
        <v>0</v>
      </c>
      <c r="J162" s="396" t="s">
        <v>400</v>
      </c>
      <c r="K162" s="394" t="s">
        <v>535</v>
      </c>
    </row>
    <row r="163" spans="1:11" s="70" customFormat="1">
      <c r="A163" s="397"/>
      <c r="B163" s="398"/>
      <c r="C163" s="399"/>
      <c r="D163" s="399"/>
      <c r="E163" s="399"/>
      <c r="F163" s="399"/>
      <c r="G163" s="399"/>
      <c r="H163" s="399"/>
      <c r="I163" s="399"/>
      <c r="J163" s="397"/>
      <c r="K163" s="397"/>
    </row>
    <row r="164" spans="1:11" s="60" customFormat="1" ht="35.1" customHeight="1">
      <c r="A164" s="400"/>
      <c r="B164" s="401" t="s">
        <v>537</v>
      </c>
      <c r="C164" s="402">
        <v>205900</v>
      </c>
      <c r="D164" s="402">
        <v>132250</v>
      </c>
      <c r="E164" s="402">
        <v>11075989</v>
      </c>
      <c r="F164" s="402">
        <v>11414139</v>
      </c>
      <c r="G164" s="402">
        <v>6537419</v>
      </c>
      <c r="H164" s="402">
        <v>57.274744945720393</v>
      </c>
      <c r="I164" s="402">
        <v>4876720</v>
      </c>
      <c r="J164" s="403"/>
      <c r="K164" s="400"/>
    </row>
    <row r="165" spans="1:11" s="68" customFormat="1" ht="60.75">
      <c r="A165" s="372">
        <v>1</v>
      </c>
      <c r="B165" s="390" t="s">
        <v>542</v>
      </c>
      <c r="C165" s="389">
        <v>205900</v>
      </c>
      <c r="D165" s="389"/>
      <c r="E165" s="389">
        <v>5189800</v>
      </c>
      <c r="F165" s="389">
        <v>5395700</v>
      </c>
      <c r="G165" s="389">
        <v>518980</v>
      </c>
      <c r="H165" s="389">
        <v>9.6183998369071659</v>
      </c>
      <c r="I165" s="375">
        <v>4876720</v>
      </c>
      <c r="J165" s="372" t="s">
        <v>414</v>
      </c>
      <c r="K165" s="372" t="s">
        <v>76</v>
      </c>
    </row>
    <row r="166" spans="1:11" s="68" customFormat="1" ht="40.5">
      <c r="A166" s="372">
        <v>2</v>
      </c>
      <c r="B166" s="390" t="s">
        <v>538</v>
      </c>
      <c r="C166" s="389"/>
      <c r="D166" s="389"/>
      <c r="E166" s="389">
        <v>326400</v>
      </c>
      <c r="F166" s="389">
        <v>326400</v>
      </c>
      <c r="G166" s="389">
        <v>326400</v>
      </c>
      <c r="H166" s="389">
        <v>100</v>
      </c>
      <c r="I166" s="375">
        <v>0</v>
      </c>
      <c r="J166" s="372" t="s">
        <v>401</v>
      </c>
      <c r="K166" s="372" t="s">
        <v>72</v>
      </c>
    </row>
    <row r="167" spans="1:11" s="68" customFormat="1" ht="27" customHeight="1">
      <c r="A167" s="372">
        <v>3</v>
      </c>
      <c r="B167" s="390" t="s">
        <v>539</v>
      </c>
      <c r="C167" s="389"/>
      <c r="D167" s="389">
        <v>37450</v>
      </c>
      <c r="E167" s="389"/>
      <c r="F167" s="389">
        <v>37450</v>
      </c>
      <c r="G167" s="389">
        <v>37450</v>
      </c>
      <c r="H167" s="389">
        <v>100</v>
      </c>
      <c r="I167" s="375">
        <v>0</v>
      </c>
      <c r="J167" s="372" t="s">
        <v>206</v>
      </c>
      <c r="K167" s="372" t="s">
        <v>74</v>
      </c>
    </row>
    <row r="168" spans="1:11" s="68" customFormat="1" ht="40.5">
      <c r="A168" s="372">
        <v>4</v>
      </c>
      <c r="B168" s="390" t="s">
        <v>540</v>
      </c>
      <c r="C168" s="389"/>
      <c r="D168" s="389"/>
      <c r="E168" s="389">
        <v>167900</v>
      </c>
      <c r="F168" s="389">
        <v>167900</v>
      </c>
      <c r="G168" s="389">
        <v>167900</v>
      </c>
      <c r="H168" s="389">
        <v>100</v>
      </c>
      <c r="I168" s="375">
        <v>0</v>
      </c>
      <c r="J168" s="372" t="s">
        <v>402</v>
      </c>
      <c r="K168" s="372" t="s">
        <v>74</v>
      </c>
    </row>
    <row r="169" spans="1:11" s="68" customFormat="1" ht="40.5">
      <c r="A169" s="372">
        <v>5</v>
      </c>
      <c r="B169" s="390" t="s">
        <v>541</v>
      </c>
      <c r="C169" s="389"/>
      <c r="D169" s="389"/>
      <c r="E169" s="389">
        <v>69000</v>
      </c>
      <c r="F169" s="389">
        <v>69000</v>
      </c>
      <c r="G169" s="389">
        <v>69000</v>
      </c>
      <c r="H169" s="389">
        <v>100</v>
      </c>
      <c r="I169" s="375">
        <v>0</v>
      </c>
      <c r="J169" s="372" t="s">
        <v>402</v>
      </c>
      <c r="K169" s="372" t="s">
        <v>74</v>
      </c>
    </row>
    <row r="170" spans="1:11" s="68" customFormat="1" ht="40.5">
      <c r="A170" s="372">
        <v>6</v>
      </c>
      <c r="B170" s="390" t="s">
        <v>546</v>
      </c>
      <c r="C170" s="389"/>
      <c r="D170" s="389"/>
      <c r="E170" s="389">
        <v>430000</v>
      </c>
      <c r="F170" s="389">
        <v>430000</v>
      </c>
      <c r="G170" s="389">
        <v>430000</v>
      </c>
      <c r="H170" s="389">
        <v>100</v>
      </c>
      <c r="I170" s="375">
        <v>0</v>
      </c>
      <c r="J170" s="372" t="s">
        <v>401</v>
      </c>
      <c r="K170" s="372" t="s">
        <v>76</v>
      </c>
    </row>
    <row r="171" spans="1:11" s="68" customFormat="1" ht="40.5">
      <c r="A171" s="372">
        <v>7</v>
      </c>
      <c r="B171" s="390" t="s">
        <v>543</v>
      </c>
      <c r="C171" s="389"/>
      <c r="D171" s="389"/>
      <c r="E171" s="389">
        <v>27441</v>
      </c>
      <c r="F171" s="389">
        <v>27441</v>
      </c>
      <c r="G171" s="389">
        <v>27441</v>
      </c>
      <c r="H171" s="389">
        <v>100</v>
      </c>
      <c r="I171" s="375">
        <v>0</v>
      </c>
      <c r="J171" s="372" t="s">
        <v>544</v>
      </c>
      <c r="K171" s="372" t="s">
        <v>76</v>
      </c>
    </row>
    <row r="172" spans="1:11" s="68" customFormat="1" ht="40.5" customHeight="1">
      <c r="A172" s="372">
        <v>8</v>
      </c>
      <c r="B172" s="390" t="s">
        <v>545</v>
      </c>
      <c r="C172" s="389"/>
      <c r="D172" s="389"/>
      <c r="E172" s="389">
        <v>416898</v>
      </c>
      <c r="F172" s="389">
        <v>416898</v>
      </c>
      <c r="G172" s="389">
        <v>416898</v>
      </c>
      <c r="H172" s="389">
        <v>100</v>
      </c>
      <c r="I172" s="375">
        <v>0</v>
      </c>
      <c r="J172" s="372" t="s">
        <v>544</v>
      </c>
      <c r="K172" s="372" t="s">
        <v>76</v>
      </c>
    </row>
    <row r="173" spans="1:11" s="68" customFormat="1" ht="27" customHeight="1">
      <c r="A173" s="372">
        <v>9</v>
      </c>
      <c r="B173" s="390" t="s">
        <v>376</v>
      </c>
      <c r="C173" s="389"/>
      <c r="D173" s="389">
        <v>29000</v>
      </c>
      <c r="E173" s="389"/>
      <c r="F173" s="389">
        <v>29000</v>
      </c>
      <c r="G173" s="389">
        <v>29000</v>
      </c>
      <c r="H173" s="389">
        <v>100</v>
      </c>
      <c r="I173" s="375">
        <v>0</v>
      </c>
      <c r="J173" s="372" t="s">
        <v>403</v>
      </c>
      <c r="K173" s="372" t="s">
        <v>77</v>
      </c>
    </row>
    <row r="174" spans="1:11" s="68" customFormat="1" ht="27" customHeight="1">
      <c r="A174" s="372">
        <v>10</v>
      </c>
      <c r="B174" s="390" t="s">
        <v>376</v>
      </c>
      <c r="C174" s="389"/>
      <c r="D174" s="389">
        <v>7800</v>
      </c>
      <c r="E174" s="389"/>
      <c r="F174" s="389">
        <v>7800</v>
      </c>
      <c r="G174" s="389">
        <v>7800</v>
      </c>
      <c r="H174" s="389">
        <v>100</v>
      </c>
      <c r="I174" s="375">
        <v>0</v>
      </c>
      <c r="J174" s="372" t="s">
        <v>349</v>
      </c>
      <c r="K174" s="372" t="s">
        <v>77</v>
      </c>
    </row>
    <row r="175" spans="1:11" s="68" customFormat="1" ht="27" customHeight="1">
      <c r="A175" s="372">
        <v>11</v>
      </c>
      <c r="B175" s="390" t="s">
        <v>376</v>
      </c>
      <c r="C175" s="389"/>
      <c r="D175" s="389">
        <v>58000</v>
      </c>
      <c r="E175" s="389"/>
      <c r="F175" s="389">
        <v>58000</v>
      </c>
      <c r="G175" s="389">
        <v>58000</v>
      </c>
      <c r="H175" s="389">
        <v>100</v>
      </c>
      <c r="I175" s="375">
        <v>0</v>
      </c>
      <c r="J175" s="372" t="s">
        <v>469</v>
      </c>
      <c r="K175" s="372" t="s">
        <v>78</v>
      </c>
    </row>
    <row r="176" spans="1:11" s="68" customFormat="1" ht="40.5">
      <c r="A176" s="372">
        <v>12</v>
      </c>
      <c r="B176" s="390" t="s">
        <v>547</v>
      </c>
      <c r="C176" s="389"/>
      <c r="D176" s="389"/>
      <c r="E176" s="389">
        <v>498000</v>
      </c>
      <c r="F176" s="389">
        <v>498000</v>
      </c>
      <c r="G176" s="389">
        <v>498000</v>
      </c>
      <c r="H176" s="389">
        <v>100</v>
      </c>
      <c r="I176" s="375">
        <v>0</v>
      </c>
      <c r="J176" s="372" t="s">
        <v>548</v>
      </c>
      <c r="K176" s="372" t="s">
        <v>78</v>
      </c>
    </row>
    <row r="177" spans="1:11" s="68" customFormat="1" ht="40.5">
      <c r="A177" s="372">
        <v>13</v>
      </c>
      <c r="B177" s="390" t="s">
        <v>549</v>
      </c>
      <c r="C177" s="389"/>
      <c r="D177" s="389"/>
      <c r="E177" s="389">
        <v>249800</v>
      </c>
      <c r="F177" s="389">
        <v>249800</v>
      </c>
      <c r="G177" s="389">
        <v>249800</v>
      </c>
      <c r="H177" s="389">
        <v>100</v>
      </c>
      <c r="I177" s="375">
        <v>0</v>
      </c>
      <c r="J177" s="372" t="s">
        <v>388</v>
      </c>
      <c r="K177" s="372" t="s">
        <v>78</v>
      </c>
    </row>
    <row r="178" spans="1:11" s="68" customFormat="1" ht="27" customHeight="1">
      <c r="A178" s="372">
        <v>14</v>
      </c>
      <c r="B178" s="390" t="s">
        <v>550</v>
      </c>
      <c r="C178" s="389"/>
      <c r="D178" s="389"/>
      <c r="E178" s="389">
        <v>83000</v>
      </c>
      <c r="F178" s="389">
        <v>83000</v>
      </c>
      <c r="G178" s="389">
        <v>83000</v>
      </c>
      <c r="H178" s="389">
        <v>100</v>
      </c>
      <c r="I178" s="375">
        <v>0</v>
      </c>
      <c r="J178" s="372" t="s">
        <v>469</v>
      </c>
      <c r="K178" s="372" t="s">
        <v>78</v>
      </c>
    </row>
    <row r="179" spans="1:11" s="68" customFormat="1" ht="40.5">
      <c r="A179" s="372">
        <v>15</v>
      </c>
      <c r="B179" s="390" t="s">
        <v>551</v>
      </c>
      <c r="C179" s="389"/>
      <c r="D179" s="389"/>
      <c r="E179" s="389">
        <v>455000</v>
      </c>
      <c r="F179" s="389">
        <v>455000</v>
      </c>
      <c r="G179" s="389">
        <v>455000</v>
      </c>
      <c r="H179" s="389">
        <v>100</v>
      </c>
      <c r="I179" s="375">
        <v>0</v>
      </c>
      <c r="J179" s="372" t="s">
        <v>323</v>
      </c>
      <c r="K179" s="372" t="s">
        <v>81</v>
      </c>
    </row>
    <row r="180" spans="1:11" s="68" customFormat="1" ht="40.5" customHeight="1">
      <c r="A180" s="372">
        <v>16</v>
      </c>
      <c r="B180" s="390" t="s">
        <v>552</v>
      </c>
      <c r="C180" s="389"/>
      <c r="D180" s="389"/>
      <c r="E180" s="389">
        <v>634000</v>
      </c>
      <c r="F180" s="389">
        <v>634000</v>
      </c>
      <c r="G180" s="389">
        <v>634000</v>
      </c>
      <c r="H180" s="389">
        <v>100</v>
      </c>
      <c r="I180" s="375">
        <v>0</v>
      </c>
      <c r="J180" s="372" t="s">
        <v>404</v>
      </c>
      <c r="K180" s="372" t="s">
        <v>81</v>
      </c>
    </row>
    <row r="181" spans="1:11" s="68" customFormat="1" ht="40.5">
      <c r="A181" s="372">
        <v>17</v>
      </c>
      <c r="B181" s="390" t="s">
        <v>553</v>
      </c>
      <c r="C181" s="389"/>
      <c r="D181" s="389"/>
      <c r="E181" s="389">
        <v>2528750</v>
      </c>
      <c r="F181" s="389">
        <v>2528750</v>
      </c>
      <c r="G181" s="389">
        <v>2528750</v>
      </c>
      <c r="H181" s="389">
        <v>100</v>
      </c>
      <c r="I181" s="375">
        <v>0</v>
      </c>
      <c r="J181" s="372" t="s">
        <v>323</v>
      </c>
      <c r="K181" s="372" t="s">
        <v>81</v>
      </c>
    </row>
    <row r="182" spans="1:11" s="68" customFormat="1" ht="27.95" customHeight="1">
      <c r="A182" s="380"/>
      <c r="B182" s="404"/>
      <c r="C182" s="383"/>
      <c r="D182" s="383"/>
      <c r="E182" s="383"/>
      <c r="F182" s="383"/>
      <c r="G182" s="383"/>
      <c r="H182" s="383"/>
      <c r="I182" s="384"/>
      <c r="J182" s="380"/>
      <c r="K182" s="380"/>
    </row>
    <row r="183" spans="1:11" s="60" customFormat="1" ht="35.1" customHeight="1">
      <c r="A183" s="400"/>
      <c r="B183" s="400" t="s">
        <v>311</v>
      </c>
      <c r="C183" s="405">
        <v>0</v>
      </c>
      <c r="D183" s="405">
        <v>155470000</v>
      </c>
      <c r="E183" s="405">
        <v>0</v>
      </c>
      <c r="F183" s="405">
        <v>155470000</v>
      </c>
      <c r="G183" s="405">
        <v>78540000</v>
      </c>
      <c r="H183" s="405">
        <v>50.517784781629899</v>
      </c>
      <c r="I183" s="405">
        <v>76930000</v>
      </c>
      <c r="J183" s="400"/>
      <c r="K183" s="400"/>
    </row>
    <row r="184" spans="1:11" s="68" customFormat="1" ht="40.5">
      <c r="A184" s="372">
        <v>1</v>
      </c>
      <c r="B184" s="373" t="s">
        <v>554</v>
      </c>
      <c r="C184" s="379"/>
      <c r="D184" s="406">
        <v>15000000</v>
      </c>
      <c r="E184" s="375"/>
      <c r="F184" s="375">
        <v>15000000</v>
      </c>
      <c r="G184" s="375">
        <v>4500000</v>
      </c>
      <c r="H184" s="375">
        <v>30</v>
      </c>
      <c r="I184" s="375">
        <v>10500000</v>
      </c>
      <c r="J184" s="376" t="s">
        <v>405</v>
      </c>
      <c r="K184" s="372" t="s">
        <v>148</v>
      </c>
    </row>
    <row r="185" spans="1:11" s="68" customFormat="1" ht="60.75">
      <c r="A185" s="372">
        <v>2</v>
      </c>
      <c r="B185" s="373" t="s">
        <v>203</v>
      </c>
      <c r="C185" s="379"/>
      <c r="D185" s="375">
        <v>94900000</v>
      </c>
      <c r="E185" s="375"/>
      <c r="F185" s="375">
        <v>94900000</v>
      </c>
      <c r="G185" s="375">
        <v>28470000</v>
      </c>
      <c r="H185" s="375">
        <v>30</v>
      </c>
      <c r="I185" s="375">
        <v>66430000</v>
      </c>
      <c r="J185" s="376" t="s">
        <v>406</v>
      </c>
      <c r="K185" s="372" t="s">
        <v>148</v>
      </c>
    </row>
    <row r="186" spans="1:11" s="68" customFormat="1" ht="60.75">
      <c r="A186" s="372">
        <v>3</v>
      </c>
      <c r="B186" s="373" t="s">
        <v>555</v>
      </c>
      <c r="C186" s="379"/>
      <c r="D186" s="375">
        <v>44600000</v>
      </c>
      <c r="E186" s="375"/>
      <c r="F186" s="375">
        <v>44600000</v>
      </c>
      <c r="G186" s="375">
        <v>44600000</v>
      </c>
      <c r="H186" s="375">
        <v>100</v>
      </c>
      <c r="I186" s="375">
        <v>0</v>
      </c>
      <c r="J186" s="376" t="s">
        <v>318</v>
      </c>
      <c r="K186" s="372" t="s">
        <v>148</v>
      </c>
    </row>
    <row r="187" spans="1:11" s="70" customFormat="1" ht="101.25">
      <c r="A187" s="372">
        <v>4</v>
      </c>
      <c r="B187" s="391" t="s">
        <v>415</v>
      </c>
      <c r="C187" s="392"/>
      <c r="D187" s="392">
        <v>970000</v>
      </c>
      <c r="E187" s="392"/>
      <c r="F187" s="392">
        <v>970000</v>
      </c>
      <c r="G187" s="392">
        <v>970000</v>
      </c>
      <c r="H187" s="392">
        <v>100</v>
      </c>
      <c r="I187" s="393">
        <v>0</v>
      </c>
      <c r="J187" s="394" t="s">
        <v>407</v>
      </c>
      <c r="K187" s="394" t="s">
        <v>485</v>
      </c>
    </row>
    <row r="188" spans="1:11" s="70" customFormat="1">
      <c r="A188" s="397"/>
      <c r="B188" s="407"/>
      <c r="C188" s="399"/>
      <c r="D188" s="399"/>
      <c r="E188" s="399"/>
      <c r="F188" s="399"/>
      <c r="G188" s="399"/>
      <c r="H188" s="399"/>
      <c r="I188" s="399"/>
      <c r="J188" s="397"/>
      <c r="K188" s="397"/>
    </row>
    <row r="197" spans="1:11" s="24" customFormat="1">
      <c r="A197" s="413"/>
      <c r="B197" s="68"/>
      <c r="C197" s="414"/>
      <c r="D197" s="415"/>
      <c r="E197" s="416"/>
      <c r="F197" s="416"/>
      <c r="G197" s="417"/>
      <c r="H197" s="416"/>
      <c r="I197" s="416"/>
      <c r="J197" s="418"/>
      <c r="K197" s="418"/>
    </row>
    <row r="198" spans="1:11" s="24" customFormat="1">
      <c r="A198" s="413"/>
      <c r="B198" s="68"/>
      <c r="C198" s="414"/>
      <c r="D198" s="415"/>
      <c r="E198" s="416"/>
      <c r="F198" s="416"/>
      <c r="G198" s="417"/>
      <c r="H198" s="416"/>
      <c r="I198" s="416"/>
      <c r="J198" s="418"/>
      <c r="K198" s="418"/>
    </row>
    <row r="199" spans="1:11" s="24" customFormat="1">
      <c r="A199" s="413"/>
      <c r="B199" s="68"/>
      <c r="C199" s="414"/>
      <c r="D199" s="415"/>
      <c r="E199" s="416"/>
      <c r="F199" s="416"/>
      <c r="G199" s="417"/>
      <c r="H199" s="416"/>
      <c r="I199" s="416"/>
      <c r="J199" s="418"/>
      <c r="K199" s="418"/>
    </row>
    <row r="200" spans="1:11" s="24" customFormat="1">
      <c r="A200" s="413"/>
      <c r="B200" s="68"/>
      <c r="C200" s="414"/>
      <c r="D200" s="415"/>
      <c r="E200" s="416"/>
      <c r="F200" s="416"/>
      <c r="G200" s="417"/>
      <c r="H200" s="416"/>
      <c r="I200" s="416"/>
      <c r="J200" s="418"/>
      <c r="K200" s="418"/>
    </row>
    <row r="201" spans="1:11" s="24" customFormat="1">
      <c r="A201" s="413"/>
      <c r="B201" s="68"/>
      <c r="C201" s="414"/>
      <c r="D201" s="415"/>
      <c r="E201" s="416"/>
      <c r="F201" s="416"/>
      <c r="G201" s="417"/>
      <c r="H201" s="416"/>
      <c r="I201" s="416"/>
      <c r="J201" s="418"/>
      <c r="K201" s="418"/>
    </row>
    <row r="202" spans="1:11" s="24" customFormat="1">
      <c r="A202" s="413"/>
      <c r="B202" s="68"/>
      <c r="C202" s="414"/>
      <c r="D202" s="415"/>
      <c r="E202" s="416"/>
      <c r="F202" s="416"/>
      <c r="G202" s="417"/>
      <c r="H202" s="416"/>
      <c r="I202" s="416"/>
      <c r="J202" s="418"/>
      <c r="K202" s="418"/>
    </row>
    <row r="203" spans="1:11" s="24" customFormat="1">
      <c r="A203" s="413"/>
      <c r="B203" s="68"/>
      <c r="C203" s="414"/>
      <c r="D203" s="415"/>
      <c r="E203" s="416"/>
      <c r="F203" s="416"/>
      <c r="G203" s="417"/>
      <c r="H203" s="416"/>
      <c r="I203" s="416"/>
      <c r="J203" s="418"/>
      <c r="K203" s="418"/>
    </row>
    <row r="204" spans="1:11" s="24" customFormat="1">
      <c r="A204" s="413"/>
      <c r="B204" s="68"/>
      <c r="C204" s="414"/>
      <c r="D204" s="415"/>
      <c r="E204" s="416"/>
      <c r="F204" s="416"/>
      <c r="G204" s="417"/>
      <c r="H204" s="416"/>
      <c r="I204" s="416"/>
      <c r="J204" s="418"/>
      <c r="K204" s="418"/>
    </row>
    <row r="205" spans="1:11" s="24" customFormat="1">
      <c r="A205" s="413"/>
      <c r="B205" s="68"/>
      <c r="C205" s="414"/>
      <c r="D205" s="415"/>
      <c r="E205" s="416"/>
      <c r="F205" s="416"/>
      <c r="G205" s="417"/>
      <c r="H205" s="416"/>
      <c r="I205" s="416"/>
      <c r="J205" s="418"/>
      <c r="K205" s="418"/>
    </row>
    <row r="206" spans="1:11" s="24" customFormat="1">
      <c r="A206" s="413"/>
      <c r="B206" s="68"/>
      <c r="C206" s="414"/>
      <c r="D206" s="415"/>
      <c r="E206" s="416"/>
      <c r="F206" s="416"/>
      <c r="G206" s="417"/>
      <c r="H206" s="416"/>
      <c r="I206" s="416"/>
      <c r="J206" s="418"/>
      <c r="K206" s="418"/>
    </row>
    <row r="207" spans="1:11" s="24" customFormat="1">
      <c r="A207" s="413"/>
      <c r="B207" s="68"/>
      <c r="C207" s="414"/>
      <c r="D207" s="415"/>
      <c r="E207" s="416"/>
      <c r="F207" s="416"/>
      <c r="G207" s="417"/>
      <c r="H207" s="416"/>
      <c r="I207" s="416"/>
      <c r="J207" s="418"/>
      <c r="K207" s="418"/>
    </row>
    <row r="208" spans="1:11" s="24" customFormat="1">
      <c r="A208" s="413"/>
      <c r="B208" s="68"/>
      <c r="C208" s="414"/>
      <c r="D208" s="415"/>
      <c r="E208" s="416"/>
      <c r="F208" s="416"/>
      <c r="G208" s="417"/>
      <c r="H208" s="416"/>
      <c r="I208" s="416"/>
      <c r="J208" s="418"/>
      <c r="K208" s="418"/>
    </row>
    <row r="209" spans="1:11" s="24" customFormat="1">
      <c r="A209" s="413"/>
      <c r="B209" s="68"/>
      <c r="C209" s="414"/>
      <c r="D209" s="415"/>
      <c r="E209" s="416"/>
      <c r="F209" s="416"/>
      <c r="G209" s="417"/>
      <c r="H209" s="416"/>
      <c r="I209" s="416"/>
      <c r="J209" s="418"/>
      <c r="K209" s="418"/>
    </row>
    <row r="210" spans="1:11" s="24" customFormat="1">
      <c r="A210" s="413"/>
      <c r="B210" s="68"/>
      <c r="C210" s="414"/>
      <c r="D210" s="415"/>
      <c r="E210" s="416"/>
      <c r="F210" s="416"/>
      <c r="G210" s="417"/>
      <c r="H210" s="416"/>
      <c r="I210" s="416"/>
      <c r="J210" s="418"/>
      <c r="K210" s="418"/>
    </row>
    <row r="211" spans="1:11" s="24" customFormat="1">
      <c r="A211" s="413"/>
      <c r="B211" s="68"/>
      <c r="C211" s="414"/>
      <c r="D211" s="415"/>
      <c r="E211" s="416"/>
      <c r="F211" s="416"/>
      <c r="G211" s="417"/>
      <c r="H211" s="416"/>
      <c r="I211" s="416"/>
      <c r="J211" s="418"/>
      <c r="K211" s="418"/>
    </row>
    <row r="212" spans="1:11" s="24" customFormat="1">
      <c r="A212" s="413"/>
      <c r="B212" s="68"/>
      <c r="C212" s="414"/>
      <c r="D212" s="415"/>
      <c r="E212" s="416"/>
      <c r="F212" s="416"/>
      <c r="G212" s="417"/>
      <c r="H212" s="416"/>
      <c r="I212" s="416"/>
      <c r="J212" s="418"/>
      <c r="K212" s="418"/>
    </row>
    <row r="213" spans="1:11" s="24" customFormat="1">
      <c r="A213" s="413"/>
      <c r="B213" s="68"/>
      <c r="C213" s="414"/>
      <c r="D213" s="415"/>
      <c r="E213" s="416"/>
      <c r="F213" s="416"/>
      <c r="G213" s="417"/>
      <c r="H213" s="416"/>
      <c r="I213" s="416"/>
      <c r="J213" s="418"/>
      <c r="K213" s="418"/>
    </row>
    <row r="214" spans="1:11" s="24" customFormat="1">
      <c r="A214" s="413"/>
      <c r="B214" s="68"/>
      <c r="C214" s="414"/>
      <c r="D214" s="415"/>
      <c r="E214" s="416"/>
      <c r="F214" s="416"/>
      <c r="G214" s="417"/>
      <c r="H214" s="416"/>
      <c r="I214" s="416"/>
      <c r="J214" s="418"/>
      <c r="K214" s="418"/>
    </row>
    <row r="215" spans="1:11" s="24" customFormat="1">
      <c r="A215" s="413"/>
      <c r="B215" s="68"/>
      <c r="C215" s="414"/>
      <c r="D215" s="415"/>
      <c r="E215" s="416"/>
      <c r="F215" s="416"/>
      <c r="G215" s="417"/>
      <c r="H215" s="416"/>
      <c r="I215" s="416"/>
      <c r="J215" s="418"/>
      <c r="K215" s="418"/>
    </row>
    <row r="216" spans="1:11" s="24" customFormat="1">
      <c r="A216" s="413"/>
      <c r="B216" s="68"/>
      <c r="C216" s="414"/>
      <c r="D216" s="415"/>
      <c r="E216" s="416"/>
      <c r="F216" s="416"/>
      <c r="G216" s="417"/>
      <c r="H216" s="416"/>
      <c r="I216" s="416"/>
      <c r="J216" s="418"/>
      <c r="K216" s="418"/>
    </row>
    <row r="217" spans="1:11" s="24" customFormat="1">
      <c r="A217" s="413"/>
      <c r="B217" s="68"/>
      <c r="C217" s="414"/>
      <c r="D217" s="415"/>
      <c r="E217" s="416"/>
      <c r="F217" s="416"/>
      <c r="G217" s="417"/>
      <c r="H217" s="416"/>
      <c r="I217" s="416"/>
      <c r="J217" s="418"/>
      <c r="K217" s="418"/>
    </row>
    <row r="218" spans="1:11" s="24" customFormat="1">
      <c r="A218" s="413"/>
      <c r="B218" s="68"/>
      <c r="C218" s="414"/>
      <c r="D218" s="415"/>
      <c r="E218" s="416"/>
      <c r="F218" s="416"/>
      <c r="G218" s="417"/>
      <c r="H218" s="416"/>
      <c r="I218" s="416"/>
      <c r="J218" s="418"/>
      <c r="K218" s="418"/>
    </row>
    <row r="219" spans="1:11" s="24" customFormat="1">
      <c r="A219" s="413"/>
      <c r="B219" s="68"/>
      <c r="C219" s="414"/>
      <c r="D219" s="415"/>
      <c r="E219" s="416"/>
      <c r="F219" s="416"/>
      <c r="G219" s="417"/>
      <c r="H219" s="416"/>
      <c r="I219" s="416"/>
      <c r="J219" s="418"/>
      <c r="K219" s="418"/>
    </row>
    <row r="220" spans="1:11" s="24" customFormat="1">
      <c r="A220" s="413"/>
      <c r="B220" s="68"/>
      <c r="C220" s="414"/>
      <c r="D220" s="415"/>
      <c r="E220" s="416"/>
      <c r="F220" s="416"/>
      <c r="G220" s="417"/>
      <c r="H220" s="416"/>
      <c r="I220" s="416"/>
      <c r="J220" s="418"/>
      <c r="K220" s="418"/>
    </row>
    <row r="221" spans="1:11" s="24" customFormat="1">
      <c r="A221" s="413"/>
      <c r="B221" s="68"/>
      <c r="C221" s="414"/>
      <c r="D221" s="415"/>
      <c r="E221" s="416"/>
      <c r="F221" s="416"/>
      <c r="G221" s="417"/>
      <c r="H221" s="416"/>
      <c r="I221" s="416"/>
      <c r="J221" s="418"/>
      <c r="K221" s="418"/>
    </row>
    <row r="222" spans="1:11" s="24" customFormat="1">
      <c r="A222" s="413"/>
      <c r="B222" s="68"/>
      <c r="C222" s="414"/>
      <c r="D222" s="415"/>
      <c r="E222" s="416"/>
      <c r="F222" s="416"/>
      <c r="G222" s="417"/>
      <c r="H222" s="416"/>
      <c r="I222" s="416"/>
      <c r="J222" s="418"/>
      <c r="K222" s="418"/>
    </row>
    <row r="223" spans="1:11" s="24" customFormat="1">
      <c r="A223" s="413"/>
      <c r="B223" s="68"/>
      <c r="C223" s="414"/>
      <c r="D223" s="415"/>
      <c r="E223" s="416"/>
      <c r="F223" s="416"/>
      <c r="G223" s="417"/>
      <c r="H223" s="416"/>
      <c r="I223" s="416"/>
      <c r="J223" s="418"/>
      <c r="K223" s="418"/>
    </row>
    <row r="224" spans="1:11" s="24" customFormat="1">
      <c r="A224" s="413"/>
      <c r="B224" s="68"/>
      <c r="C224" s="414"/>
      <c r="D224" s="415"/>
      <c r="E224" s="416"/>
      <c r="F224" s="416"/>
      <c r="G224" s="417"/>
      <c r="H224" s="416"/>
      <c r="I224" s="416"/>
      <c r="J224" s="418"/>
      <c r="K224" s="418"/>
    </row>
    <row r="225" spans="1:11" s="24" customFormat="1">
      <c r="A225" s="413"/>
      <c r="B225" s="68"/>
      <c r="C225" s="414"/>
      <c r="D225" s="415"/>
      <c r="E225" s="416"/>
      <c r="F225" s="416"/>
      <c r="G225" s="417"/>
      <c r="H225" s="416"/>
      <c r="I225" s="416"/>
      <c r="J225" s="418"/>
      <c r="K225" s="418"/>
    </row>
    <row r="226" spans="1:11" s="24" customFormat="1">
      <c r="A226" s="413"/>
      <c r="B226" s="68"/>
      <c r="C226" s="414"/>
      <c r="D226" s="415"/>
      <c r="E226" s="416"/>
      <c r="F226" s="416"/>
      <c r="G226" s="417"/>
      <c r="H226" s="416"/>
      <c r="I226" s="416"/>
      <c r="J226" s="418"/>
      <c r="K226" s="418"/>
    </row>
    <row r="227" spans="1:11" s="24" customFormat="1">
      <c r="A227" s="413"/>
      <c r="B227" s="68"/>
      <c r="C227" s="414"/>
      <c r="D227" s="415"/>
      <c r="E227" s="416"/>
      <c r="F227" s="416"/>
      <c r="G227" s="417"/>
      <c r="H227" s="416"/>
      <c r="I227" s="416"/>
      <c r="J227" s="418"/>
      <c r="K227" s="418"/>
    </row>
    <row r="228" spans="1:11" s="24" customFormat="1">
      <c r="A228" s="413"/>
      <c r="B228" s="68"/>
      <c r="C228" s="414"/>
      <c r="D228" s="415"/>
      <c r="E228" s="416"/>
      <c r="F228" s="416"/>
      <c r="G228" s="417"/>
      <c r="H228" s="416"/>
      <c r="I228" s="416"/>
      <c r="J228" s="418"/>
      <c r="K228" s="418"/>
    </row>
    <row r="229" spans="1:11" s="24" customFormat="1">
      <c r="A229" s="413"/>
      <c r="B229" s="68"/>
      <c r="C229" s="414"/>
      <c r="D229" s="415"/>
      <c r="E229" s="416"/>
      <c r="F229" s="416"/>
      <c r="G229" s="417"/>
      <c r="H229" s="416"/>
      <c r="I229" s="416"/>
      <c r="J229" s="418"/>
      <c r="K229" s="418"/>
    </row>
    <row r="230" spans="1:11" s="24" customFormat="1">
      <c r="A230" s="413"/>
      <c r="B230" s="68"/>
      <c r="C230" s="414"/>
      <c r="D230" s="415"/>
      <c r="E230" s="416"/>
      <c r="F230" s="416"/>
      <c r="G230" s="417"/>
      <c r="H230" s="416"/>
      <c r="I230" s="416"/>
      <c r="J230" s="418"/>
      <c r="K230" s="418"/>
    </row>
    <row r="231" spans="1:11" s="24" customFormat="1">
      <c r="A231" s="413"/>
      <c r="B231" s="68"/>
      <c r="C231" s="414"/>
      <c r="D231" s="415"/>
      <c r="E231" s="416"/>
      <c r="F231" s="416"/>
      <c r="G231" s="417"/>
      <c r="H231" s="416"/>
      <c r="I231" s="416"/>
      <c r="J231" s="418"/>
      <c r="K231" s="418"/>
    </row>
    <row r="232" spans="1:11" s="24" customFormat="1">
      <c r="A232" s="413"/>
      <c r="B232" s="68"/>
      <c r="C232" s="414"/>
      <c r="D232" s="415"/>
      <c r="E232" s="416"/>
      <c r="F232" s="416"/>
      <c r="G232" s="417"/>
      <c r="H232" s="416"/>
      <c r="I232" s="416"/>
      <c r="J232" s="418"/>
      <c r="K232" s="418"/>
    </row>
    <row r="233" spans="1:11" s="24" customFormat="1">
      <c r="A233" s="413"/>
      <c r="B233" s="68"/>
      <c r="C233" s="414"/>
      <c r="D233" s="415"/>
      <c r="E233" s="416"/>
      <c r="F233" s="416"/>
      <c r="G233" s="417"/>
      <c r="H233" s="416"/>
      <c r="I233" s="416"/>
      <c r="J233" s="418"/>
      <c r="K233" s="418"/>
    </row>
    <row r="234" spans="1:11" s="24" customFormat="1">
      <c r="A234" s="413"/>
      <c r="B234" s="68"/>
      <c r="C234" s="414"/>
      <c r="D234" s="415"/>
      <c r="E234" s="416"/>
      <c r="F234" s="416"/>
      <c r="G234" s="417"/>
      <c r="H234" s="416"/>
      <c r="I234" s="416"/>
      <c r="J234" s="418"/>
      <c r="K234" s="418"/>
    </row>
    <row r="235" spans="1:11" s="24" customFormat="1">
      <c r="A235" s="413"/>
      <c r="B235" s="68"/>
      <c r="C235" s="414"/>
      <c r="D235" s="415"/>
      <c r="E235" s="416"/>
      <c r="F235" s="416"/>
      <c r="G235" s="417"/>
      <c r="H235" s="416"/>
      <c r="I235" s="416"/>
      <c r="J235" s="418"/>
      <c r="K235" s="418"/>
    </row>
    <row r="236" spans="1:11" s="24" customFormat="1">
      <c r="A236" s="413"/>
      <c r="B236" s="68"/>
      <c r="C236" s="414"/>
      <c r="D236" s="415"/>
      <c r="E236" s="416"/>
      <c r="F236" s="416"/>
      <c r="G236" s="417"/>
      <c r="H236" s="416"/>
      <c r="I236" s="416"/>
      <c r="J236" s="418"/>
      <c r="K236" s="418"/>
    </row>
    <row r="237" spans="1:11" s="24" customFormat="1">
      <c r="A237" s="413"/>
      <c r="B237" s="68"/>
      <c r="C237" s="414"/>
      <c r="D237" s="415"/>
      <c r="E237" s="416"/>
      <c r="F237" s="416"/>
      <c r="G237" s="417"/>
      <c r="H237" s="416"/>
      <c r="I237" s="416"/>
      <c r="J237" s="418"/>
      <c r="K237" s="418"/>
    </row>
    <row r="238" spans="1:11" s="24" customFormat="1">
      <c r="A238" s="413"/>
      <c r="B238" s="68"/>
      <c r="C238" s="414"/>
      <c r="D238" s="415"/>
      <c r="E238" s="416"/>
      <c r="F238" s="416"/>
      <c r="G238" s="417"/>
      <c r="H238" s="416"/>
      <c r="I238" s="416"/>
      <c r="J238" s="418"/>
      <c r="K238" s="418"/>
    </row>
    <row r="239" spans="1:11" s="24" customFormat="1">
      <c r="A239" s="413"/>
      <c r="B239" s="68"/>
      <c r="C239" s="414"/>
      <c r="D239" s="415"/>
      <c r="E239" s="416"/>
      <c r="F239" s="416"/>
      <c r="G239" s="417"/>
      <c r="H239" s="416"/>
      <c r="I239" s="416"/>
      <c r="J239" s="418"/>
      <c r="K239" s="418"/>
    </row>
    <row r="240" spans="1:11" s="24" customFormat="1">
      <c r="A240" s="413"/>
      <c r="B240" s="68"/>
      <c r="C240" s="414"/>
      <c r="D240" s="415"/>
      <c r="E240" s="416"/>
      <c r="F240" s="416"/>
      <c r="G240" s="417"/>
      <c r="H240" s="416"/>
      <c r="I240" s="416"/>
      <c r="J240" s="418"/>
      <c r="K240" s="418"/>
    </row>
    <row r="241" spans="1:11" s="24" customFormat="1">
      <c r="A241" s="413"/>
      <c r="B241" s="68"/>
      <c r="C241" s="414"/>
      <c r="D241" s="415"/>
      <c r="E241" s="416"/>
      <c r="F241" s="416"/>
      <c r="G241" s="417"/>
      <c r="H241" s="416"/>
      <c r="I241" s="416"/>
      <c r="J241" s="418"/>
      <c r="K241" s="418"/>
    </row>
    <row r="242" spans="1:11" s="24" customFormat="1">
      <c r="A242" s="413"/>
      <c r="B242" s="68"/>
      <c r="C242" s="414"/>
      <c r="D242" s="415"/>
      <c r="E242" s="416"/>
      <c r="F242" s="416"/>
      <c r="G242" s="417"/>
      <c r="H242" s="416"/>
      <c r="I242" s="416"/>
      <c r="J242" s="418"/>
      <c r="K242" s="418"/>
    </row>
    <row r="243" spans="1:11" s="24" customFormat="1">
      <c r="A243" s="413"/>
      <c r="B243" s="68"/>
      <c r="C243" s="414"/>
      <c r="D243" s="415"/>
      <c r="E243" s="416"/>
      <c r="F243" s="416"/>
      <c r="G243" s="417"/>
      <c r="H243" s="416"/>
      <c r="I243" s="416"/>
      <c r="J243" s="418"/>
      <c r="K243" s="418"/>
    </row>
    <row r="244" spans="1:11" s="24" customFormat="1">
      <c r="A244" s="413"/>
      <c r="B244" s="68"/>
      <c r="C244" s="414"/>
      <c r="D244" s="415"/>
      <c r="E244" s="416"/>
      <c r="F244" s="416"/>
      <c r="G244" s="417"/>
      <c r="H244" s="416"/>
      <c r="I244" s="416"/>
      <c r="J244" s="418"/>
      <c r="K244" s="418"/>
    </row>
    <row r="245" spans="1:11" s="24" customFormat="1">
      <c r="A245" s="413"/>
      <c r="B245" s="68"/>
      <c r="C245" s="414"/>
      <c r="D245" s="415"/>
      <c r="E245" s="416"/>
      <c r="F245" s="416"/>
      <c r="G245" s="417"/>
      <c r="H245" s="416"/>
      <c r="I245" s="416"/>
      <c r="J245" s="418"/>
      <c r="K245" s="418"/>
    </row>
    <row r="246" spans="1:11" s="24" customFormat="1">
      <c r="A246" s="413"/>
      <c r="B246" s="68"/>
      <c r="C246" s="414"/>
      <c r="D246" s="415"/>
      <c r="E246" s="416"/>
      <c r="F246" s="416"/>
      <c r="G246" s="417"/>
      <c r="H246" s="416"/>
      <c r="I246" s="416"/>
      <c r="J246" s="418"/>
      <c r="K246" s="418"/>
    </row>
    <row r="247" spans="1:11" s="24" customFormat="1">
      <c r="A247" s="413"/>
      <c r="B247" s="68"/>
      <c r="C247" s="414"/>
      <c r="D247" s="415"/>
      <c r="E247" s="416"/>
      <c r="F247" s="416"/>
      <c r="G247" s="417"/>
      <c r="H247" s="416"/>
      <c r="I247" s="416"/>
      <c r="J247" s="418"/>
      <c r="K247" s="418"/>
    </row>
    <row r="248" spans="1:11" s="24" customFormat="1">
      <c r="A248" s="413"/>
      <c r="B248" s="68"/>
      <c r="C248" s="414"/>
      <c r="D248" s="415"/>
      <c r="E248" s="416"/>
      <c r="F248" s="416"/>
      <c r="G248" s="417"/>
      <c r="H248" s="416"/>
      <c r="I248" s="416"/>
      <c r="J248" s="418"/>
      <c r="K248" s="418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สรุปเงินกัน</vt:lpstr>
      <vt:lpstr>รายละเอียดเงินกัน</vt:lpstr>
      <vt:lpstr>งบเบิกแทน</vt:lpstr>
      <vt:lpstr>ภาพรวม!nat</vt:lpstr>
      <vt:lpstr>งบเบิกแทน!Print_Area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2026-02-03T01:58:52Z</cp:lastPrinted>
  <dcterms:created xsi:type="dcterms:W3CDTF">2006-10-11T22:10:00Z</dcterms:created>
  <dcterms:modified xsi:type="dcterms:W3CDTF">2026-02-19T04:28:30Z</dcterms:modified>
</cp:coreProperties>
</file>